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234\契約係\●●令和５年度●●\02_担当\01_工事担当共通\総合評価\02 入札説明書雛形等（総合評価用）\06様式集\"/>
    </mc:Choice>
  </mc:AlternateContent>
  <xr:revisionPtr revIDLastSave="0" documentId="13_ncr:1_{283E4A33-83FF-467C-A121-3CD5FF0FA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告書" sheetId="10" r:id="rId1"/>
    <sheet name="【区事務処理用】" sheetId="11" state="hidden" r:id="rId2"/>
  </sheets>
  <definedNames>
    <definedName name="_xlnm.Print_Area" localSheetId="0">申告書!$A$1:$AE$86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9" i="10" l="1"/>
  <c r="Z62" i="10"/>
  <c r="Z66" i="10"/>
  <c r="C53" i="11"/>
  <c r="C54" i="11"/>
  <c r="C52" i="11"/>
  <c r="Z21" i="10"/>
  <c r="Z81" i="10"/>
  <c r="Z77" i="10"/>
  <c r="Z58" i="10"/>
  <c r="Z40" i="10"/>
  <c r="Z55" i="10"/>
  <c r="Z49" i="10"/>
  <c r="Z46" i="10"/>
  <c r="Z28" i="10"/>
  <c r="B11" i="11"/>
  <c r="Z33" i="10" s="1"/>
  <c r="Z18" i="10" l="1"/>
  <c r="C55" i="11" s="1"/>
  <c r="Z11" i="10" s="1"/>
  <c r="U85" i="10" s="1"/>
</calcChain>
</file>

<file path=xl/sharedStrings.xml><?xml version="1.0" encoding="utf-8"?>
<sst xmlns="http://schemas.openxmlformats.org/spreadsheetml/2006/main" count="207" uniqueCount="161">
  <si>
    <t>工事件名</t>
    <rPh sb="0" eb="2">
      <t>コウジ</t>
    </rPh>
    <rPh sb="2" eb="4">
      <t>ケンメイ</t>
    </rPh>
    <phoneticPr fontId="1"/>
  </si>
  <si>
    <t>事業者名</t>
    <rPh sb="0" eb="3">
      <t>ジギョウシャ</t>
    </rPh>
    <rPh sb="3" eb="4">
      <t>メイ</t>
    </rPh>
    <phoneticPr fontId="1"/>
  </si>
  <si>
    <t>業種</t>
    <rPh sb="0" eb="2">
      <t>ギョウシュ</t>
    </rPh>
    <phoneticPr fontId="1"/>
  </si>
  <si>
    <t>配置予定技術者の資格</t>
    <rPh sb="0" eb="2">
      <t>ハイチ</t>
    </rPh>
    <rPh sb="2" eb="4">
      <t>ヨテイ</t>
    </rPh>
    <rPh sb="4" eb="7">
      <t>ギジュツシャ</t>
    </rPh>
    <rPh sb="8" eb="10">
      <t>シカク</t>
    </rPh>
    <phoneticPr fontId="1"/>
  </si>
  <si>
    <t>配置予定技術者の氏名</t>
    <rPh sb="0" eb="2">
      <t>ハイチ</t>
    </rPh>
    <rPh sb="2" eb="4">
      <t>ヨテイ</t>
    </rPh>
    <rPh sb="4" eb="7">
      <t>ギジュツシャ</t>
    </rPh>
    <rPh sb="8" eb="10">
      <t>シメイ</t>
    </rPh>
    <phoneticPr fontId="1"/>
  </si>
  <si>
    <t>保有資格区分</t>
    <rPh sb="0" eb="2">
      <t>ホユウ</t>
    </rPh>
    <rPh sb="2" eb="4">
      <t>シカク</t>
    </rPh>
    <rPh sb="4" eb="6">
      <t>クブン</t>
    </rPh>
    <phoneticPr fontId="1"/>
  </si>
  <si>
    <t>保有資格名</t>
    <rPh sb="0" eb="2">
      <t>ホユウ</t>
    </rPh>
    <rPh sb="2" eb="4">
      <t>シカク</t>
    </rPh>
    <rPh sb="4" eb="5">
      <t>メイ</t>
    </rPh>
    <phoneticPr fontId="1"/>
  </si>
  <si>
    <t>配置予定技術者の実績</t>
    <rPh sb="0" eb="2">
      <t>ハイチ</t>
    </rPh>
    <rPh sb="2" eb="4">
      <t>ヨテイ</t>
    </rPh>
    <rPh sb="4" eb="7">
      <t>ギジュツシャ</t>
    </rPh>
    <rPh sb="8" eb="10">
      <t>ジッセキ</t>
    </rPh>
    <phoneticPr fontId="1"/>
  </si>
  <si>
    <t>CORINS登録番号</t>
    <rPh sb="6" eb="8">
      <t>トウロク</t>
    </rPh>
    <rPh sb="8" eb="10">
      <t>バンゴウ</t>
    </rPh>
    <phoneticPr fontId="1"/>
  </si>
  <si>
    <t>実績の区分</t>
    <rPh sb="0" eb="2">
      <t>ジッセキ</t>
    </rPh>
    <rPh sb="3" eb="5">
      <t>クブン</t>
    </rPh>
    <phoneticPr fontId="1"/>
  </si>
  <si>
    <t>点</t>
    <rPh sb="0" eb="1">
      <t>テン</t>
    </rPh>
    <phoneticPr fontId="1"/>
  </si>
  <si>
    <t>＝</t>
    <phoneticPr fontId="1"/>
  </si>
  <si>
    <t>契約番号</t>
    <rPh sb="0" eb="2">
      <t>ケイヤク</t>
    </rPh>
    <rPh sb="2" eb="4">
      <t>バンゴウ</t>
    </rPh>
    <phoneticPr fontId="1"/>
  </si>
  <si>
    <t>協定者（団体名）</t>
    <rPh sb="0" eb="2">
      <t>キョウテイ</t>
    </rPh>
    <rPh sb="2" eb="3">
      <t>シャ</t>
    </rPh>
    <rPh sb="4" eb="6">
      <t>ダンタイ</t>
    </rPh>
    <rPh sb="6" eb="7">
      <t>メイ</t>
    </rPh>
    <phoneticPr fontId="1"/>
  </si>
  <si>
    <t>協定の名称</t>
    <rPh sb="0" eb="2">
      <t>キョウテイ</t>
    </rPh>
    <rPh sb="3" eb="5">
      <t>メイショウ</t>
    </rPh>
    <phoneticPr fontId="1"/>
  </si>
  <si>
    <t>災害時協力協定</t>
    <rPh sb="0" eb="2">
      <t>サイガイ</t>
    </rPh>
    <rPh sb="2" eb="3">
      <t>ジ</t>
    </rPh>
    <rPh sb="3" eb="5">
      <t>キョウリョク</t>
    </rPh>
    <rPh sb="5" eb="7">
      <t>キョウテイ</t>
    </rPh>
    <phoneticPr fontId="1"/>
  </si>
  <si>
    <t>年度</t>
    <rPh sb="0" eb="2">
      <t>ネンド</t>
    </rPh>
    <phoneticPr fontId="1"/>
  </si>
  <si>
    <t>本店所在地</t>
    <rPh sb="0" eb="2">
      <t>ホンテン</t>
    </rPh>
    <rPh sb="2" eb="5">
      <t>ショザイチ</t>
    </rPh>
    <phoneticPr fontId="1"/>
  </si>
  <si>
    <t>世田谷区建設工事総合評価方式評価点申告書</t>
    <rPh sb="0" eb="3">
      <t>セヤ</t>
    </rPh>
    <rPh sb="3" eb="4">
      <t>ク</t>
    </rPh>
    <rPh sb="4" eb="6">
      <t>ケンセツ</t>
    </rPh>
    <rPh sb="6" eb="8">
      <t>コウジ</t>
    </rPh>
    <rPh sb="8" eb="10">
      <t>ソウゴウ</t>
    </rPh>
    <rPh sb="10" eb="12">
      <t>ヒョウカ</t>
    </rPh>
    <rPh sb="12" eb="14">
      <t>ホウシキ</t>
    </rPh>
    <rPh sb="14" eb="16">
      <t>ヒョウカ</t>
    </rPh>
    <rPh sb="16" eb="17">
      <t>テン</t>
    </rPh>
    <rPh sb="17" eb="20">
      <t>シンコクショ</t>
    </rPh>
    <phoneticPr fontId="1"/>
  </si>
  <si>
    <t>成績評定①</t>
    <rPh sb="0" eb="2">
      <t>セイセキ</t>
    </rPh>
    <rPh sb="2" eb="4">
      <t>ヒョウテイ</t>
    </rPh>
    <phoneticPr fontId="1"/>
  </si>
  <si>
    <t>成績評定②</t>
    <rPh sb="0" eb="2">
      <t>セイセキ</t>
    </rPh>
    <rPh sb="2" eb="4">
      <t>ヒョウテイ</t>
    </rPh>
    <phoneticPr fontId="1"/>
  </si>
  <si>
    <t>成績評定③</t>
    <rPh sb="0" eb="2">
      <t>セイセキ</t>
    </rPh>
    <rPh sb="2" eb="4">
      <t>ヒョウテイ</t>
    </rPh>
    <phoneticPr fontId="1"/>
  </si>
  <si>
    <t>平均評定＝(成績評定①＋成績評定②＋成績評定③)÷件数</t>
    <rPh sb="0" eb="2">
      <t>ヘイキン</t>
    </rPh>
    <rPh sb="2" eb="4">
      <t>ヒョウテイ</t>
    </rPh>
    <rPh sb="6" eb="8">
      <t>セイセキ</t>
    </rPh>
    <rPh sb="8" eb="10">
      <t>ヒョウテイ</t>
    </rPh>
    <rPh sb="25" eb="27">
      <t>ケンスウ</t>
    </rPh>
    <phoneticPr fontId="1"/>
  </si>
  <si>
    <t>平均評定</t>
    <rPh sb="0" eb="2">
      <t>ヘイキン</t>
    </rPh>
    <rPh sb="2" eb="4">
      <t>ヒョウテイ</t>
    </rPh>
    <phoneticPr fontId="1"/>
  </si>
  <si>
    <t>優良工事実績</t>
    <rPh sb="0" eb="2">
      <t>ユウリョウ</t>
    </rPh>
    <rPh sb="2" eb="4">
      <t>コウジ</t>
    </rPh>
    <rPh sb="4" eb="6">
      <t>ジッセキ</t>
    </rPh>
    <phoneticPr fontId="1"/>
  </si>
  <si>
    <t>令和</t>
    <rPh sb="0" eb="2">
      <t>レイワ</t>
    </rPh>
    <phoneticPr fontId="1"/>
  </si>
  <si>
    <t>担当の区分</t>
    <rPh sb="0" eb="2">
      <t>タントウ</t>
    </rPh>
    <rPh sb="3" eb="5">
      <t>クブン</t>
    </rPh>
    <phoneticPr fontId="1"/>
  </si>
  <si>
    <t>協定に基づく活動実績</t>
    <rPh sb="0" eb="2">
      <t>キョウテイ</t>
    </rPh>
    <rPh sb="3" eb="4">
      <t>モト</t>
    </rPh>
    <rPh sb="6" eb="8">
      <t>カツドウ</t>
    </rPh>
    <rPh sb="8" eb="10">
      <t>ジッセキ</t>
    </rPh>
    <phoneticPr fontId="1"/>
  </si>
  <si>
    <t>地域経済振興</t>
    <rPh sb="0" eb="2">
      <t>チイキ</t>
    </rPh>
    <rPh sb="2" eb="4">
      <t>ケイザイ</t>
    </rPh>
    <rPh sb="4" eb="6">
      <t>シンコウ</t>
    </rPh>
    <phoneticPr fontId="1"/>
  </si>
  <si>
    <t>工事件名</t>
    <rPh sb="0" eb="2">
      <t>コウジ</t>
    </rPh>
    <rPh sb="2" eb="4">
      <t>ケンメイ</t>
    </rPh>
    <phoneticPr fontId="1"/>
  </si>
  <si>
    <t>自社施工及び区内事業者への下請の割合</t>
    <rPh sb="0" eb="2">
      <t>ジシャ</t>
    </rPh>
    <rPh sb="2" eb="4">
      <t>セコウ</t>
    </rPh>
    <rPh sb="4" eb="5">
      <t>オヨ</t>
    </rPh>
    <rPh sb="6" eb="8">
      <t>クナイ</t>
    </rPh>
    <rPh sb="8" eb="11">
      <t>ジギョウシャ</t>
    </rPh>
    <rPh sb="13" eb="15">
      <t>シタウ</t>
    </rPh>
    <rPh sb="16" eb="18">
      <t>ワリアイ</t>
    </rPh>
    <phoneticPr fontId="1"/>
  </si>
  <si>
    <t>工事成績</t>
    <rPh sb="0" eb="2">
      <t>コウジ</t>
    </rPh>
    <rPh sb="2" eb="4">
      <t>セイセキ</t>
    </rPh>
    <phoneticPr fontId="1"/>
  </si>
  <si>
    <t>施工能力評価点</t>
    <rPh sb="0" eb="2">
      <t>セコウ</t>
    </rPh>
    <rPh sb="2" eb="4">
      <t>ノウリョク</t>
    </rPh>
    <rPh sb="4" eb="6">
      <t>ヒョウカ</t>
    </rPh>
    <rPh sb="6" eb="7">
      <t>テン</t>
    </rPh>
    <phoneticPr fontId="1"/>
  </si>
  <si>
    <t>地域貢献評価点</t>
    <rPh sb="0" eb="2">
      <t>チイキ</t>
    </rPh>
    <rPh sb="2" eb="4">
      <t>コウケン</t>
    </rPh>
    <rPh sb="4" eb="7">
      <t>ヒョウカテン</t>
    </rPh>
    <phoneticPr fontId="1"/>
  </si>
  <si>
    <t>公契約評価点</t>
    <rPh sb="0" eb="1">
      <t>コウ</t>
    </rPh>
    <rPh sb="1" eb="3">
      <t>ケイヤク</t>
    </rPh>
    <rPh sb="3" eb="6">
      <t>ヒョウカテン</t>
    </rPh>
    <phoneticPr fontId="1"/>
  </si>
  <si>
    <t>認定数</t>
    <rPh sb="0" eb="2">
      <t>ニンテイ</t>
    </rPh>
    <rPh sb="2" eb="3">
      <t>スウ</t>
    </rPh>
    <phoneticPr fontId="1"/>
  </si>
  <si>
    <t>労働報酬下限額</t>
    <rPh sb="0" eb="2">
      <t>ロウドウ</t>
    </rPh>
    <rPh sb="2" eb="4">
      <t>ホウシュウ</t>
    </rPh>
    <rPh sb="4" eb="6">
      <t>カゲン</t>
    </rPh>
    <rPh sb="6" eb="7">
      <t>ガク</t>
    </rPh>
    <phoneticPr fontId="1"/>
  </si>
  <si>
    <t>建設業労働災害防止協会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phoneticPr fontId="1"/>
  </si>
  <si>
    <t>事業者登録</t>
    <rPh sb="0" eb="3">
      <t>ジギョウシャ</t>
    </rPh>
    <rPh sb="3" eb="5">
      <t>トウロク</t>
    </rPh>
    <phoneticPr fontId="1"/>
  </si>
  <si>
    <t>区内本店事業者</t>
    <rPh sb="0" eb="2">
      <t>クナイ</t>
    </rPh>
    <rPh sb="2" eb="4">
      <t>ホンテン</t>
    </rPh>
    <rPh sb="4" eb="7">
      <t>ジギョウシャ</t>
    </rPh>
    <phoneticPr fontId="1"/>
  </si>
  <si>
    <t>賃金支払の状況</t>
    <rPh sb="0" eb="2">
      <t>チンギン</t>
    </rPh>
    <rPh sb="2" eb="4">
      <t>シハラ</t>
    </rPh>
    <rPh sb="5" eb="7">
      <t>ジョウキョウ</t>
    </rPh>
    <phoneticPr fontId="1"/>
  </si>
  <si>
    <t>労働福祉の状況</t>
    <rPh sb="0" eb="2">
      <t>ロウドウ</t>
    </rPh>
    <rPh sb="2" eb="4">
      <t>フクシ</t>
    </rPh>
    <rPh sb="5" eb="7">
      <t>ジョウキョウ</t>
    </rPh>
    <phoneticPr fontId="1"/>
  </si>
  <si>
    <t>労働安全衛生</t>
    <rPh sb="0" eb="2">
      <t>ロウドウ</t>
    </rPh>
    <rPh sb="2" eb="4">
      <t>アンゼン</t>
    </rPh>
    <rPh sb="4" eb="6">
      <t>エイセイ</t>
    </rPh>
    <phoneticPr fontId="1"/>
  </si>
  <si>
    <t>建設キャリアアップシステム</t>
    <rPh sb="0" eb="2">
      <t>ケンセツ</t>
    </rPh>
    <phoneticPr fontId="1"/>
  </si>
  <si>
    <t>男女共同参画、ワーク・ライフ・バランス</t>
    <rPh sb="0" eb="2">
      <t>ダンジョ</t>
    </rPh>
    <rPh sb="2" eb="4">
      <t>キョウドウ</t>
    </rPh>
    <rPh sb="4" eb="6">
      <t>サンカク</t>
    </rPh>
    <phoneticPr fontId="1"/>
  </si>
  <si>
    <t>障害者雇用</t>
    <rPh sb="0" eb="3">
      <t>ショウガイシャ</t>
    </rPh>
    <rPh sb="3" eb="5">
      <t>コヨウ</t>
    </rPh>
    <phoneticPr fontId="1"/>
  </si>
  <si>
    <t>法定雇用義務</t>
    <rPh sb="0" eb="2">
      <t>ホウテイ</t>
    </rPh>
    <rPh sb="2" eb="4">
      <t>コヨウ</t>
    </rPh>
    <rPh sb="4" eb="6">
      <t>ギム</t>
    </rPh>
    <phoneticPr fontId="1"/>
  </si>
  <si>
    <t>名</t>
    <rPh sb="0" eb="1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</si>
  <si>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</si>
  <si>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障害者雇用数</t>
    <rPh sb="0" eb="3">
      <t>ショウガイシャ</t>
    </rPh>
    <rPh sb="3" eb="5">
      <t>コヨウ</t>
    </rPh>
    <rPh sb="5" eb="6">
      <t>スウ</t>
    </rPh>
    <phoneticPr fontId="1"/>
  </si>
  <si>
    <t>障害者雇用状況</t>
    <rPh sb="0" eb="3">
      <t>ショウガイシャ</t>
    </rPh>
    <rPh sb="3" eb="5">
      <t>コヨウ</t>
    </rPh>
    <rPh sb="5" eb="7">
      <t>ジョウキョウ</t>
    </rPh>
    <phoneticPr fontId="1"/>
  </si>
  <si>
    <t>若年者雇用</t>
    <rPh sb="0" eb="2">
      <t>ジャクネン</t>
    </rPh>
    <rPh sb="2" eb="3">
      <t>シャ</t>
    </rPh>
    <rPh sb="3" eb="5">
      <t>コヨウ</t>
    </rPh>
    <phoneticPr fontId="1"/>
  </si>
  <si>
    <t>経審の点数</t>
    <rPh sb="0" eb="2">
      <t>ケイシン</t>
    </rPh>
    <rPh sb="3" eb="5">
      <t>テンスウ</t>
    </rPh>
    <phoneticPr fontId="1"/>
  </si>
  <si>
    <t>経審の状況</t>
    <rPh sb="0" eb="2">
      <t>ケイシン</t>
    </rPh>
    <rPh sb="3" eb="5">
      <t>ジョウキョウ</t>
    </rPh>
    <phoneticPr fontId="1"/>
  </si>
  <si>
    <t>年度</t>
    <phoneticPr fontId="1"/>
  </si>
  <si>
    <t>工事件名</t>
    <phoneticPr fontId="1"/>
  </si>
  <si>
    <t>評価点合計</t>
    <rPh sb="0" eb="3">
      <t>ヒョウカテン</t>
    </rPh>
    <rPh sb="3" eb="5">
      <t>ゴウケイ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</si>
  <si>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</si>
  <si>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</si>
  <si>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</si>
  <si>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点数</t>
    <rPh sb="0" eb="2">
      <t>テンスウ</t>
    </rPh>
    <phoneticPr fontId="1"/>
  </si>
  <si>
    <t>コスモス認定</t>
    <rPh sb="4" eb="6">
      <t>ニンテイ</t>
    </rPh>
    <phoneticPr fontId="1"/>
  </si>
  <si>
    <t>施工能力評価点</t>
    <phoneticPr fontId="1"/>
  </si>
  <si>
    <t>工事成績</t>
    <phoneticPr fontId="1"/>
  </si>
  <si>
    <t>優良工事実績</t>
    <phoneticPr fontId="1"/>
  </si>
  <si>
    <t>２つ以上</t>
    <phoneticPr fontId="1"/>
  </si>
  <si>
    <t>１つ</t>
    <phoneticPr fontId="1"/>
  </si>
  <si>
    <t>無</t>
    <phoneticPr fontId="1"/>
  </si>
  <si>
    <t>配置予定技術者の資格</t>
    <phoneticPr fontId="1"/>
  </si>
  <si>
    <t>一級技術者</t>
    <phoneticPr fontId="1"/>
  </si>
  <si>
    <t>二級技術者</t>
    <phoneticPr fontId="1"/>
  </si>
  <si>
    <t>配置予定技術者の実績</t>
    <phoneticPr fontId="1"/>
  </si>
  <si>
    <t>同種工事監理技術者</t>
    <phoneticPr fontId="1"/>
  </si>
  <si>
    <t>類似工事監理技術者</t>
    <phoneticPr fontId="1"/>
  </si>
  <si>
    <t>同種工事主任技術者</t>
    <phoneticPr fontId="1"/>
  </si>
  <si>
    <t>類似工事主任技術者</t>
    <phoneticPr fontId="1"/>
  </si>
  <si>
    <t>同種工事担当技術者</t>
    <phoneticPr fontId="1"/>
  </si>
  <si>
    <t>類似工事担当技術者</t>
    <phoneticPr fontId="1"/>
  </si>
  <si>
    <t>災害時協力協定・締結</t>
    <rPh sb="8" eb="10">
      <t>テイケツ</t>
    </rPh>
    <phoneticPr fontId="1"/>
  </si>
  <si>
    <t>災害時協力協定・活動</t>
    <rPh sb="8" eb="10">
      <t>カツドウ</t>
    </rPh>
    <phoneticPr fontId="1"/>
  </si>
  <si>
    <t>有</t>
    <rPh sb="0" eb="1">
      <t>アリ</t>
    </rPh>
    <phoneticPr fontId="1"/>
  </si>
  <si>
    <t>区内本店事業者</t>
    <phoneticPr fontId="1"/>
  </si>
  <si>
    <t>世田谷区内</t>
    <phoneticPr fontId="1"/>
  </si>
  <si>
    <t>世田谷区外</t>
    <phoneticPr fontId="1"/>
  </si>
  <si>
    <t>地域貢献評価点</t>
    <phoneticPr fontId="1"/>
  </si>
  <si>
    <t>地域経済振興</t>
    <phoneticPr fontId="1"/>
  </si>
  <si>
    <t>75％以上</t>
    <phoneticPr fontId="1"/>
  </si>
  <si>
    <t>50％以上</t>
    <phoneticPr fontId="1"/>
  </si>
  <si>
    <t>25％以上</t>
    <phoneticPr fontId="1"/>
  </si>
  <si>
    <t>公契約評価点</t>
    <phoneticPr fontId="1"/>
  </si>
  <si>
    <t>賃金支払の状況</t>
    <phoneticPr fontId="1"/>
  </si>
  <si>
    <t>遵守できる</t>
    <phoneticPr fontId="1"/>
  </si>
  <si>
    <t>遵守できない</t>
    <phoneticPr fontId="1"/>
  </si>
  <si>
    <t>労働福祉の状況</t>
    <phoneticPr fontId="1"/>
  </si>
  <si>
    <t>45点</t>
    <phoneticPr fontId="1"/>
  </si>
  <si>
    <t>30点</t>
    <phoneticPr fontId="1"/>
  </si>
  <si>
    <t>15点</t>
    <phoneticPr fontId="1"/>
  </si>
  <si>
    <t>5点以下</t>
    <phoneticPr fontId="1"/>
  </si>
  <si>
    <t>労働安全衛生</t>
    <phoneticPr fontId="1"/>
  </si>
  <si>
    <t>加入していない</t>
    <phoneticPr fontId="1"/>
  </si>
  <si>
    <t>加入している</t>
    <phoneticPr fontId="1"/>
  </si>
  <si>
    <t>コスモス認定あり</t>
    <phoneticPr fontId="1"/>
  </si>
  <si>
    <t>コンパクトコスモス認定あり</t>
    <phoneticPr fontId="1"/>
  </si>
  <si>
    <t>認定なし</t>
    <phoneticPr fontId="1"/>
  </si>
  <si>
    <t>有</t>
    <phoneticPr fontId="1"/>
  </si>
  <si>
    <t>建設キャリアアップシステム</t>
    <phoneticPr fontId="1"/>
  </si>
  <si>
    <t>男女共同参画、ワーク・ライフ・バランス</t>
    <phoneticPr fontId="1"/>
  </si>
  <si>
    <t>障害者雇用</t>
    <phoneticPr fontId="1"/>
  </si>
  <si>
    <t>【法定雇用義務あり】法定雇用率を達成の上、加えて１名以上</t>
    <phoneticPr fontId="1"/>
  </si>
  <si>
    <t>【法定雇用義務あり】法定雇用率を達成</t>
    <phoneticPr fontId="1"/>
  </si>
  <si>
    <t>【法定雇用義務あり】法定雇用率を達成していない</t>
    <phoneticPr fontId="1"/>
  </si>
  <si>
    <t>【法定雇用義務なし】１名以上雇用</t>
    <phoneticPr fontId="1"/>
  </si>
  <si>
    <t>【法定雇用義務なし】雇用していない</t>
    <phoneticPr fontId="1"/>
  </si>
  <si>
    <t>若年者雇用</t>
    <phoneticPr fontId="1"/>
  </si>
  <si>
    <t>２つとも該当</t>
    <phoneticPr fontId="1"/>
  </si>
  <si>
    <t>１つのみ該当</t>
    <phoneticPr fontId="1"/>
  </si>
  <si>
    <t>該当なし</t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</si>
  <si>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</si>
  <si>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</si>
  <si>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↓選択項目結合欄</t>
    <rPh sb="1" eb="3">
      <t>センタク</t>
    </rPh>
    <rPh sb="3" eb="5">
      <t>コウモク</t>
    </rPh>
    <rPh sb="5" eb="7">
      <t>ケツゴウ</t>
    </rPh>
    <rPh sb="7" eb="8">
      <t>ラン</t>
    </rPh>
    <phoneticPr fontId="1"/>
  </si>
  <si>
    <t>平均点換算欄→</t>
    <rPh sb="0" eb="3">
      <t>ヘイキンテン</t>
    </rPh>
    <rPh sb="3" eb="5">
      <t>カンサン</t>
    </rPh>
    <rPh sb="5" eb="6">
      <t>ラン</t>
    </rPh>
    <phoneticPr fontId="1"/>
  </si>
  <si>
    <t>成績①置換（60点未満:0、空欄:-）→</t>
    <rPh sb="0" eb="2">
      <t>セイセキ</t>
    </rPh>
    <rPh sb="3" eb="5">
      <t>チカン</t>
    </rPh>
    <rPh sb="8" eb="9">
      <t>テン</t>
    </rPh>
    <rPh sb="9" eb="11">
      <t>ミマン</t>
    </rPh>
    <rPh sb="14" eb="16">
      <t>クウラン</t>
    </rPh>
    <phoneticPr fontId="1"/>
  </si>
  <si>
    <t>成績②置換（60点未満:0、空欄:-）→</t>
    <rPh sb="0" eb="2">
      <t>セイセキ</t>
    </rPh>
    <rPh sb="3" eb="5">
      <t>チカン</t>
    </rPh>
    <rPh sb="8" eb="9">
      <t>テン</t>
    </rPh>
    <rPh sb="9" eb="11">
      <t>ミマン</t>
    </rPh>
    <rPh sb="14" eb="16">
      <t>クウラン</t>
    </rPh>
    <phoneticPr fontId="1"/>
  </si>
  <si>
    <t>成績③置換（60点未満:0、空欄:-）→</t>
    <rPh sb="0" eb="2">
      <t>セイセキ</t>
    </rPh>
    <rPh sb="3" eb="5">
      <t>チカン</t>
    </rPh>
    <rPh sb="8" eb="9">
      <t>テン</t>
    </rPh>
    <rPh sb="9" eb="11">
      <t>ミマン</t>
    </rPh>
    <rPh sb="14" eb="16">
      <t>クウラン</t>
    </rPh>
    <phoneticPr fontId="1"/>
  </si>
  <si>
    <t>は申告者が記入する欄です。</t>
    <rPh sb="1" eb="3">
      <t>シンコク</t>
    </rPh>
    <rPh sb="3" eb="4">
      <t>シャ</t>
    </rPh>
    <rPh sb="5" eb="7">
      <t>キニュウ</t>
    </rPh>
    <rPh sb="9" eb="10">
      <t>ラン</t>
    </rPh>
    <phoneticPr fontId="1"/>
  </si>
  <si>
    <t>は申告者がドロップボックスから選択する欄です。</t>
    <rPh sb="1" eb="3">
      <t>シンコク</t>
    </rPh>
    <rPh sb="3" eb="4">
      <t>シャ</t>
    </rPh>
    <rPh sb="15" eb="17">
      <t>センタク</t>
    </rPh>
    <rPh sb="19" eb="20">
      <t>ラン</t>
    </rPh>
    <phoneticPr fontId="1"/>
  </si>
  <si>
    <t>は申告内容に基づき自動的に表示される欄です。</t>
    <rPh sb="1" eb="3">
      <t>シンコク</t>
    </rPh>
    <rPh sb="3" eb="5">
      <t>ナイヨウ</t>
    </rPh>
    <rPh sb="6" eb="7">
      <t>モト</t>
    </rPh>
    <rPh sb="9" eb="12">
      <t>ジドウテキ</t>
    </rPh>
    <rPh sb="13" eb="15">
      <t>ヒョウジ</t>
    </rPh>
    <rPh sb="18" eb="19">
      <t>ラン</t>
    </rPh>
    <phoneticPr fontId="1"/>
  </si>
  <si>
    <t>※60点未満の成績評定は0点とみなして平均評定を算定します。</t>
    <rPh sb="3" eb="4">
      <t>テン</t>
    </rPh>
    <rPh sb="4" eb="6">
      <t>ミマン</t>
    </rPh>
    <rPh sb="7" eb="9">
      <t>セイセキ</t>
    </rPh>
    <rPh sb="9" eb="11">
      <t>ヒョウテイ</t>
    </rPh>
    <rPh sb="13" eb="14">
      <t>テン</t>
    </rPh>
    <rPh sb="19" eb="21">
      <t>ヘイキン</t>
    </rPh>
    <rPh sb="21" eb="23">
      <t>ヒョウテイ</t>
    </rPh>
    <rPh sb="24" eb="26">
      <t>サンテイ</t>
    </rPh>
    <phoneticPr fontId="1"/>
  </si>
  <si>
    <t>該当区分を選択（２つ以上・１つ・無）</t>
    <rPh sb="0" eb="2">
      <t>ガイトウ</t>
    </rPh>
    <rPh sb="2" eb="4">
      <t>クブン</t>
    </rPh>
    <rPh sb="5" eb="7">
      <t>センタク</t>
    </rPh>
    <rPh sb="10" eb="12">
      <t>イジョウ</t>
    </rPh>
    <rPh sb="16" eb="17">
      <t>ナシ</t>
    </rPh>
    <phoneticPr fontId="1"/>
  </si>
  <si>
    <t>該当区分を選択（一級技術者・二級技術者・無）</t>
    <rPh sb="5" eb="7">
      <t>センタク</t>
    </rPh>
    <rPh sb="8" eb="10">
      <t>イッキュウ</t>
    </rPh>
    <rPh sb="10" eb="13">
      <t>ギジュツシャ</t>
    </rPh>
    <rPh sb="14" eb="16">
      <t>ニキュウ</t>
    </rPh>
    <rPh sb="16" eb="19">
      <t>ギジュツシャ</t>
    </rPh>
    <rPh sb="20" eb="21">
      <t>ナシ</t>
    </rPh>
    <phoneticPr fontId="1"/>
  </si>
  <si>
    <t>該当区分を選択（同種工事・類似工事・無）</t>
    <rPh sb="0" eb="2">
      <t>ガイトウ</t>
    </rPh>
    <rPh sb="2" eb="4">
      <t>クブン</t>
    </rPh>
    <rPh sb="5" eb="7">
      <t>センタク</t>
    </rPh>
    <rPh sb="8" eb="10">
      <t>ドウシュ</t>
    </rPh>
    <rPh sb="10" eb="12">
      <t>コウジ</t>
    </rPh>
    <rPh sb="13" eb="15">
      <t>ルイジ</t>
    </rPh>
    <rPh sb="15" eb="17">
      <t>コウジ</t>
    </rPh>
    <rPh sb="18" eb="19">
      <t>ナシ</t>
    </rPh>
    <phoneticPr fontId="1"/>
  </si>
  <si>
    <t>該当区分を選択（監理技術者・主任技術者・担当技術者）</t>
    <rPh sb="8" eb="10">
      <t>カンリ</t>
    </rPh>
    <rPh sb="10" eb="13">
      <t>ギジュツシャ</t>
    </rPh>
    <rPh sb="14" eb="16">
      <t>シュニン</t>
    </rPh>
    <rPh sb="16" eb="19">
      <t>ギジュツシャ</t>
    </rPh>
    <rPh sb="20" eb="22">
      <t>タントウ</t>
    </rPh>
    <rPh sb="22" eb="25">
      <t>ギジュツシャ</t>
    </rPh>
    <phoneticPr fontId="1"/>
  </si>
  <si>
    <t>該当区分を選択（有・無）</t>
    <rPh sb="5" eb="7">
      <t>センタク</t>
    </rPh>
    <rPh sb="8" eb="9">
      <t>アリ</t>
    </rPh>
    <rPh sb="10" eb="11">
      <t>ナ</t>
    </rPh>
    <phoneticPr fontId="1"/>
  </si>
  <si>
    <t>該当区分を選択（世田谷区内・世田谷区外）</t>
    <rPh sb="8" eb="11">
      <t>セヤ</t>
    </rPh>
    <rPh sb="11" eb="13">
      <t>クナイ</t>
    </rPh>
    <rPh sb="14" eb="17">
      <t>セヤ</t>
    </rPh>
    <rPh sb="17" eb="19">
      <t>クガイ</t>
    </rPh>
    <phoneticPr fontId="1"/>
  </si>
  <si>
    <t>該当区分を選択（75％以上・50％以上・25％以上・無）</t>
    <rPh sb="11" eb="13">
      <t>イジョウ</t>
    </rPh>
    <rPh sb="17" eb="19">
      <t>イジョウ</t>
    </rPh>
    <rPh sb="23" eb="25">
      <t>イジョウ</t>
    </rPh>
    <rPh sb="26" eb="27">
      <t>ナシ</t>
    </rPh>
    <phoneticPr fontId="1"/>
  </si>
  <si>
    <t>該当区分を選択（遵守できる・遵守できない）</t>
    <rPh sb="8" eb="10">
      <t>ジュンシュ</t>
    </rPh>
    <rPh sb="14" eb="16">
      <t>ジュンシュ</t>
    </rPh>
    <phoneticPr fontId="1"/>
  </si>
  <si>
    <t>該当区分を選択（45点・30点・15点・5点以下）</t>
    <rPh sb="0" eb="2">
      <t>ガイトウ</t>
    </rPh>
    <rPh sb="2" eb="4">
      <t>クブン</t>
    </rPh>
    <rPh sb="5" eb="7">
      <t>センタク</t>
    </rPh>
    <rPh sb="10" eb="11">
      <t>テン</t>
    </rPh>
    <rPh sb="14" eb="15">
      <t>テン</t>
    </rPh>
    <rPh sb="18" eb="19">
      <t>テン</t>
    </rPh>
    <rPh sb="21" eb="22">
      <t>テン</t>
    </rPh>
    <rPh sb="22" eb="24">
      <t>イカ</t>
    </rPh>
    <phoneticPr fontId="1"/>
  </si>
  <si>
    <t>※経営事項審査における「労働福祉の状況」をの点数を選択してください。</t>
    <rPh sb="1" eb="3">
      <t>ケイエイ</t>
    </rPh>
    <rPh sb="3" eb="5">
      <t>ジコウ</t>
    </rPh>
    <rPh sb="5" eb="7">
      <t>シンサ</t>
    </rPh>
    <rPh sb="12" eb="14">
      <t>ロウドウ</t>
    </rPh>
    <rPh sb="14" eb="16">
      <t>フクシ</t>
    </rPh>
    <rPh sb="17" eb="19">
      <t>ジョウキョウ</t>
    </rPh>
    <rPh sb="22" eb="24">
      <t>テンスウ</t>
    </rPh>
    <rPh sb="25" eb="27">
      <t>センタク</t>
    </rPh>
    <phoneticPr fontId="1"/>
  </si>
  <si>
    <t>該当区分を選択（加入している・加入していない）</t>
    <rPh sb="8" eb="10">
      <t>カニュウ</t>
    </rPh>
    <rPh sb="15" eb="17">
      <t>カニュウ</t>
    </rPh>
    <phoneticPr fontId="1"/>
  </si>
  <si>
    <t>該当区分を選択（コスモス認定あり・コンパクトコスモス認定あり・認定なし）</t>
    <rPh sb="12" eb="14">
      <t>ニンテイ</t>
    </rPh>
    <rPh sb="26" eb="28">
      <t>ニンテイ</t>
    </rPh>
    <rPh sb="31" eb="33">
      <t>ニンテイ</t>
    </rPh>
    <phoneticPr fontId="1"/>
  </si>
  <si>
    <t>該当区分を選択</t>
    <rPh sb="0" eb="2">
      <t>ガイトウ</t>
    </rPh>
    <rPh sb="2" eb="4">
      <t>クブン</t>
    </rPh>
    <rPh sb="5" eb="7">
      <t>センタク</t>
    </rPh>
    <phoneticPr fontId="1"/>
  </si>
  <si>
    <t>該当区分を選択（２つとも該当・１つのみ該当・該当なし）</t>
    <rPh sb="0" eb="2">
      <t>ガイトウ</t>
    </rPh>
    <rPh sb="2" eb="4">
      <t>クブン</t>
    </rPh>
    <rPh sb="5" eb="7">
      <t>センタク</t>
    </rPh>
    <rPh sb="12" eb="14">
      <t>ガイトウ</t>
    </rPh>
    <rPh sb="19" eb="21">
      <t>ガイトウ</t>
    </rPh>
    <rPh sb="22" eb="24">
      <t>ガイトウ</t>
    </rPh>
    <phoneticPr fontId="1"/>
  </si>
  <si>
    <t>※経営事項審査における「若年技術職員の継続的な育成及び確保」「新規熟年技術職員の育成及び確保」の該当数を選択してください。</t>
    <rPh sb="1" eb="3">
      <t>ケイエイ</t>
    </rPh>
    <rPh sb="3" eb="5">
      <t>ジコウ</t>
    </rPh>
    <rPh sb="5" eb="7">
      <t>シンサ</t>
    </rPh>
    <rPh sb="52" eb="54">
      <t>センタク</t>
    </rPh>
    <phoneticPr fontId="1"/>
  </si>
  <si>
    <t>工事請負代金</t>
    <rPh sb="0" eb="2">
      <t>コウジ</t>
    </rPh>
    <rPh sb="2" eb="4">
      <t>ウケオイ</t>
    </rPh>
    <rPh sb="4" eb="6">
      <t>ダイキン</t>
    </rPh>
    <phoneticPr fontId="1"/>
  </si>
  <si>
    <t>円</t>
    <rPh sb="0" eb="1">
      <t>エン</t>
    </rPh>
    <phoneticPr fontId="1"/>
  </si>
  <si>
    <t>自社施工及び区内事業者への下請金額</t>
    <rPh sb="0" eb="2">
      <t>ジシャ</t>
    </rPh>
    <rPh sb="2" eb="4">
      <t>セコウ</t>
    </rPh>
    <rPh sb="4" eb="5">
      <t>オヨ</t>
    </rPh>
    <rPh sb="6" eb="8">
      <t>クナイ</t>
    </rPh>
    <rPh sb="8" eb="11">
      <t>ジギョウシャ</t>
    </rPh>
    <rPh sb="13" eb="15">
      <t>シタウ</t>
    </rPh>
    <rPh sb="15" eb="17">
      <t>キンガク</t>
    </rPh>
    <phoneticPr fontId="1"/>
  </si>
  <si>
    <t>女性活躍推進法に基づく一般事業主行動計画の策定・届出</t>
  </si>
  <si>
    <t>次世代法に基づく一般事業主行動計画の策定・届出</t>
  </si>
  <si>
    <t>東京・ライフ・ワークバランス認定</t>
  </si>
  <si>
    <t>東京・ライフ・ワークバランス認定</t>
    <rPh sb="0" eb="2">
      <t>トウキョウ</t>
    </rPh>
    <rPh sb="14" eb="16">
      <t>ニンテイ</t>
    </rPh>
    <phoneticPr fontId="1"/>
  </si>
  <si>
    <t>えるぼし認定</t>
  </si>
  <si>
    <t>えるぼし認定</t>
    <rPh sb="4" eb="6">
      <t>ニンテイ</t>
    </rPh>
    <phoneticPr fontId="1"/>
  </si>
  <si>
    <t>くるみん認定</t>
  </si>
  <si>
    <t>くるみん認定</t>
    <rPh sb="4" eb="6">
      <t>ニンテイ</t>
    </rPh>
    <phoneticPr fontId="1"/>
  </si>
  <si>
    <t>女性活躍推進法に基づく一般事業主行動計画の策定・届出</t>
    <rPh sb="0" eb="2">
      <t>ジョセイ</t>
    </rPh>
    <rPh sb="2" eb="4">
      <t>カツヤク</t>
    </rPh>
    <rPh sb="4" eb="6">
      <t>スイシン</t>
    </rPh>
    <rPh sb="6" eb="7">
      <t>ホウ</t>
    </rPh>
    <rPh sb="8" eb="9">
      <t>モト</t>
    </rPh>
    <rPh sb="11" eb="13">
      <t>イッパン</t>
    </rPh>
    <rPh sb="13" eb="16">
      <t>ジギョウヌシ</t>
    </rPh>
    <rPh sb="16" eb="18">
      <t>コウドウ</t>
    </rPh>
    <rPh sb="18" eb="20">
      <t>ケイカク</t>
    </rPh>
    <rPh sb="21" eb="23">
      <t>サクテイ</t>
    </rPh>
    <rPh sb="24" eb="26">
      <t>トドケデ</t>
    </rPh>
    <phoneticPr fontId="1"/>
  </si>
  <si>
    <t>次世代法に基づく一般事業主行動計画の策定・届出</t>
    <rPh sb="0" eb="3">
      <t>ジセダイ</t>
    </rPh>
    <rPh sb="3" eb="4">
      <t>ホウ</t>
    </rPh>
    <rPh sb="5" eb="6">
      <t>モト</t>
    </rPh>
    <rPh sb="8" eb="10">
      <t>イッパン</t>
    </rPh>
    <rPh sb="10" eb="13">
      <t>ジギョウヌシ</t>
    </rPh>
    <rPh sb="13" eb="15">
      <t>コウドウ</t>
    </rPh>
    <rPh sb="15" eb="17">
      <t>ケイカク</t>
    </rPh>
    <rPh sb="18" eb="20">
      <t>サクテイ</t>
    </rPh>
    <rPh sb="21" eb="23">
      <t>トドケデ</t>
    </rPh>
    <phoneticPr fontId="1"/>
  </si>
  <si>
    <t>※東京ライフ・ワーク・バランス認定については認定、えるぼし認定・くるみん認定については、認定または一般事業主行動計画の策定・届出をしているものに○をつけてください。</t>
    <rPh sb="1" eb="3">
      <t>トウキョウ</t>
    </rPh>
    <rPh sb="15" eb="17">
      <t>ニンテイ</t>
    </rPh>
    <rPh sb="22" eb="24">
      <t>ニンテイ</t>
    </rPh>
    <rPh sb="29" eb="31">
      <t>ニンテイ</t>
    </rPh>
    <rPh sb="36" eb="38">
      <t>ニンテイ</t>
    </rPh>
    <rPh sb="44" eb="46">
      <t>ニンテイ</t>
    </rPh>
    <rPh sb="49" eb="58">
      <t>イッパンジギョウヌシコウドウケイカク</t>
    </rPh>
    <rPh sb="59" eb="61">
      <t>サクテイ</t>
    </rPh>
    <rPh sb="62" eb="64">
      <t>トドケデ</t>
    </rPh>
    <phoneticPr fontId="1"/>
  </si>
  <si>
    <t>○</t>
    <phoneticPr fontId="1"/>
  </si>
  <si>
    <t>認定</t>
    <rPh sb="0" eb="2">
      <t>ニンテイ</t>
    </rPh>
    <phoneticPr fontId="1"/>
  </si>
  <si>
    <t>計画の策定・届出</t>
    <rPh sb="0" eb="2">
      <t>ケイカク</t>
    </rPh>
    <rPh sb="3" eb="5">
      <t>サクテイ</t>
    </rPh>
    <rPh sb="6" eb="8">
      <t>トドケデ</t>
    </rPh>
    <phoneticPr fontId="1"/>
  </si>
  <si>
    <t>該当するものに○を選択
※一般事業主行動計画の策定・届出は常時雇用労働者数100人以下の事業者に限る</t>
    <rPh sb="0" eb="2">
      <t>ガイトウ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</si>
</sst>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righ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5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center" shrinkToFit="1"/>
    </xf>
    <xf numFmtId="0" fontId="9" fillId="0" borderId="4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 vertical="center" shrinkToFit="1"/>
      <protection locked="0"/>
    </xf>
    <xf numFmtId="0" fontId="4" fillId="5" borderId="1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4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4" xfId="0" applyFont="1" applyFill="1" applyBorder="1" applyAlignment="1" applyProtection="1">
      <alignment horizontal="left" vertical="center" wrapText="1" shrinkToFit="1"/>
    </xf>
    <xf numFmtId="0" fontId="4" fillId="0" borderId="8" xfId="0" applyFont="1" applyBorder="1" applyAlignment="1" applyProtection="1">
      <alignment horizontal="center" vertical="center" shrinkToFit="1"/>
    </xf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5" borderId="7" xfId="0" applyFont="1" applyFill="1" applyBorder="1" applyAlignment="1" applyProtection="1">
      <alignment horizontal="center" vertical="center" shrinkToFit="1"/>
      <protection locked="0"/>
    </xf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textRotation="255" shrinkToFit="1"/>
    </xf>
    <xf numFmtId="0" fontId="4" fillId="0" borderId="2" xfId="0" applyFont="1" applyBorder="1" applyAlignment="1" applyProtection="1">
      <alignment horizontal="center" vertical="center" textRotation="255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6"/>
  <sheetViews>
    <sheetView showGridLines="0" tabSelected="1" view="pageBreakPreview" zoomScaleNormal="85" zoomScaleSheetLayoutView="100" workbookViewId="0">
      <selection activeCell="AI16" sqref="AI16"/>
    </sheetView>
  </sheetViews>
  <sheetFormatPr defaultColWidth="9" defaultRowHeight="13.5" x14ac:dyDescent="0.15"/>
  <cols>
    <col min="1" max="31" width="3" style="1" customWidth="1"/>
    <col min="32" max="16384" width="9" style="1"/>
  </cols>
  <sheetData>
    <row r="1" spans="1:34" ht="36" customHeight="1" x14ac:dyDescent="0.15">
      <c r="A1" s="9"/>
      <c r="B1" s="63" t="s">
        <v>18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9"/>
    </row>
    <row r="2" spans="1:34" ht="9" customHeight="1" x14ac:dyDescent="0.15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9"/>
    </row>
    <row r="3" spans="1:34" ht="18" customHeight="1" x14ac:dyDescent="0.15">
      <c r="A3" s="9"/>
      <c r="B3" s="14"/>
      <c r="C3" s="14"/>
      <c r="D3" s="14"/>
      <c r="E3" s="14"/>
      <c r="F3" s="14"/>
      <c r="G3" s="14"/>
      <c r="H3" s="15" t="s">
        <v>124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9"/>
    </row>
    <row r="4" spans="1:34" ht="18" customHeight="1" x14ac:dyDescent="0.15">
      <c r="A4" s="9"/>
      <c r="B4" s="16"/>
      <c r="C4" s="16"/>
      <c r="D4" s="16"/>
      <c r="E4" s="16"/>
      <c r="F4" s="16"/>
      <c r="G4" s="16"/>
      <c r="H4" s="15" t="s">
        <v>125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9"/>
    </row>
    <row r="5" spans="1:34" ht="18" customHeight="1" x14ac:dyDescent="0.15">
      <c r="A5" s="9"/>
      <c r="B5" s="89"/>
      <c r="C5" s="89"/>
      <c r="D5" s="89"/>
      <c r="E5" s="89"/>
      <c r="F5" s="89"/>
      <c r="G5" s="89"/>
      <c r="H5" s="15" t="s">
        <v>126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9"/>
    </row>
    <row r="6" spans="1:34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9"/>
    </row>
    <row r="7" spans="1:34" s="2" customFormat="1" ht="18" customHeight="1" x14ac:dyDescent="0.15">
      <c r="A7" s="28"/>
      <c r="B7" s="125" t="s">
        <v>0</v>
      </c>
      <c r="C7" s="126"/>
      <c r="D7" s="126"/>
      <c r="E7" s="126"/>
      <c r="F7" s="126"/>
      <c r="G7" s="78"/>
      <c r="H7" s="127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9"/>
      <c r="AE7" s="28"/>
    </row>
    <row r="8" spans="1:34" s="2" customFormat="1" ht="18" customHeight="1" x14ac:dyDescent="0.15">
      <c r="A8" s="28"/>
      <c r="B8" s="79" t="s">
        <v>1</v>
      </c>
      <c r="C8" s="79"/>
      <c r="D8" s="79"/>
      <c r="E8" s="79"/>
      <c r="F8" s="79"/>
      <c r="G8" s="79"/>
      <c r="H8" s="130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28"/>
    </row>
    <row r="9" spans="1:34" s="2" customFormat="1" ht="9.9499999999999993" customHeight="1" x14ac:dyDescent="0.15">
      <c r="A9" s="2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8"/>
    </row>
    <row r="10" spans="1:34" s="2" customFormat="1" ht="18" customHeight="1" x14ac:dyDescent="0.15">
      <c r="A10" s="28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8"/>
    </row>
    <row r="11" spans="1:34" s="2" customFormat="1" ht="18" customHeight="1" x14ac:dyDescent="0.15">
      <c r="A11" s="28"/>
      <c r="B11" s="19" t="s">
        <v>31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98">
        <f>IF(ISERROR(VLOOKUP(【区事務処理用】!$C$55,【区事務処理用】!$B$57:$D$79,3,0)),0,VLOOKUP(【区事務処理用】!$C$55,【区事務処理用】!$B$57:$D$79,3,0))</f>
        <v>0</v>
      </c>
      <c r="AA11" s="98"/>
      <c r="AB11" s="50"/>
      <c r="AC11" s="78" t="s">
        <v>10</v>
      </c>
      <c r="AD11" s="79"/>
      <c r="AE11" s="28"/>
    </row>
    <row r="12" spans="1:34" s="2" customFormat="1" ht="18" customHeight="1" x14ac:dyDescent="0.15">
      <c r="A12" s="28"/>
      <c r="B12" s="133">
        <v>1</v>
      </c>
      <c r="C12" s="67" t="s">
        <v>0</v>
      </c>
      <c r="D12" s="67"/>
      <c r="E12" s="67"/>
      <c r="F12" s="67"/>
      <c r="G12" s="67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7" t="s">
        <v>12</v>
      </c>
      <c r="V12" s="67"/>
      <c r="W12" s="67"/>
      <c r="X12" s="67"/>
      <c r="Y12" s="67"/>
      <c r="Z12" s="64"/>
      <c r="AA12" s="65"/>
      <c r="AB12" s="65"/>
      <c r="AC12" s="65"/>
      <c r="AD12" s="66"/>
      <c r="AE12" s="28"/>
    </row>
    <row r="13" spans="1:34" s="2" customFormat="1" ht="18" customHeight="1" x14ac:dyDescent="0.15">
      <c r="A13" s="28"/>
      <c r="B13" s="134"/>
      <c r="C13" s="67" t="s">
        <v>2</v>
      </c>
      <c r="D13" s="67"/>
      <c r="E13" s="67"/>
      <c r="F13" s="67"/>
      <c r="G13" s="67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67" t="s">
        <v>19</v>
      </c>
      <c r="V13" s="67"/>
      <c r="W13" s="67"/>
      <c r="X13" s="67"/>
      <c r="Y13" s="67"/>
      <c r="Z13" s="135"/>
      <c r="AA13" s="135"/>
      <c r="AB13" s="83"/>
      <c r="AC13" s="73" t="s">
        <v>10</v>
      </c>
      <c r="AD13" s="117"/>
      <c r="AE13" s="28"/>
    </row>
    <row r="14" spans="1:34" s="2" customFormat="1" ht="18" customHeight="1" x14ac:dyDescent="0.15">
      <c r="A14" s="28"/>
      <c r="B14" s="133">
        <v>2</v>
      </c>
      <c r="C14" s="67" t="s">
        <v>0</v>
      </c>
      <c r="D14" s="67"/>
      <c r="E14" s="67"/>
      <c r="F14" s="67"/>
      <c r="G14" s="67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7" t="s">
        <v>12</v>
      </c>
      <c r="V14" s="67"/>
      <c r="W14" s="67"/>
      <c r="X14" s="67"/>
      <c r="Y14" s="67"/>
      <c r="Z14" s="64"/>
      <c r="AA14" s="65"/>
      <c r="AB14" s="65"/>
      <c r="AC14" s="65"/>
      <c r="AD14" s="66"/>
      <c r="AE14" s="28"/>
      <c r="AH14" s="28"/>
    </row>
    <row r="15" spans="1:34" s="2" customFormat="1" ht="18" customHeight="1" x14ac:dyDescent="0.15">
      <c r="A15" s="28"/>
      <c r="B15" s="134"/>
      <c r="C15" s="67" t="s">
        <v>2</v>
      </c>
      <c r="D15" s="67"/>
      <c r="E15" s="67"/>
      <c r="F15" s="67"/>
      <c r="G15" s="67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67" t="s">
        <v>20</v>
      </c>
      <c r="V15" s="67"/>
      <c r="W15" s="67"/>
      <c r="X15" s="67"/>
      <c r="Y15" s="67"/>
      <c r="Z15" s="135"/>
      <c r="AA15" s="135"/>
      <c r="AB15" s="83"/>
      <c r="AC15" s="73" t="s">
        <v>10</v>
      </c>
      <c r="AD15" s="117"/>
      <c r="AE15" s="28"/>
    </row>
    <row r="16" spans="1:34" s="2" customFormat="1" ht="18" customHeight="1" x14ac:dyDescent="0.15">
      <c r="A16" s="28"/>
      <c r="B16" s="133">
        <v>3</v>
      </c>
      <c r="C16" s="67" t="s">
        <v>0</v>
      </c>
      <c r="D16" s="67"/>
      <c r="E16" s="67"/>
      <c r="F16" s="67"/>
      <c r="G16" s="67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67" t="s">
        <v>12</v>
      </c>
      <c r="V16" s="67"/>
      <c r="W16" s="67"/>
      <c r="X16" s="67"/>
      <c r="Y16" s="67"/>
      <c r="Z16" s="64"/>
      <c r="AA16" s="65"/>
      <c r="AB16" s="65"/>
      <c r="AC16" s="65"/>
      <c r="AD16" s="66"/>
      <c r="AE16" s="28"/>
    </row>
    <row r="17" spans="1:31" s="2" customFormat="1" ht="18" customHeight="1" x14ac:dyDescent="0.15">
      <c r="A17" s="28"/>
      <c r="B17" s="134"/>
      <c r="C17" s="67" t="s">
        <v>2</v>
      </c>
      <c r="D17" s="67"/>
      <c r="E17" s="67"/>
      <c r="F17" s="67"/>
      <c r="G17" s="67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67" t="s">
        <v>21</v>
      </c>
      <c r="V17" s="67"/>
      <c r="W17" s="67"/>
      <c r="X17" s="67"/>
      <c r="Y17" s="67"/>
      <c r="Z17" s="135"/>
      <c r="AA17" s="135"/>
      <c r="AB17" s="83"/>
      <c r="AC17" s="73" t="s">
        <v>10</v>
      </c>
      <c r="AD17" s="117"/>
      <c r="AE17" s="28"/>
    </row>
    <row r="18" spans="1:31" s="2" customFormat="1" ht="18" customHeight="1" x14ac:dyDescent="0.15">
      <c r="A18" s="28"/>
      <c r="B18" s="114" t="s">
        <v>22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67" t="s">
        <v>23</v>
      </c>
      <c r="V18" s="67"/>
      <c r="W18" s="67"/>
      <c r="X18" s="67"/>
      <c r="Y18" s="67"/>
      <c r="Z18" s="115" t="str">
        <f>IF(ISERROR(AVERAGEIF(【区事務処理用】!C52:C54,"&lt;&gt;-")),"",AVERAGEIF(【区事務処理用】!C52:C54,"&lt;&gt;-"))</f>
        <v/>
      </c>
      <c r="AA18" s="115"/>
      <c r="AB18" s="116"/>
      <c r="AC18" s="73" t="s">
        <v>10</v>
      </c>
      <c r="AD18" s="117"/>
      <c r="AE18" s="28"/>
    </row>
    <row r="19" spans="1:31" s="2" customFormat="1" ht="18" customHeight="1" x14ac:dyDescent="0.15">
      <c r="A19" s="28"/>
      <c r="B19" s="152" t="s">
        <v>127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25"/>
      <c r="V19" s="25"/>
      <c r="W19" s="25"/>
      <c r="X19" s="25"/>
      <c r="Y19" s="25"/>
      <c r="Z19" s="22"/>
      <c r="AA19" s="22"/>
      <c r="AB19" s="22"/>
      <c r="AC19" s="25"/>
      <c r="AD19" s="27"/>
      <c r="AE19" s="28"/>
    </row>
    <row r="20" spans="1:31" s="2" customFormat="1" ht="18" customHeight="1" x14ac:dyDescent="0.15">
      <c r="A20" s="2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"/>
      <c r="V20" s="5"/>
      <c r="W20" s="5"/>
      <c r="X20" s="5"/>
      <c r="Y20" s="5"/>
      <c r="Z20" s="5"/>
      <c r="AA20" s="5"/>
      <c r="AB20" s="5"/>
      <c r="AC20" s="5"/>
      <c r="AD20" s="5"/>
      <c r="AE20" s="28"/>
    </row>
    <row r="21" spans="1:31" s="2" customFormat="1" ht="18" customHeight="1" x14ac:dyDescent="0.15">
      <c r="A21" s="28"/>
      <c r="B21" s="37" t="s">
        <v>24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98">
        <f>IF(ISERROR(VLOOKUP($H$22,【区事務処理用】!$C$3:$D$5,2,0)),0,VLOOKUP($H$22,【区事務処理用】!$C$3:$D$5,2,0))</f>
        <v>0</v>
      </c>
      <c r="AA21" s="98"/>
      <c r="AB21" s="50"/>
      <c r="AC21" s="150" t="s">
        <v>10</v>
      </c>
      <c r="AD21" s="151"/>
      <c r="AE21" s="28"/>
    </row>
    <row r="22" spans="1:31" s="2" customFormat="1" ht="18" customHeight="1" x14ac:dyDescent="0.15">
      <c r="A22" s="28"/>
      <c r="B22" s="136" t="s">
        <v>35</v>
      </c>
      <c r="C22" s="137"/>
      <c r="D22" s="137"/>
      <c r="E22" s="137"/>
      <c r="F22" s="137"/>
      <c r="G22" s="137"/>
      <c r="H22" s="138"/>
      <c r="I22" s="139"/>
      <c r="J22" s="139"/>
      <c r="K22" s="139"/>
      <c r="L22" s="139"/>
      <c r="M22" s="139"/>
      <c r="N22" s="140" t="s">
        <v>128</v>
      </c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/>
      <c r="AE22" s="28"/>
    </row>
    <row r="23" spans="1:31" s="2" customFormat="1" ht="18" customHeight="1" x14ac:dyDescent="0.15">
      <c r="A23" s="28"/>
      <c r="B23" s="118">
        <v>1</v>
      </c>
      <c r="C23" s="105" t="s">
        <v>54</v>
      </c>
      <c r="D23" s="106"/>
      <c r="E23" s="106"/>
      <c r="F23" s="106"/>
      <c r="G23" s="107"/>
      <c r="H23" s="124" t="s">
        <v>25</v>
      </c>
      <c r="I23" s="105"/>
      <c r="J23" s="120"/>
      <c r="K23" s="121"/>
      <c r="L23" s="107" t="s">
        <v>16</v>
      </c>
      <c r="M23" s="105"/>
      <c r="N23" s="122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4"/>
      <c r="AE23" s="28"/>
    </row>
    <row r="24" spans="1:31" s="2" customFormat="1" ht="18" customHeight="1" x14ac:dyDescent="0.15">
      <c r="A24" s="28"/>
      <c r="B24" s="119"/>
      <c r="C24" s="105" t="s">
        <v>55</v>
      </c>
      <c r="D24" s="106"/>
      <c r="E24" s="106"/>
      <c r="F24" s="106"/>
      <c r="G24" s="107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28"/>
    </row>
    <row r="25" spans="1:31" s="2" customFormat="1" ht="18" customHeight="1" x14ac:dyDescent="0.15">
      <c r="A25" s="28"/>
      <c r="B25" s="118">
        <v>2</v>
      </c>
      <c r="C25" s="105" t="s">
        <v>54</v>
      </c>
      <c r="D25" s="106"/>
      <c r="E25" s="106"/>
      <c r="F25" s="106"/>
      <c r="G25" s="107"/>
      <c r="H25" s="124" t="s">
        <v>25</v>
      </c>
      <c r="I25" s="105"/>
      <c r="J25" s="120"/>
      <c r="K25" s="121"/>
      <c r="L25" s="107" t="s">
        <v>16</v>
      </c>
      <c r="M25" s="105"/>
      <c r="N25" s="12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4"/>
      <c r="AE25" s="28"/>
    </row>
    <row r="26" spans="1:31" s="2" customFormat="1" ht="18" customHeight="1" x14ac:dyDescent="0.15">
      <c r="A26" s="28"/>
      <c r="B26" s="119"/>
      <c r="C26" s="105" t="s">
        <v>55</v>
      </c>
      <c r="D26" s="106"/>
      <c r="E26" s="106"/>
      <c r="F26" s="106"/>
      <c r="G26" s="107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28"/>
    </row>
    <row r="27" spans="1:31" s="2" customFormat="1" ht="18" customHeight="1" x14ac:dyDescent="0.15">
      <c r="A27" s="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8"/>
    </row>
    <row r="28" spans="1:31" s="2" customFormat="1" ht="18" customHeight="1" x14ac:dyDescent="0.15">
      <c r="A28" s="28"/>
      <c r="B28" s="40" t="s">
        <v>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98">
        <f>IF(ISERROR(VLOOKUP(H30,【区事務処理用】!C6:D8,2,0)),0,VLOOKUP(H30,【区事務処理用】!C6:D8,2,0))</f>
        <v>0</v>
      </c>
      <c r="AA28" s="98"/>
      <c r="AB28" s="50"/>
      <c r="AC28" s="78" t="s">
        <v>10</v>
      </c>
      <c r="AD28" s="79"/>
      <c r="AE28" s="28"/>
    </row>
    <row r="29" spans="1:31" s="2" customFormat="1" ht="18" customHeight="1" x14ac:dyDescent="0.15">
      <c r="A29" s="28"/>
      <c r="B29" s="99" t="s">
        <v>4</v>
      </c>
      <c r="C29" s="99"/>
      <c r="D29" s="99"/>
      <c r="E29" s="99"/>
      <c r="F29" s="99"/>
      <c r="G29" s="99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  <c r="AE29" s="28"/>
    </row>
    <row r="30" spans="1:31" s="2" customFormat="1" ht="18" customHeight="1" x14ac:dyDescent="0.15">
      <c r="A30" s="28"/>
      <c r="B30" s="67"/>
      <c r="C30" s="67" t="s">
        <v>5</v>
      </c>
      <c r="D30" s="67"/>
      <c r="E30" s="67"/>
      <c r="F30" s="67"/>
      <c r="G30" s="67"/>
      <c r="H30" s="54"/>
      <c r="I30" s="55"/>
      <c r="J30" s="55"/>
      <c r="K30" s="55"/>
      <c r="L30" s="34" t="s">
        <v>129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  <c r="AE30" s="28"/>
    </row>
    <row r="31" spans="1:31" s="2" customFormat="1" ht="18" customHeight="1" x14ac:dyDescent="0.15">
      <c r="A31" s="28"/>
      <c r="B31" s="67"/>
      <c r="C31" s="67" t="s">
        <v>6</v>
      </c>
      <c r="D31" s="67"/>
      <c r="E31" s="67"/>
      <c r="F31" s="67"/>
      <c r="G31" s="67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1"/>
      <c r="AE31" s="28"/>
    </row>
    <row r="32" spans="1:31" s="2" customFormat="1" ht="18" customHeight="1" x14ac:dyDescent="0.15">
      <c r="A32" s="2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28"/>
    </row>
    <row r="33" spans="1:31" s="2" customFormat="1" ht="18" customHeight="1" x14ac:dyDescent="0.15">
      <c r="A33" s="28"/>
      <c r="B33" s="40" t="s">
        <v>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98">
        <f>IF(ISERROR(VLOOKUP(【区事務処理用】!$B$11,【区事務処理用】!$C$9:$D$15,2,0)),0,VLOOKUP(【区事務処理用】!$B$11,【区事務処理用】!$C$9:$D$15,2,0))</f>
        <v>0</v>
      </c>
      <c r="AA33" s="98"/>
      <c r="AB33" s="50"/>
      <c r="AC33" s="78" t="s">
        <v>10</v>
      </c>
      <c r="AD33" s="79"/>
      <c r="AE33" s="28"/>
    </row>
    <row r="34" spans="1:31" s="2" customFormat="1" ht="18" customHeight="1" x14ac:dyDescent="0.15">
      <c r="A34" s="28"/>
      <c r="B34" s="68" t="s">
        <v>0</v>
      </c>
      <c r="C34" s="67"/>
      <c r="D34" s="67"/>
      <c r="E34" s="67"/>
      <c r="F34" s="67"/>
      <c r="G34" s="67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28"/>
    </row>
    <row r="35" spans="1:31" s="2" customFormat="1" ht="18" customHeight="1" x14ac:dyDescent="0.15">
      <c r="A35" s="28"/>
      <c r="B35" s="67"/>
      <c r="C35" s="68" t="s">
        <v>8</v>
      </c>
      <c r="D35" s="67"/>
      <c r="E35" s="67"/>
      <c r="F35" s="67"/>
      <c r="G35" s="67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28"/>
    </row>
    <row r="36" spans="1:31" s="2" customFormat="1" ht="18" customHeight="1" x14ac:dyDescent="0.15">
      <c r="A36" s="28"/>
      <c r="B36" s="67"/>
      <c r="C36" s="67" t="s">
        <v>9</v>
      </c>
      <c r="D36" s="67"/>
      <c r="E36" s="67"/>
      <c r="F36" s="67"/>
      <c r="G36" s="67"/>
      <c r="H36" s="54"/>
      <c r="I36" s="55"/>
      <c r="J36" s="55"/>
      <c r="K36" s="55"/>
      <c r="L36" s="55"/>
      <c r="M36" s="72" t="s">
        <v>130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3"/>
      <c r="AE36" s="28"/>
    </row>
    <row r="37" spans="1:31" s="2" customFormat="1" ht="18" customHeight="1" x14ac:dyDescent="0.15">
      <c r="A37" s="28"/>
      <c r="B37" s="67"/>
      <c r="C37" s="95" t="s">
        <v>26</v>
      </c>
      <c r="D37" s="96"/>
      <c r="E37" s="96"/>
      <c r="F37" s="96"/>
      <c r="G37" s="97"/>
      <c r="H37" s="54"/>
      <c r="I37" s="55"/>
      <c r="J37" s="55"/>
      <c r="K37" s="55"/>
      <c r="L37" s="55"/>
      <c r="M37" s="74" t="s">
        <v>131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28"/>
    </row>
    <row r="38" spans="1:31" s="2" customFormat="1" ht="18" customHeight="1" x14ac:dyDescent="0.15">
      <c r="A38" s="2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28"/>
    </row>
    <row r="39" spans="1:31" s="2" customFormat="1" ht="18" customHeight="1" x14ac:dyDescent="0.15">
      <c r="A39" s="28"/>
      <c r="B39" s="7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8"/>
    </row>
    <row r="40" spans="1:31" s="2" customFormat="1" ht="18" customHeight="1" x14ac:dyDescent="0.15">
      <c r="A40" s="28"/>
      <c r="B40" s="40" t="s">
        <v>15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98">
        <f>IF(ISERROR(VLOOKUP($H$41,【区事務処理用】!$C$16:$D$17,2,0)),0,VLOOKUP($H$41,【区事務処理用】!$C$16:$D$17,2,0))+IF(ISERROR(VLOOKUP(申告書!$H$44,【区事務処理用】!$C$18:$D$19,2,0)),0,VLOOKUP(申告書!$H$44,【区事務処理用】!$C$18:$D$19,2,0))</f>
        <v>0</v>
      </c>
      <c r="AA40" s="98"/>
      <c r="AB40" s="50"/>
      <c r="AC40" s="78" t="s">
        <v>10</v>
      </c>
      <c r="AD40" s="79"/>
      <c r="AE40" s="28"/>
    </row>
    <row r="41" spans="1:31" s="2" customFormat="1" ht="18" customHeight="1" x14ac:dyDescent="0.15">
      <c r="A41" s="28"/>
      <c r="B41" s="99" t="s">
        <v>15</v>
      </c>
      <c r="C41" s="99"/>
      <c r="D41" s="99"/>
      <c r="E41" s="99"/>
      <c r="F41" s="99"/>
      <c r="G41" s="99"/>
      <c r="H41" s="54"/>
      <c r="I41" s="55"/>
      <c r="J41" s="55"/>
      <c r="K41" s="55"/>
      <c r="L41" s="34" t="s">
        <v>132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5"/>
      <c r="AE41" s="28"/>
    </row>
    <row r="42" spans="1:31" s="2" customFormat="1" ht="18" customHeight="1" x14ac:dyDescent="0.15">
      <c r="A42" s="28"/>
      <c r="B42" s="67"/>
      <c r="C42" s="67" t="s">
        <v>14</v>
      </c>
      <c r="D42" s="67"/>
      <c r="E42" s="67"/>
      <c r="F42" s="67"/>
      <c r="G42" s="67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  <c r="AE42" s="28"/>
    </row>
    <row r="43" spans="1:31" s="2" customFormat="1" ht="18" customHeight="1" x14ac:dyDescent="0.15">
      <c r="A43" s="28"/>
      <c r="B43" s="67"/>
      <c r="C43" s="67" t="s">
        <v>13</v>
      </c>
      <c r="D43" s="67"/>
      <c r="E43" s="67"/>
      <c r="F43" s="67"/>
      <c r="G43" s="67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28"/>
    </row>
    <row r="44" spans="1:31" s="2" customFormat="1" ht="18" customHeight="1" x14ac:dyDescent="0.15">
      <c r="A44" s="28"/>
      <c r="B44" s="99" t="s">
        <v>27</v>
      </c>
      <c r="C44" s="99"/>
      <c r="D44" s="99"/>
      <c r="E44" s="99"/>
      <c r="F44" s="99"/>
      <c r="G44" s="99"/>
      <c r="H44" s="54"/>
      <c r="I44" s="55"/>
      <c r="J44" s="55"/>
      <c r="K44" s="55"/>
      <c r="L44" s="34" t="s">
        <v>132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5"/>
      <c r="AE44" s="28"/>
    </row>
    <row r="45" spans="1:31" s="2" customFormat="1" ht="18" customHeight="1" x14ac:dyDescent="0.15">
      <c r="A45" s="28"/>
      <c r="B45" s="18"/>
      <c r="C45" s="18"/>
      <c r="D45" s="18"/>
      <c r="E45" s="18"/>
      <c r="F45" s="18"/>
      <c r="G45" s="18"/>
      <c r="H45" s="26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28"/>
    </row>
    <row r="46" spans="1:31" s="2" customFormat="1" ht="18" customHeight="1" x14ac:dyDescent="0.15">
      <c r="A46" s="28"/>
      <c r="B46" s="43" t="s">
        <v>39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Z46" s="50">
        <f>IF(ISERROR(VLOOKUP($H$47,【区事務処理用】!$C$20:$D$21,2,0)),0,VLOOKUP($H$47,【区事務処理用】!$C$20:$D$21,2,0))</f>
        <v>0</v>
      </c>
      <c r="AA46" s="51"/>
      <c r="AB46" s="51"/>
      <c r="AC46" s="78" t="s">
        <v>10</v>
      </c>
      <c r="AD46" s="79"/>
      <c r="AE46" s="28"/>
    </row>
    <row r="47" spans="1:31" s="2" customFormat="1" ht="18" customHeight="1" x14ac:dyDescent="0.15">
      <c r="A47" s="28"/>
      <c r="B47" s="95" t="s">
        <v>17</v>
      </c>
      <c r="C47" s="96"/>
      <c r="D47" s="96"/>
      <c r="E47" s="96"/>
      <c r="F47" s="96"/>
      <c r="G47" s="97"/>
      <c r="H47" s="55"/>
      <c r="I47" s="55"/>
      <c r="J47" s="55"/>
      <c r="K47" s="55"/>
      <c r="L47" s="34" t="s">
        <v>133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5"/>
      <c r="AE47" s="28"/>
    </row>
    <row r="48" spans="1:31" s="2" customFormat="1" ht="18" customHeight="1" x14ac:dyDescent="0.15">
      <c r="A48" s="28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28"/>
    </row>
    <row r="49" spans="1:31" s="2" customFormat="1" ht="18" customHeight="1" x14ac:dyDescent="0.15">
      <c r="A49" s="28"/>
      <c r="B49" s="43" t="s">
        <v>28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5"/>
      <c r="Z49" s="76">
        <f>IF(ISERROR(VLOOKUP($L$52,【区事務処理用】!$C$22:$D$25,2,0)),0,VLOOKUP($L$52,【区事務処理用】!$C$22:$D$25,2,0))</f>
        <v>0</v>
      </c>
      <c r="AA49" s="77"/>
      <c r="AB49" s="77"/>
      <c r="AC49" s="78" t="s">
        <v>10</v>
      </c>
      <c r="AD49" s="79"/>
      <c r="AE49" s="28"/>
    </row>
    <row r="50" spans="1:31" s="2" customFormat="1" ht="18" customHeight="1" x14ac:dyDescent="0.15">
      <c r="A50" s="28"/>
      <c r="B50" s="46" t="s">
        <v>29</v>
      </c>
      <c r="C50" s="47"/>
      <c r="D50" s="47"/>
      <c r="E50" s="47"/>
      <c r="F50" s="47"/>
      <c r="G50" s="88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1"/>
      <c r="AE50" s="28"/>
    </row>
    <row r="51" spans="1:31" s="2" customFormat="1" ht="18" customHeight="1" x14ac:dyDescent="0.15">
      <c r="A51" s="28"/>
      <c r="B51" s="46" t="s">
        <v>143</v>
      </c>
      <c r="C51" s="47"/>
      <c r="D51" s="47"/>
      <c r="E51" s="47"/>
      <c r="F51" s="47"/>
      <c r="G51" s="47"/>
      <c r="H51" s="83"/>
      <c r="I51" s="84"/>
      <c r="J51" s="84"/>
      <c r="K51" s="84"/>
      <c r="L51" s="84"/>
      <c r="M51" s="84"/>
      <c r="N51" s="22" t="s">
        <v>144</v>
      </c>
      <c r="O51" s="80" t="s">
        <v>145</v>
      </c>
      <c r="P51" s="81"/>
      <c r="Q51" s="81"/>
      <c r="R51" s="81"/>
      <c r="S51" s="81"/>
      <c r="T51" s="81"/>
      <c r="U51" s="81"/>
      <c r="V51" s="81"/>
      <c r="W51" s="82"/>
      <c r="X51" s="84"/>
      <c r="Y51" s="84"/>
      <c r="Z51" s="84"/>
      <c r="AA51" s="84"/>
      <c r="AB51" s="84"/>
      <c r="AC51" s="84"/>
      <c r="AD51" s="23" t="s">
        <v>144</v>
      </c>
      <c r="AE51" s="28"/>
    </row>
    <row r="52" spans="1:31" s="2" customFormat="1" ht="18" customHeight="1" x14ac:dyDescent="0.15">
      <c r="A52" s="28"/>
      <c r="B52" s="105" t="s">
        <v>30</v>
      </c>
      <c r="C52" s="106"/>
      <c r="D52" s="106"/>
      <c r="E52" s="106"/>
      <c r="F52" s="106"/>
      <c r="G52" s="106"/>
      <c r="H52" s="106"/>
      <c r="I52" s="106"/>
      <c r="J52" s="106"/>
      <c r="K52" s="107"/>
      <c r="L52" s="108"/>
      <c r="M52" s="108"/>
      <c r="N52" s="108"/>
      <c r="O52" s="108"/>
      <c r="P52" s="108"/>
      <c r="Q52" s="109" t="s">
        <v>134</v>
      </c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10"/>
      <c r="AE52" s="28"/>
    </row>
    <row r="53" spans="1:31" s="2" customFormat="1" ht="18" customHeight="1" x14ac:dyDescent="0.15">
      <c r="A53" s="28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28"/>
    </row>
    <row r="54" spans="1:31" s="2" customFormat="1" ht="18" customHeight="1" x14ac:dyDescent="0.15">
      <c r="A54" s="28"/>
      <c r="B54" s="7" t="s">
        <v>34</v>
      </c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28"/>
    </row>
    <row r="55" spans="1:31" s="2" customFormat="1" ht="18" customHeight="1" x14ac:dyDescent="0.15">
      <c r="A55" s="28"/>
      <c r="B55" s="43" t="s">
        <v>40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76">
        <f>IF(ISERROR(VLOOKUP($H$56,【区事務処理用】!$C$26:$D$27,2,0)),0,VLOOKUP($H$56,【区事務処理用】!$C$26:$D$27,2,0))</f>
        <v>0</v>
      </c>
      <c r="AA55" s="77"/>
      <c r="AB55" s="77"/>
      <c r="AC55" s="78" t="s">
        <v>10</v>
      </c>
      <c r="AD55" s="79"/>
      <c r="AE55" s="28"/>
    </row>
    <row r="56" spans="1:31" s="2" customFormat="1" ht="18" customHeight="1" x14ac:dyDescent="0.15">
      <c r="A56" s="28"/>
      <c r="B56" s="46" t="s">
        <v>36</v>
      </c>
      <c r="C56" s="47"/>
      <c r="D56" s="47"/>
      <c r="E56" s="47"/>
      <c r="F56" s="47"/>
      <c r="G56" s="88"/>
      <c r="H56" s="90"/>
      <c r="I56" s="90"/>
      <c r="J56" s="90"/>
      <c r="K56" s="90"/>
      <c r="L56" s="90"/>
      <c r="M56" s="90"/>
      <c r="N56" s="34" t="s">
        <v>135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5"/>
      <c r="AE56" s="28"/>
    </row>
    <row r="57" spans="1:31" s="2" customFormat="1" ht="18" customHeight="1" x14ac:dyDescent="0.15">
      <c r="A57" s="28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28"/>
    </row>
    <row r="58" spans="1:31" s="2" customFormat="1" ht="18" customHeight="1" x14ac:dyDescent="0.15">
      <c r="A58" s="28"/>
      <c r="B58" s="43" t="s">
        <v>41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76">
        <f>IF(ISERROR(VLOOKUP($H$59,【区事務処理用】!$C$28:$D$31,2,0)),0,VLOOKUP($H$59,【区事務処理用】!$C$28:$D$31,2,0))</f>
        <v>0</v>
      </c>
      <c r="AA58" s="77"/>
      <c r="AB58" s="77"/>
      <c r="AC58" s="78" t="s">
        <v>10</v>
      </c>
      <c r="AD58" s="79"/>
      <c r="AE58" s="28"/>
    </row>
    <row r="59" spans="1:31" s="2" customFormat="1" ht="18" customHeight="1" x14ac:dyDescent="0.15">
      <c r="A59" s="28"/>
      <c r="B59" s="46" t="s">
        <v>52</v>
      </c>
      <c r="C59" s="47"/>
      <c r="D59" s="47"/>
      <c r="E59" s="47"/>
      <c r="F59" s="47"/>
      <c r="G59" s="47"/>
      <c r="H59" s="54"/>
      <c r="I59" s="55"/>
      <c r="J59" s="55"/>
      <c r="K59" s="55"/>
      <c r="L59" s="34" t="s">
        <v>136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  <c r="AE59" s="28"/>
    </row>
    <row r="60" spans="1:31" s="2" customFormat="1" ht="18" customHeight="1" x14ac:dyDescent="0.15">
      <c r="A60" s="28"/>
      <c r="B60" s="33" t="s">
        <v>137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5"/>
      <c r="AE60" s="28"/>
    </row>
    <row r="61" spans="1:31" s="2" customFormat="1" ht="18" customHeight="1" x14ac:dyDescent="0.15">
      <c r="A61" s="28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28"/>
    </row>
    <row r="62" spans="1:31" s="2" customFormat="1" ht="18" customHeight="1" x14ac:dyDescent="0.15">
      <c r="A62" s="28"/>
      <c r="B62" s="43" t="s">
        <v>42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50">
        <f>IF(ISERROR(VLOOKUP($H$63,【区事務処理用】!$C$32:$D$33,2,0)),0,VLOOKUP($H$63,【区事務処理用】!$C$32:$D$33,2,0))+IF(ISERROR(VLOOKUP(申告書!$H$64,【区事務処理用】!$C$34:$D$35,2,0)),0,VLOOKUP(申告書!$H$64,【区事務処理用】!$C$34:$D$35,2,0))</f>
        <v>0</v>
      </c>
      <c r="AA62" s="51"/>
      <c r="AB62" s="51"/>
      <c r="AC62" s="78" t="s">
        <v>10</v>
      </c>
      <c r="AD62" s="79"/>
      <c r="AE62" s="28"/>
    </row>
    <row r="63" spans="1:31" s="2" customFormat="1" ht="18" customHeight="1" x14ac:dyDescent="0.15">
      <c r="A63" s="28"/>
      <c r="B63" s="85" t="s">
        <v>37</v>
      </c>
      <c r="C63" s="86"/>
      <c r="D63" s="86"/>
      <c r="E63" s="86"/>
      <c r="F63" s="86"/>
      <c r="G63" s="87"/>
      <c r="H63" s="54"/>
      <c r="I63" s="55"/>
      <c r="J63" s="55"/>
      <c r="K63" s="55"/>
      <c r="L63" s="55"/>
      <c r="M63" s="55"/>
      <c r="N63" s="34" t="s">
        <v>138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5"/>
      <c r="AE63" s="28"/>
    </row>
    <row r="64" spans="1:31" s="2" customFormat="1" ht="18" customHeight="1" x14ac:dyDescent="0.15">
      <c r="A64" s="28"/>
      <c r="B64" s="46" t="s">
        <v>61</v>
      </c>
      <c r="C64" s="47"/>
      <c r="D64" s="47"/>
      <c r="E64" s="47"/>
      <c r="F64" s="47"/>
      <c r="G64" s="88"/>
      <c r="H64" s="91"/>
      <c r="I64" s="92"/>
      <c r="J64" s="92"/>
      <c r="K64" s="92"/>
      <c r="L64" s="92"/>
      <c r="M64" s="92"/>
      <c r="N64" s="93" t="s">
        <v>139</v>
      </c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4"/>
      <c r="AE64" s="28"/>
    </row>
    <row r="65" spans="1:31" s="2" customFormat="1" ht="18" customHeight="1" x14ac:dyDescent="0.15">
      <c r="A65" s="28"/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28"/>
    </row>
    <row r="66" spans="1:31" s="2" customFormat="1" ht="18" customHeight="1" x14ac:dyDescent="0.15">
      <c r="A66" s="28"/>
      <c r="B66" s="43" t="s">
        <v>43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76">
        <f>IF(ISERROR(VLOOKUP($H$67,【区事務処理用】!$C$37:$D$38,2,0)),0,VLOOKUP($H$67,【区事務処理用】!$C$37:$D$38,2,0))</f>
        <v>0</v>
      </c>
      <c r="AA66" s="77"/>
      <c r="AB66" s="77"/>
      <c r="AC66" s="78" t="s">
        <v>10</v>
      </c>
      <c r="AD66" s="79"/>
      <c r="AE66" s="28"/>
    </row>
    <row r="67" spans="1:31" s="2" customFormat="1" ht="18" customHeight="1" x14ac:dyDescent="0.15">
      <c r="A67" s="28"/>
      <c r="B67" s="46" t="s">
        <v>38</v>
      </c>
      <c r="C67" s="47"/>
      <c r="D67" s="47"/>
      <c r="E67" s="47"/>
      <c r="F67" s="47"/>
      <c r="G67" s="47"/>
      <c r="H67" s="54"/>
      <c r="I67" s="55"/>
      <c r="J67" s="55"/>
      <c r="K67" s="55"/>
      <c r="L67" s="34" t="s">
        <v>132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5"/>
      <c r="AE67" s="28"/>
    </row>
    <row r="68" spans="1:31" s="2" customFormat="1" ht="18" customHeight="1" x14ac:dyDescent="0.15">
      <c r="A68" s="28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28"/>
    </row>
    <row r="69" spans="1:31" s="2" customFormat="1" ht="18" customHeight="1" x14ac:dyDescent="0.15">
      <c r="A69" s="28"/>
      <c r="B69" s="43" t="s">
        <v>44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76">
        <f>IF(IF(ISERROR(VLOOKUP($H$70,【区事務処理用】!$C$39:$D$39,2,0)),0,VLOOKUP($H$70,【区事務処理用】!$C$39:$D$39,2,0))+IF(ISERROR(VLOOKUP(申告書!$H$71,【区事務処理用】!$C$40:$D$40,2,0)),0,VLOOKUP(申告書!$H$71,【区事務処理用】!$C$40:$D$40,2,0))+IF(ISERROR(VLOOKUP(申告書!$H$72,【区事務処理用】!$C$41:$D$41,2,0)),0,VLOOKUP(申告書!$H$72,【区事務処理用】!$C$41:$D$41,2,0))+IF(ISERROR(VLOOKUP(申告書!$H$73,【区事務処理用】!$C$42:$D$42,2,0)),0,VLOOKUP(申告書!$H$73,【区事務処理用】!$C$42:$D$42,2,0))+IF(ISERROR(VLOOKUP(申告書!$H$74,【区事務処理用】!$C$43:$D$43,2,0)),0,VLOOKUP(申告書!$H$74,【区事務処理用】!$C$43:$D$43,2,0))&gt;2,2,IF(ISERROR(VLOOKUP($H$70,【区事務処理用】!$C$39:$D$39,2,0)),0,VLOOKUP($H$70,【区事務処理用】!$C$39:$D$39,2,0))+IF(ISERROR(VLOOKUP(申告書!$H$71,【区事務処理用】!$C$40:$D$40,2,0)),0,VLOOKUP(申告書!$H$71,【区事務処理用】!$C$40:$D$40,2,0))+IF(ISERROR(VLOOKUP(申告書!$H$72,【区事務処理用】!$C$41:$D$41,2,0)),0,VLOOKUP(申告書!$H$72,【区事務処理用】!$C$41:$D$41,2,0))+IF(ISERROR(VLOOKUP(申告書!$H$73,【区事務処理用】!$C$42:$D$42,2,0)),0,VLOOKUP(申告書!$H$73,【区事務処理用】!$C$42:$D$42,2,0))+IF(ISERROR(VLOOKUP(申告書!$H$74,【区事務処理用】!$C$43:$D$43,2,0)),0,VLOOKUP(申告書!$H$74,【区事務処理用】!$C$43:$D$43,2,0)))</f>
        <v>0</v>
      </c>
      <c r="AA69" s="77"/>
      <c r="AB69" s="77"/>
      <c r="AC69" s="78" t="s">
        <v>10</v>
      </c>
      <c r="AD69" s="79"/>
      <c r="AE69" s="28"/>
    </row>
    <row r="70" spans="1:31" s="2" customFormat="1" ht="30" customHeight="1" x14ac:dyDescent="0.15">
      <c r="A70" s="28"/>
      <c r="B70" s="149" t="s">
        <v>158</v>
      </c>
      <c r="C70" s="145" t="s">
        <v>149</v>
      </c>
      <c r="D70" s="146"/>
      <c r="E70" s="146"/>
      <c r="F70" s="146"/>
      <c r="G70" s="147"/>
      <c r="H70" s="54"/>
      <c r="I70" s="62"/>
      <c r="J70" s="56" t="s">
        <v>160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7"/>
      <c r="AE70" s="28"/>
    </row>
    <row r="71" spans="1:31" s="2" customFormat="1" ht="30" customHeight="1" x14ac:dyDescent="0.15">
      <c r="A71" s="28"/>
      <c r="B71" s="149"/>
      <c r="C71" s="145" t="s">
        <v>151</v>
      </c>
      <c r="D71" s="146"/>
      <c r="E71" s="146"/>
      <c r="F71" s="146"/>
      <c r="G71" s="147"/>
      <c r="H71" s="54"/>
      <c r="I71" s="62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/>
      <c r="AE71" s="28"/>
    </row>
    <row r="72" spans="1:31" s="2" customFormat="1" ht="30" customHeight="1" x14ac:dyDescent="0.15">
      <c r="A72" s="28"/>
      <c r="B72" s="149"/>
      <c r="C72" s="145" t="s">
        <v>153</v>
      </c>
      <c r="D72" s="146"/>
      <c r="E72" s="146"/>
      <c r="F72" s="146"/>
      <c r="G72" s="147"/>
      <c r="H72" s="54"/>
      <c r="I72" s="62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/>
      <c r="AE72" s="28"/>
    </row>
    <row r="73" spans="1:31" s="2" customFormat="1" ht="38.450000000000003" customHeight="1" x14ac:dyDescent="0.15">
      <c r="A73" s="28"/>
      <c r="B73" s="148" t="s">
        <v>159</v>
      </c>
      <c r="C73" s="142" t="s">
        <v>154</v>
      </c>
      <c r="D73" s="143"/>
      <c r="E73" s="143"/>
      <c r="F73" s="143"/>
      <c r="G73" s="144"/>
      <c r="H73" s="54"/>
      <c r="I73" s="62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9"/>
      <c r="AE73" s="28"/>
    </row>
    <row r="74" spans="1:31" s="2" customFormat="1" ht="38.450000000000003" customHeight="1" x14ac:dyDescent="0.15">
      <c r="A74" s="28"/>
      <c r="B74" s="148"/>
      <c r="C74" s="142" t="s">
        <v>155</v>
      </c>
      <c r="D74" s="143"/>
      <c r="E74" s="143"/>
      <c r="F74" s="143"/>
      <c r="G74" s="144"/>
      <c r="H74" s="54"/>
      <c r="I74" s="6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28"/>
    </row>
    <row r="75" spans="1:31" s="2" customFormat="1" ht="36.950000000000003" customHeight="1" x14ac:dyDescent="0.15">
      <c r="A75" s="28"/>
      <c r="B75" s="111" t="s">
        <v>156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3"/>
      <c r="AE75" s="28"/>
    </row>
    <row r="76" spans="1:31" s="2" customFormat="1" ht="18" customHeight="1" x14ac:dyDescent="0.15">
      <c r="A76" s="28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28"/>
    </row>
    <row r="77" spans="1:31" s="2" customFormat="1" ht="18" customHeight="1" x14ac:dyDescent="0.15">
      <c r="A77" s="28"/>
      <c r="B77" s="43" t="s">
        <v>45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50">
        <f>IF(ISERROR(VLOOKUP($H$79,【区事務処理用】!$C$44:$D$48,2,0)),0,VLOOKUP($H$79,【区事務処理用】!$C$44:$D$48,2,0))</f>
        <v>0</v>
      </c>
      <c r="AA77" s="51"/>
      <c r="AB77" s="51"/>
      <c r="AC77" s="52" t="s">
        <v>10</v>
      </c>
      <c r="AD77" s="53"/>
      <c r="AE77" s="28"/>
    </row>
    <row r="78" spans="1:31" s="2" customFormat="1" ht="18" customHeight="1" x14ac:dyDescent="0.15">
      <c r="A78" s="28"/>
      <c r="B78" s="46" t="s">
        <v>46</v>
      </c>
      <c r="C78" s="47"/>
      <c r="D78" s="47"/>
      <c r="E78" s="47"/>
      <c r="F78" s="47"/>
      <c r="G78" s="47"/>
      <c r="H78" s="54"/>
      <c r="I78" s="55"/>
      <c r="J78" s="55"/>
      <c r="K78" s="62"/>
      <c r="L78" s="47" t="s">
        <v>48</v>
      </c>
      <c r="M78" s="47"/>
      <c r="N78" s="47"/>
      <c r="O78" s="47"/>
      <c r="P78" s="83"/>
      <c r="Q78" s="84"/>
      <c r="R78" s="84"/>
      <c r="S78" s="84"/>
      <c r="T78" s="34" t="s">
        <v>47</v>
      </c>
      <c r="U78" s="35"/>
      <c r="V78" s="46" t="s">
        <v>49</v>
      </c>
      <c r="W78" s="47"/>
      <c r="X78" s="47"/>
      <c r="Y78" s="88"/>
      <c r="Z78" s="84"/>
      <c r="AA78" s="84"/>
      <c r="AB78" s="84"/>
      <c r="AC78" s="34" t="s">
        <v>47</v>
      </c>
      <c r="AD78" s="35"/>
      <c r="AE78" s="28"/>
    </row>
    <row r="79" spans="1:31" s="2" customFormat="1" ht="18" customHeight="1" x14ac:dyDescent="0.15">
      <c r="A79" s="28"/>
      <c r="B79" s="46" t="s">
        <v>50</v>
      </c>
      <c r="C79" s="47"/>
      <c r="D79" s="47"/>
      <c r="E79" s="47"/>
      <c r="F79" s="47"/>
      <c r="G79" s="47"/>
      <c r="H79" s="48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34" t="s">
        <v>140</v>
      </c>
      <c r="Y79" s="34"/>
      <c r="Z79" s="34"/>
      <c r="AA79" s="34"/>
      <c r="AB79" s="34"/>
      <c r="AC79" s="34"/>
      <c r="AD79" s="35"/>
      <c r="AE79" s="28"/>
    </row>
    <row r="80" spans="1:31" s="2" customFormat="1" ht="18" customHeight="1" x14ac:dyDescent="0.15">
      <c r="A80" s="28"/>
      <c r="B80" s="5"/>
      <c r="C80" s="5"/>
      <c r="D80" s="5"/>
      <c r="E80" s="5"/>
      <c r="F80" s="5"/>
      <c r="G80" s="5"/>
      <c r="H80" s="6"/>
      <c r="I80" s="5"/>
      <c r="J80" s="5"/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28"/>
    </row>
    <row r="81" spans="1:31" s="2" customFormat="1" ht="18" customHeight="1" x14ac:dyDescent="0.15">
      <c r="A81" s="28"/>
      <c r="B81" s="43" t="s">
        <v>51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50">
        <f>IF(ISERROR(VLOOKUP($H$82,【区事務処理用】!$C$49:$D$51,2,0)),0,VLOOKUP($H$82,【区事務処理用】!$C$49:$D$51,2,0))</f>
        <v>0</v>
      </c>
      <c r="AA81" s="51"/>
      <c r="AB81" s="51"/>
      <c r="AC81" s="52" t="s">
        <v>10</v>
      </c>
      <c r="AD81" s="53"/>
      <c r="AE81" s="28"/>
    </row>
    <row r="82" spans="1:31" s="2" customFormat="1" ht="18" customHeight="1" x14ac:dyDescent="0.15">
      <c r="A82" s="28"/>
      <c r="B82" s="46" t="s">
        <v>53</v>
      </c>
      <c r="C82" s="47"/>
      <c r="D82" s="47"/>
      <c r="E82" s="47"/>
      <c r="F82" s="47"/>
      <c r="G82" s="47"/>
      <c r="H82" s="54"/>
      <c r="I82" s="55"/>
      <c r="J82" s="55"/>
      <c r="K82" s="55"/>
      <c r="L82" s="55"/>
      <c r="M82" s="55"/>
      <c r="N82" s="55"/>
      <c r="O82" s="34" t="s">
        <v>141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  <c r="AE82" s="28"/>
    </row>
    <row r="83" spans="1:31" s="2" customFormat="1" ht="18" customHeight="1" x14ac:dyDescent="0.15">
      <c r="A83" s="28"/>
      <c r="B83" s="30" t="s">
        <v>142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2"/>
      <c r="AE83" s="28"/>
    </row>
    <row r="84" spans="1:31" s="2" customFormat="1" ht="18" customHeight="1" thickBot="1" x14ac:dyDescent="0.2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28"/>
    </row>
    <row r="85" spans="1:31" s="2" customFormat="1" ht="27.95" customHeight="1" thickTop="1" thickBot="1" x14ac:dyDescent="0.2">
      <c r="A85" s="28"/>
      <c r="B85" s="100" t="s">
        <v>56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8" t="s">
        <v>11</v>
      </c>
      <c r="U85" s="102">
        <f>SUM(Z11,Z21,Z28,Z33,Z40,Z46,Z49,Z55,Z58,Z62,Z66,Z69,Z77,Z81)</f>
        <v>0</v>
      </c>
      <c r="V85" s="102"/>
      <c r="W85" s="102"/>
      <c r="X85" s="102"/>
      <c r="Y85" s="102"/>
      <c r="Z85" s="102"/>
      <c r="AA85" s="102"/>
      <c r="AB85" s="102"/>
      <c r="AC85" s="103" t="s">
        <v>10</v>
      </c>
      <c r="AD85" s="104"/>
      <c r="AE85" s="28"/>
    </row>
    <row r="86" spans="1:31" s="3" customFormat="1" ht="18" customHeight="1" thickTop="1" x14ac:dyDescent="0.15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29"/>
    </row>
  </sheetData>
  <sheetProtection algorithmName="SHA-512" hashValue="cOYx0z5Pa6xAH6VQuN9hyB2v20VRfIsKLD/ryryIFZl8cL0xk9NQQwF2Dt9ddvJQBQVv+ITXLo6eL0dLODr3hw==" saltValue="2Yk0lNiHDP3ozzfrVTQE8A==" spinCount="100000" sheet="1" objects="1" scenarios="1"/>
  <mergeCells count="192">
    <mergeCell ref="C74:G74"/>
    <mergeCell ref="C73:G73"/>
    <mergeCell ref="C72:G72"/>
    <mergeCell ref="C71:G71"/>
    <mergeCell ref="C70:G70"/>
    <mergeCell ref="B73:B74"/>
    <mergeCell ref="B70:B72"/>
    <mergeCell ref="Z16:AD16"/>
    <mergeCell ref="U13:Y13"/>
    <mergeCell ref="Z13:AB13"/>
    <mergeCell ref="AC13:AD13"/>
    <mergeCell ref="H13:T13"/>
    <mergeCell ref="H31:AD31"/>
    <mergeCell ref="Z33:AB33"/>
    <mergeCell ref="AC33:AD33"/>
    <mergeCell ref="Z21:AB21"/>
    <mergeCell ref="AC21:AD21"/>
    <mergeCell ref="H23:I23"/>
    <mergeCell ref="L23:M23"/>
    <mergeCell ref="H24:AD24"/>
    <mergeCell ref="J23:K23"/>
    <mergeCell ref="N23:AD23"/>
    <mergeCell ref="B19:T19"/>
    <mergeCell ref="B16:B17"/>
    <mergeCell ref="C16:G16"/>
    <mergeCell ref="U16:Y16"/>
    <mergeCell ref="C17:G17"/>
    <mergeCell ref="H17:T17"/>
    <mergeCell ref="U17:Y17"/>
    <mergeCell ref="Z17:AB17"/>
    <mergeCell ref="AC17:AD17"/>
    <mergeCell ref="B22:G22"/>
    <mergeCell ref="H22:M22"/>
    <mergeCell ref="N22:AD22"/>
    <mergeCell ref="B7:G7"/>
    <mergeCell ref="H7:AD7"/>
    <mergeCell ref="B8:G8"/>
    <mergeCell ref="Z11:AB11"/>
    <mergeCell ref="AC11:AD11"/>
    <mergeCell ref="H8:AD8"/>
    <mergeCell ref="C12:G12"/>
    <mergeCell ref="C13:G13"/>
    <mergeCell ref="C14:G14"/>
    <mergeCell ref="U14:Y14"/>
    <mergeCell ref="H12:T12"/>
    <mergeCell ref="Z14:AD14"/>
    <mergeCell ref="B12:B13"/>
    <mergeCell ref="B14:B15"/>
    <mergeCell ref="C15:G15"/>
    <mergeCell ref="H15:T15"/>
    <mergeCell ref="U15:Y15"/>
    <mergeCell ref="Z15:AB15"/>
    <mergeCell ref="AC15:AD15"/>
    <mergeCell ref="L30:AD30"/>
    <mergeCell ref="B18:T18"/>
    <mergeCell ref="U18:Y18"/>
    <mergeCell ref="Z18:AB18"/>
    <mergeCell ref="AC18:AD18"/>
    <mergeCell ref="Z28:AB28"/>
    <mergeCell ref="AC28:AD28"/>
    <mergeCell ref="B29:G29"/>
    <mergeCell ref="H29:AD29"/>
    <mergeCell ref="B30:B31"/>
    <mergeCell ref="C30:G30"/>
    <mergeCell ref="H30:K30"/>
    <mergeCell ref="C23:G23"/>
    <mergeCell ref="C24:G24"/>
    <mergeCell ref="C25:G25"/>
    <mergeCell ref="C26:G26"/>
    <mergeCell ref="B23:B24"/>
    <mergeCell ref="B25:B26"/>
    <mergeCell ref="J25:K25"/>
    <mergeCell ref="L25:M25"/>
    <mergeCell ref="N25:AD25"/>
    <mergeCell ref="H26:AD26"/>
    <mergeCell ref="H25:I25"/>
    <mergeCell ref="B85:S85"/>
    <mergeCell ref="U85:AB85"/>
    <mergeCell ref="AC85:AD85"/>
    <mergeCell ref="B42:B43"/>
    <mergeCell ref="C42:G42"/>
    <mergeCell ref="H42:AD42"/>
    <mergeCell ref="C43:G43"/>
    <mergeCell ref="H43:AD43"/>
    <mergeCell ref="B44:G44"/>
    <mergeCell ref="H44:K44"/>
    <mergeCell ref="L44:AD44"/>
    <mergeCell ref="L47:AD47"/>
    <mergeCell ref="B50:G50"/>
    <mergeCell ref="H50:AD50"/>
    <mergeCell ref="B52:K52"/>
    <mergeCell ref="L52:P52"/>
    <mergeCell ref="Q52:AD52"/>
    <mergeCell ref="B77:Y77"/>
    <mergeCell ref="B81:Y81"/>
    <mergeCell ref="O82:AD82"/>
    <mergeCell ref="X79:AD79"/>
    <mergeCell ref="B75:AD75"/>
    <mergeCell ref="Z77:AB77"/>
    <mergeCell ref="AC77:AD77"/>
    <mergeCell ref="B64:G64"/>
    <mergeCell ref="H64:M64"/>
    <mergeCell ref="N64:AD64"/>
    <mergeCell ref="H63:M63"/>
    <mergeCell ref="N63:AD63"/>
    <mergeCell ref="B47:G47"/>
    <mergeCell ref="H47:K47"/>
    <mergeCell ref="C36:G36"/>
    <mergeCell ref="C31:G31"/>
    <mergeCell ref="Z40:AB40"/>
    <mergeCell ref="AC40:AD40"/>
    <mergeCell ref="B41:G41"/>
    <mergeCell ref="H41:K41"/>
    <mergeCell ref="L41:AD41"/>
    <mergeCell ref="C37:G37"/>
    <mergeCell ref="X51:AC51"/>
    <mergeCell ref="Z46:AB46"/>
    <mergeCell ref="AC46:AD46"/>
    <mergeCell ref="Z49:AB49"/>
    <mergeCell ref="AC49:AD49"/>
    <mergeCell ref="P78:S78"/>
    <mergeCell ref="T78:U78"/>
    <mergeCell ref="V78:Y78"/>
    <mergeCell ref="Z78:AB78"/>
    <mergeCell ref="AC78:AD78"/>
    <mergeCell ref="B78:G78"/>
    <mergeCell ref="H78:K78"/>
    <mergeCell ref="L78:O78"/>
    <mergeCell ref="B5:G5"/>
    <mergeCell ref="AC66:AD66"/>
    <mergeCell ref="B67:G67"/>
    <mergeCell ref="H67:K67"/>
    <mergeCell ref="L67:AD67"/>
    <mergeCell ref="B56:G56"/>
    <mergeCell ref="H56:M56"/>
    <mergeCell ref="Z55:AB55"/>
    <mergeCell ref="AC55:AD55"/>
    <mergeCell ref="N56:AD56"/>
    <mergeCell ref="Z58:AB58"/>
    <mergeCell ref="AC58:AD58"/>
    <mergeCell ref="B59:G59"/>
    <mergeCell ref="H59:K59"/>
    <mergeCell ref="L59:AD59"/>
    <mergeCell ref="Z62:AB62"/>
    <mergeCell ref="B1:AD1"/>
    <mergeCell ref="H14:T14"/>
    <mergeCell ref="H16:T16"/>
    <mergeCell ref="U12:Y12"/>
    <mergeCell ref="Z12:AD12"/>
    <mergeCell ref="H74:I74"/>
    <mergeCell ref="H37:L37"/>
    <mergeCell ref="H36:L36"/>
    <mergeCell ref="B34:G34"/>
    <mergeCell ref="H34:AD34"/>
    <mergeCell ref="B35:B37"/>
    <mergeCell ref="C35:G35"/>
    <mergeCell ref="H35:AD35"/>
    <mergeCell ref="M36:AD36"/>
    <mergeCell ref="M37:AD37"/>
    <mergeCell ref="Z66:AB66"/>
    <mergeCell ref="Z69:AB69"/>
    <mergeCell ref="AC69:AD69"/>
    <mergeCell ref="B66:Y66"/>
    <mergeCell ref="B69:Y69"/>
    <mergeCell ref="O51:W51"/>
    <mergeCell ref="H51:M51"/>
    <mergeCell ref="AC62:AD62"/>
    <mergeCell ref="B63:G63"/>
    <mergeCell ref="B83:AD83"/>
    <mergeCell ref="B60:AD60"/>
    <mergeCell ref="B10:AD10"/>
    <mergeCell ref="B21:Y21"/>
    <mergeCell ref="B28:Y28"/>
    <mergeCell ref="B33:Y33"/>
    <mergeCell ref="B40:Y40"/>
    <mergeCell ref="B46:Y46"/>
    <mergeCell ref="B49:Y49"/>
    <mergeCell ref="B55:Y55"/>
    <mergeCell ref="B58:Y58"/>
    <mergeCell ref="B62:Y62"/>
    <mergeCell ref="B79:G79"/>
    <mergeCell ref="H79:W79"/>
    <mergeCell ref="Z81:AB81"/>
    <mergeCell ref="AC81:AD81"/>
    <mergeCell ref="B82:G82"/>
    <mergeCell ref="H82:N82"/>
    <mergeCell ref="J70:AD74"/>
    <mergeCell ref="H70:I70"/>
    <mergeCell ref="H71:I71"/>
    <mergeCell ref="H72:I72"/>
    <mergeCell ref="H73:I73"/>
    <mergeCell ref="B51:G51"/>
  </mergeCells>
  <phoneticPr fontId="1"/>
  <dataValidations xWindow="367" yWindow="725" count="15">
    <dataValidation type="list" allowBlank="1" showInputMessage="1" showErrorMessage="1" sqref="H30:K30" xr:uid="{00000000-0002-0000-0000-000000000000}">
      <formula1>"一級技術者,二級技術者,無"</formula1>
    </dataValidation>
    <dataValidation type="list" allowBlank="1" showInputMessage="1" showErrorMessage="1" sqref="H37:L37" xr:uid="{00000000-0002-0000-0000-000001000000}">
      <formula1>"監理技術者,主任技術者,担当技術者"</formula1>
    </dataValidation>
    <dataValidation type="list" allowBlank="1" showInputMessage="1" showErrorMessage="1" sqref="H41:K41 H44:K44 H67:K67 H78:K78" xr:uid="{00000000-0002-0000-0000-000002000000}">
      <formula1>"有,無"</formula1>
    </dataValidation>
    <dataValidation type="list" allowBlank="1" showInputMessage="1" showErrorMessage="1" sqref="H47:K47" xr:uid="{00000000-0002-0000-0000-000003000000}">
      <formula1>"世田谷区内,世田谷区外"</formula1>
    </dataValidation>
    <dataValidation type="list" allowBlank="1" showInputMessage="1" showErrorMessage="1" sqref="L52:P52" xr:uid="{00000000-0002-0000-0000-000004000000}">
      <formula1>"75％以上,50％以上,25％以上,無"</formula1>
    </dataValidation>
    <dataValidation type="list" allowBlank="1" showInputMessage="1" showErrorMessage="1" sqref="H22:M22" xr:uid="{00000000-0002-0000-0000-000005000000}">
      <formula1>"２つ以上,１つ,無"</formula1>
    </dataValidation>
    <dataValidation type="list" allowBlank="1" showInputMessage="1" showErrorMessage="1" sqref="H56:M56" xr:uid="{00000000-0002-0000-0000-000006000000}">
      <formula1>"遵守できる,遵守できない,"</formula1>
    </dataValidation>
    <dataValidation type="list" allowBlank="1" showInputMessage="1" showErrorMessage="1" sqref="H59:K59" xr:uid="{00000000-0002-0000-0000-000007000000}">
      <formula1>"45点,30点,15点,5点以下"</formula1>
    </dataValidation>
    <dataValidation type="list" allowBlank="1" showInputMessage="1" showErrorMessage="1" sqref="H63" xr:uid="{00000000-0002-0000-0000-000008000000}">
      <formula1>"加入している,加入していない"</formula1>
    </dataValidation>
    <dataValidation type="list" allowBlank="1" showInputMessage="1" showErrorMessage="1" sqref="H79" xr:uid="{00000000-0002-0000-0000-000009000000}">
      <formula1>"【法定雇用義務あり】法定雇用率を達成の上、加えて１名以上,【法定雇用義務あり】法定雇用率を達成,【法定雇用義務あり】法定雇用率を達成していない,【法定雇用義務なし】１名以上雇用,【法定雇用義務なし】雇用していない"</formula1>
    </dataValidation>
    <dataValidation type="list" allowBlank="1" showInputMessage="1" showErrorMessage="1" sqref="H82:N82" xr:uid="{00000000-0002-0000-0000-00000A000000}">
      <formula1>"２つとも該当,１つのみ該当,該当なし"</formula1>
    </dataValidation>
    <dataValidation type="list" allowBlank="1" showInputMessage="1" showErrorMessage="1" sqref="H36:L36" xr:uid="{00000000-0002-0000-0000-00000B000000}">
      <formula1>"同種工事,類似工事,無"</formula1>
    </dataValidation>
    <dataValidation type="list" allowBlank="1" showInputMessage="1" showErrorMessage="1" sqref="H64:M64" xr:uid="{00000000-0002-0000-0000-00000C000000}">
      <formula1>"コスモス認定あり,コンパクトコスモス認定あり,認定なし"</formula1>
    </dataValidation>
    <dataValidation type="whole" allowBlank="1" showInputMessage="1" showErrorMessage="1" sqref="Z13:AB13 Z15:AB15 Z17:AB17" xr:uid="{00000000-0002-0000-0000-00000D000000}">
      <formula1>0</formula1>
      <formula2>100</formula2>
    </dataValidation>
    <dataValidation type="list" allowBlank="1" showInputMessage="1" showErrorMessage="1" sqref="H70" xr:uid="{1B3A1B54-53BF-4887-B482-587640FD6340}">
      <formula1>"○"</formula1>
    </dataValidation>
  </dataValidations>
  <pageMargins left="0.78740157480314965" right="0.78740157480314965" top="0.59055118110236227" bottom="0.59055118110236227" header="0.11811023622047245" footer="0.11811023622047245"/>
  <pageSetup paperSize="9" scale="86" orientation="portrait" r:id="rId1"/>
  <headerFooter alignWithMargins="0"/>
  <rowBreaks count="1" manualBreakCount="1">
    <brk id="52" max="30" man="1"/>
  </rowBreaks>
  <extLst>
    <ext xmlns:x14="http://schemas.microsoft.com/office/spreadsheetml/2009/9/main" uri="{CCE6A557-97BC-4b89-ADB6-D9C93CAAB3DF}">
      <x14:dataValidations xmlns:xm="http://schemas.microsoft.com/office/excel/2006/main" xWindow="367" yWindow="725" count="4">
        <x14:dataValidation type="list" allowBlank="1" showInputMessage="1" showErrorMessage="1" error="「えるぼし認定」と「女性活躍推進法に基づく一般事業主行動計画の策定・届出」はどちらか一方のみ○を選択できます" prompt="「えるぼし認定」と「女性活躍推進法に基づく一般事業主行動計画の策定・届出」はどちらか一方のみ○を選択できます" xr:uid="{197BE329-3DDD-43BE-90E8-D58375E60D87}">
          <x14:formula1>
            <xm:f>IF($H$73&lt;&gt;"○",【区事務処理用】!$C$40)</xm:f>
          </x14:formula1>
          <xm:sqref>H71:I71</xm:sqref>
        </x14:dataValidation>
        <x14:dataValidation type="list" allowBlank="1" showInputMessage="1" showErrorMessage="1" error="「えるぼし認定」と「女性活躍推進法に基づく一般事業主行動計画の策定・届出」はどちらか一方のみ○を選択できます" prompt="「えるぼし認定」と「女性活躍推進法に基づく一般事業主行動計画の策定・届出」はどちらか一方のみ○を選択できます" xr:uid="{349BC0DC-4C56-4511-BB21-B8D34BD2AFB4}">
          <x14:formula1>
            <xm:f>IF($H$71&lt;&gt;"○",【区事務処理用】!$C$42)</xm:f>
          </x14:formula1>
          <xm:sqref>H73:I73</xm:sqref>
        </x14:dataValidation>
        <x14:dataValidation type="list" allowBlank="1" showInputMessage="1" showErrorMessage="1" error="「くるみん認定」と「次世代法に基づく一般事業主行動計画の策定・届出」はどちらか一方のみ○を選択できます" prompt="「くるみん認定」と「次世代法に基づく一般事業主行動計画の策定・届出」はどちらか一方のみ○を選択できます" xr:uid="{FD7E00F2-8429-42B7-B8CC-8E97FF1A620C}">
          <x14:formula1>
            <xm:f>IF($H$74&lt;&gt;"○",【区事務処理用】!$C$41)</xm:f>
          </x14:formula1>
          <xm:sqref>H72:I72</xm:sqref>
        </x14:dataValidation>
        <x14:dataValidation type="list" allowBlank="1" showInputMessage="1" showErrorMessage="1" error="「くるみん認定」と「次世代法に基づく一般事業主行動計画の策定・届出」はどちらか一方のみ○を選択できます" prompt="「くるみん認定」と「次世代法に基づく一般事業主行動計画の策定・届出」はどちらか一方のみ○を選択できます" xr:uid="{B39FCACC-A63B-44FC-9E89-A9AF81C99C61}">
          <x14:formula1>
            <xm:f>IF($H$72,"○1",【区事務処理用】!$C$43)</xm:f>
          </x14:formula1>
          <xm:sqref>H74:I74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topLeftCell="A7" workbookViewId="0">
      <selection activeCell="E31" sqref="E31"/>
    </sheetView>
  </sheetViews>
  <sheetFormatPr defaultRowHeight="13.5" x14ac:dyDescent="0.15"/>
  <cols>
    <col min="1" max="1" width="12.875" customWidth="1"/>
    <col min="2" max="2" width="22.125" customWidth="1"/>
    <col min="3" max="3" width="59" bestFit="1" customWidth="1"/>
    <col min="4" max="4" width="5.25" bestFit="1" customWidth="1"/>
    <col min="5" max="5" width="31.5" bestFit="1" customWidth="1"/>
    <col min="6" max="6" width="57.125" bestFit="1" customWidth="1"/>
  </cols>
  <sheetData>
    <row r="1" spans="1:4" x14ac:dyDescent="0.15">
      <c r="A1" s="10" t="s">
        <v>57</v>
      </c>
      <c r="B1" s="10" t="s">
        <v>58</v>
      </c>
      <c r="C1" s="10" t="s">
        <v>59</v>
      </c>
      <c r="D1" t="s">
        <v>60</v>
      </c>
    </row>
    <row r="2" spans="1:4" x14ac:dyDescent="0.15">
      <c r="A2" s="10" t="s">
        <v>62</v>
      </c>
      <c r="B2" s="10" t="s">
        <v>63</v>
      </c>
      <c r="C2" s="10"/>
    </row>
    <row r="3" spans="1:4" x14ac:dyDescent="0.15">
      <c r="A3" s="10"/>
      <c r="B3" s="10" t="s">
        <v>64</v>
      </c>
      <c r="C3" s="10" t="s">
        <v>65</v>
      </c>
      <c r="D3">
        <v>3</v>
      </c>
    </row>
    <row r="4" spans="1:4" x14ac:dyDescent="0.15">
      <c r="A4" s="10"/>
      <c r="B4" s="10"/>
      <c r="C4" s="10" t="s">
        <v>66</v>
      </c>
      <c r="D4">
        <v>2</v>
      </c>
    </row>
    <row r="5" spans="1:4" x14ac:dyDescent="0.15">
      <c r="A5" s="10"/>
      <c r="B5" s="10"/>
      <c r="C5" s="10" t="s">
        <v>67</v>
      </c>
      <c r="D5">
        <v>0</v>
      </c>
    </row>
    <row r="6" spans="1:4" x14ac:dyDescent="0.15">
      <c r="A6" s="10"/>
      <c r="B6" s="10" t="s">
        <v>68</v>
      </c>
      <c r="C6" s="10" t="s">
        <v>69</v>
      </c>
      <c r="D6">
        <v>2</v>
      </c>
    </row>
    <row r="7" spans="1:4" x14ac:dyDescent="0.15">
      <c r="A7" s="10"/>
      <c r="B7" s="10"/>
      <c r="C7" s="10" t="s">
        <v>70</v>
      </c>
      <c r="D7">
        <v>1</v>
      </c>
    </row>
    <row r="8" spans="1:4" x14ac:dyDescent="0.15">
      <c r="A8" s="10"/>
      <c r="B8" s="10"/>
      <c r="C8" s="10" t="s">
        <v>67</v>
      </c>
      <c r="D8">
        <v>0</v>
      </c>
    </row>
    <row r="9" spans="1:4" x14ac:dyDescent="0.15">
      <c r="A9" s="10"/>
      <c r="B9" s="10" t="s">
        <v>71</v>
      </c>
      <c r="C9" s="10" t="s">
        <v>72</v>
      </c>
      <c r="D9">
        <v>2</v>
      </c>
    </row>
    <row r="10" spans="1:4" x14ac:dyDescent="0.15">
      <c r="A10" s="10"/>
      <c r="B10" s="11" t="s">
        <v>119</v>
      </c>
      <c r="C10" s="10" t="s">
        <v>74</v>
      </c>
      <c r="D10">
        <v>2</v>
      </c>
    </row>
    <row r="11" spans="1:4" x14ac:dyDescent="0.15">
      <c r="A11" s="10"/>
      <c r="B11" s="11" t="str">
        <f>申告書!H36&amp;申告書!H37</f>
        <v/>
      </c>
      <c r="C11" s="10" t="s">
        <v>76</v>
      </c>
      <c r="D11">
        <v>1</v>
      </c>
    </row>
    <row r="12" spans="1:4" x14ac:dyDescent="0.15">
      <c r="A12" s="10"/>
      <c r="B12" s="10"/>
      <c r="C12" s="10" t="s">
        <v>73</v>
      </c>
      <c r="D12">
        <v>1</v>
      </c>
    </row>
    <row r="13" spans="1:4" x14ac:dyDescent="0.15">
      <c r="A13" s="10"/>
      <c r="B13" s="10"/>
      <c r="C13" s="10" t="s">
        <v>75</v>
      </c>
      <c r="D13">
        <v>1</v>
      </c>
    </row>
    <row r="14" spans="1:4" x14ac:dyDescent="0.15">
      <c r="A14" s="10"/>
      <c r="B14" s="10"/>
      <c r="C14" s="10" t="s">
        <v>77</v>
      </c>
      <c r="D14">
        <v>0.5</v>
      </c>
    </row>
    <row r="15" spans="1:4" x14ac:dyDescent="0.15">
      <c r="A15" s="10"/>
      <c r="B15" s="10"/>
      <c r="C15" s="10" t="s">
        <v>67</v>
      </c>
      <c r="D15">
        <v>0</v>
      </c>
    </row>
    <row r="16" spans="1:4" x14ac:dyDescent="0.15">
      <c r="A16" s="10" t="s">
        <v>84</v>
      </c>
      <c r="B16" s="10" t="s">
        <v>78</v>
      </c>
      <c r="C16" s="10" t="s">
        <v>80</v>
      </c>
      <c r="D16">
        <v>3</v>
      </c>
    </row>
    <row r="17" spans="1:4" x14ac:dyDescent="0.15">
      <c r="A17" s="10"/>
      <c r="B17" s="10"/>
      <c r="C17" s="10" t="s">
        <v>67</v>
      </c>
      <c r="D17">
        <v>0</v>
      </c>
    </row>
    <row r="18" spans="1:4" x14ac:dyDescent="0.15">
      <c r="A18" s="10"/>
      <c r="B18" s="10" t="s">
        <v>79</v>
      </c>
      <c r="C18" s="10" t="s">
        <v>80</v>
      </c>
      <c r="D18">
        <v>3</v>
      </c>
    </row>
    <row r="19" spans="1:4" x14ac:dyDescent="0.15">
      <c r="A19" s="10"/>
      <c r="B19" s="10"/>
      <c r="C19" s="10" t="s">
        <v>67</v>
      </c>
      <c r="D19">
        <v>0</v>
      </c>
    </row>
    <row r="20" spans="1:4" x14ac:dyDescent="0.15">
      <c r="A20" s="10"/>
      <c r="B20" s="10" t="s">
        <v>81</v>
      </c>
      <c r="C20" s="10" t="s">
        <v>82</v>
      </c>
      <c r="D20">
        <v>3</v>
      </c>
    </row>
    <row r="21" spans="1:4" x14ac:dyDescent="0.15">
      <c r="A21" s="10"/>
      <c r="B21" s="10"/>
      <c r="C21" s="10" t="s">
        <v>83</v>
      </c>
      <c r="D21">
        <v>0</v>
      </c>
    </row>
    <row r="22" spans="1:4" x14ac:dyDescent="0.15">
      <c r="A22" s="10"/>
      <c r="B22" s="10" t="s">
        <v>85</v>
      </c>
      <c r="C22" s="10" t="s">
        <v>86</v>
      </c>
      <c r="D22">
        <v>6</v>
      </c>
    </row>
    <row r="23" spans="1:4" x14ac:dyDescent="0.15">
      <c r="A23" s="10"/>
      <c r="B23" s="10"/>
      <c r="C23" s="10" t="s">
        <v>87</v>
      </c>
      <c r="D23">
        <v>4</v>
      </c>
    </row>
    <row r="24" spans="1:4" x14ac:dyDescent="0.15">
      <c r="A24" s="10"/>
      <c r="B24" s="10"/>
      <c r="C24" s="10" t="s">
        <v>88</v>
      </c>
      <c r="D24">
        <v>2</v>
      </c>
    </row>
    <row r="25" spans="1:4" x14ac:dyDescent="0.15">
      <c r="A25" s="10"/>
      <c r="B25" s="10"/>
      <c r="C25" s="10" t="s">
        <v>67</v>
      </c>
      <c r="D25">
        <v>0</v>
      </c>
    </row>
    <row r="26" spans="1:4" x14ac:dyDescent="0.15">
      <c r="A26" s="10" t="s">
        <v>89</v>
      </c>
      <c r="B26" s="10" t="s">
        <v>90</v>
      </c>
      <c r="C26" s="10" t="s">
        <v>91</v>
      </c>
      <c r="D26">
        <v>0</v>
      </c>
    </row>
    <row r="27" spans="1:4" x14ac:dyDescent="0.15">
      <c r="A27" s="10"/>
      <c r="B27" s="10"/>
      <c r="C27" s="10" t="s">
        <v>92</v>
      </c>
      <c r="D27">
        <v>-2</v>
      </c>
    </row>
    <row r="28" spans="1:4" x14ac:dyDescent="0.15">
      <c r="A28" s="10"/>
      <c r="B28" s="10" t="s">
        <v>93</v>
      </c>
      <c r="C28" s="10" t="s">
        <v>94</v>
      </c>
      <c r="D28">
        <v>3</v>
      </c>
    </row>
    <row r="29" spans="1:4" x14ac:dyDescent="0.15">
      <c r="A29" s="10"/>
      <c r="B29" s="10"/>
      <c r="C29" s="10" t="s">
        <v>95</v>
      </c>
      <c r="D29">
        <v>2</v>
      </c>
    </row>
    <row r="30" spans="1:4" x14ac:dyDescent="0.15">
      <c r="A30" s="10"/>
      <c r="B30" s="10"/>
      <c r="C30" s="10" t="s">
        <v>96</v>
      </c>
      <c r="D30">
        <v>1</v>
      </c>
    </row>
    <row r="31" spans="1:4" x14ac:dyDescent="0.15">
      <c r="A31" s="10"/>
      <c r="B31" s="10"/>
      <c r="C31" s="10" t="s">
        <v>97</v>
      </c>
      <c r="D31">
        <v>0</v>
      </c>
    </row>
    <row r="32" spans="1:4" x14ac:dyDescent="0.15">
      <c r="A32" s="10"/>
      <c r="B32" s="10" t="s">
        <v>98</v>
      </c>
      <c r="C32" s="10" t="s">
        <v>100</v>
      </c>
      <c r="D32">
        <v>2</v>
      </c>
    </row>
    <row r="33" spans="1:5" x14ac:dyDescent="0.15">
      <c r="A33" s="10"/>
      <c r="B33" s="10"/>
      <c r="C33" s="10" t="s">
        <v>99</v>
      </c>
      <c r="D33">
        <v>0</v>
      </c>
    </row>
    <row r="34" spans="1:5" x14ac:dyDescent="0.15">
      <c r="A34" s="10"/>
      <c r="B34" s="10"/>
      <c r="C34" s="10" t="s">
        <v>101</v>
      </c>
      <c r="D34">
        <v>2</v>
      </c>
    </row>
    <row r="35" spans="1:5" x14ac:dyDescent="0.15">
      <c r="A35" s="10"/>
      <c r="B35" s="10"/>
      <c r="C35" s="10" t="s">
        <v>102</v>
      </c>
      <c r="D35">
        <v>2</v>
      </c>
    </row>
    <row r="36" spans="1:5" x14ac:dyDescent="0.15">
      <c r="A36" s="10"/>
      <c r="B36" s="10"/>
      <c r="C36" s="10" t="s">
        <v>103</v>
      </c>
      <c r="D36">
        <v>0</v>
      </c>
    </row>
    <row r="37" spans="1:5" x14ac:dyDescent="0.15">
      <c r="A37" s="10"/>
      <c r="B37" s="10" t="s">
        <v>105</v>
      </c>
      <c r="C37" s="10" t="s">
        <v>104</v>
      </c>
      <c r="D37">
        <v>2</v>
      </c>
    </row>
    <row r="38" spans="1:5" x14ac:dyDescent="0.15">
      <c r="A38" s="10"/>
      <c r="B38" s="10"/>
      <c r="C38" s="10" t="s">
        <v>67</v>
      </c>
      <c r="D38">
        <v>0</v>
      </c>
    </row>
    <row r="39" spans="1:5" x14ac:dyDescent="0.15">
      <c r="A39" s="10"/>
      <c r="B39" s="10" t="s">
        <v>106</v>
      </c>
      <c r="C39" s="10" t="s">
        <v>157</v>
      </c>
      <c r="D39">
        <v>1</v>
      </c>
      <c r="E39" s="10" t="s">
        <v>148</v>
      </c>
    </row>
    <row r="40" spans="1:5" x14ac:dyDescent="0.15">
      <c r="A40" s="10"/>
      <c r="B40" s="10"/>
      <c r="C40" s="10" t="s">
        <v>157</v>
      </c>
      <c r="D40">
        <v>1</v>
      </c>
      <c r="E40" s="10" t="s">
        <v>150</v>
      </c>
    </row>
    <row r="41" spans="1:5" x14ac:dyDescent="0.15">
      <c r="A41" s="10"/>
      <c r="B41" s="10"/>
      <c r="C41" s="10" t="s">
        <v>157</v>
      </c>
      <c r="D41">
        <v>1</v>
      </c>
      <c r="E41" s="10" t="s">
        <v>152</v>
      </c>
    </row>
    <row r="42" spans="1:5" ht="27" x14ac:dyDescent="0.15">
      <c r="A42" s="10"/>
      <c r="C42" s="10" t="s">
        <v>157</v>
      </c>
      <c r="D42">
        <v>0.25</v>
      </c>
      <c r="E42" s="24" t="s">
        <v>146</v>
      </c>
    </row>
    <row r="43" spans="1:5" ht="39" customHeight="1" x14ac:dyDescent="0.15">
      <c r="A43" s="10"/>
      <c r="C43" s="10" t="s">
        <v>157</v>
      </c>
      <c r="D43">
        <v>0.25</v>
      </c>
      <c r="E43" s="24" t="s">
        <v>147</v>
      </c>
    </row>
    <row r="44" spans="1:5" x14ac:dyDescent="0.15">
      <c r="A44" s="10"/>
      <c r="B44" s="10" t="s">
        <v>107</v>
      </c>
      <c r="C44" s="10" t="s">
        <v>108</v>
      </c>
      <c r="D44">
        <v>2</v>
      </c>
    </row>
    <row r="45" spans="1:5" x14ac:dyDescent="0.15">
      <c r="A45" s="10"/>
      <c r="B45" s="10"/>
      <c r="C45" s="10" t="s">
        <v>109</v>
      </c>
      <c r="D45">
        <v>0</v>
      </c>
    </row>
    <row r="46" spans="1:5" x14ac:dyDescent="0.15">
      <c r="A46" s="10"/>
      <c r="B46" s="10"/>
      <c r="C46" s="10" t="s">
        <v>110</v>
      </c>
      <c r="D46">
        <v>-2</v>
      </c>
    </row>
    <row r="47" spans="1:5" x14ac:dyDescent="0.15">
      <c r="A47" s="10"/>
      <c r="B47" s="10"/>
      <c r="C47" s="10" t="s">
        <v>111</v>
      </c>
      <c r="D47">
        <v>2</v>
      </c>
    </row>
    <row r="48" spans="1:5" x14ac:dyDescent="0.15">
      <c r="A48" s="10"/>
      <c r="B48" s="10"/>
      <c r="C48" s="10" t="s">
        <v>112</v>
      </c>
      <c r="D48">
        <v>0</v>
      </c>
    </row>
    <row r="49" spans="1:4" x14ac:dyDescent="0.15">
      <c r="A49" s="10"/>
      <c r="B49" s="10" t="s">
        <v>113</v>
      </c>
      <c r="C49" s="10" t="s">
        <v>114</v>
      </c>
      <c r="D49">
        <v>2</v>
      </c>
    </row>
    <row r="50" spans="1:4" x14ac:dyDescent="0.15">
      <c r="A50" s="10"/>
      <c r="B50" s="10"/>
      <c r="C50" s="10" t="s">
        <v>115</v>
      </c>
      <c r="D50">
        <v>1</v>
      </c>
    </row>
    <row r="51" spans="1:4" x14ac:dyDescent="0.15">
      <c r="A51" s="10"/>
      <c r="B51" s="10"/>
      <c r="C51" s="10" t="s">
        <v>116</v>
      </c>
      <c r="D51">
        <v>0</v>
      </c>
    </row>
    <row r="52" spans="1:4" x14ac:dyDescent="0.15">
      <c r="A52" s="10"/>
      <c r="B52" s="12" t="s">
        <v>121</v>
      </c>
      <c r="C52" s="12" t="str">
        <f>IF(申告書!Z13="","-",IF(申告書!Z13&lt;60,0,申告書!Z13))</f>
        <v>-</v>
      </c>
    </row>
    <row r="53" spans="1:4" x14ac:dyDescent="0.15">
      <c r="A53" s="10"/>
      <c r="B53" s="12" t="s">
        <v>122</v>
      </c>
      <c r="C53" s="12" t="str">
        <f>IF(申告書!Z15="","-",IF(申告書!Z15&lt;60,0,申告書!Z15))</f>
        <v>-</v>
      </c>
    </row>
    <row r="54" spans="1:4" x14ac:dyDescent="0.15">
      <c r="A54" s="10"/>
      <c r="B54" s="12" t="s">
        <v>123</v>
      </c>
      <c r="C54" s="12" t="str">
        <f>IF(申告書!Z17="","-",IF(申告書!Z17&lt;60,0,申告書!Z17))</f>
        <v>-</v>
      </c>
    </row>
    <row r="55" spans="1:4" x14ac:dyDescent="0.15">
      <c r="A55" s="10"/>
      <c r="B55" s="12" t="s">
        <v>120</v>
      </c>
      <c r="C55" s="11" t="str">
        <f>IF(申告書!Z18="","",IF(申告書!Z18&gt;=80,80,IF(申告書!Z18&lt;40,0,IF(申告書!Z18&lt;60,40,ROUNDDOWN(申告書!Z18,0)))))</f>
        <v/>
      </c>
    </row>
    <row r="56" spans="1:4" x14ac:dyDescent="0.15">
      <c r="B56" t="s">
        <v>117</v>
      </c>
      <c r="C56" s="10" t="s">
        <v>118</v>
      </c>
    </row>
    <row r="57" spans="1:4" x14ac:dyDescent="0.15">
      <c r="B57">
        <v>80</v>
      </c>
      <c r="C57">
        <v>100</v>
      </c>
      <c r="D57">
        <v>13</v>
      </c>
    </row>
    <row r="58" spans="1:4" x14ac:dyDescent="0.15">
      <c r="B58">
        <v>79</v>
      </c>
      <c r="C58">
        <v>80</v>
      </c>
      <c r="D58">
        <v>12.5</v>
      </c>
    </row>
    <row r="59" spans="1:4" x14ac:dyDescent="0.15">
      <c r="B59">
        <v>78</v>
      </c>
      <c r="C59">
        <v>79</v>
      </c>
      <c r="D59">
        <v>12</v>
      </c>
    </row>
    <row r="60" spans="1:4" x14ac:dyDescent="0.15">
      <c r="B60">
        <v>77</v>
      </c>
      <c r="C60">
        <v>78</v>
      </c>
      <c r="D60">
        <v>11.5</v>
      </c>
    </row>
    <row r="61" spans="1:4" x14ac:dyDescent="0.15">
      <c r="B61">
        <v>76</v>
      </c>
      <c r="C61">
        <v>77</v>
      </c>
      <c r="D61">
        <v>11</v>
      </c>
    </row>
    <row r="62" spans="1:4" x14ac:dyDescent="0.15">
      <c r="B62">
        <v>75</v>
      </c>
      <c r="C62">
        <v>76</v>
      </c>
      <c r="D62">
        <v>10.5</v>
      </c>
    </row>
    <row r="63" spans="1:4" x14ac:dyDescent="0.15">
      <c r="B63">
        <v>74</v>
      </c>
      <c r="C63">
        <v>75</v>
      </c>
      <c r="D63">
        <v>10</v>
      </c>
    </row>
    <row r="64" spans="1:4" x14ac:dyDescent="0.15">
      <c r="B64">
        <v>73</v>
      </c>
      <c r="C64">
        <v>74</v>
      </c>
      <c r="D64">
        <v>9.5</v>
      </c>
    </row>
    <row r="65" spans="2:4" x14ac:dyDescent="0.15">
      <c r="B65">
        <v>72</v>
      </c>
      <c r="C65">
        <v>73</v>
      </c>
      <c r="D65">
        <v>9</v>
      </c>
    </row>
    <row r="66" spans="2:4" x14ac:dyDescent="0.15">
      <c r="B66">
        <v>71</v>
      </c>
      <c r="C66">
        <v>72</v>
      </c>
      <c r="D66">
        <v>8.5</v>
      </c>
    </row>
    <row r="67" spans="2:4" x14ac:dyDescent="0.15">
      <c r="B67">
        <v>70</v>
      </c>
      <c r="C67">
        <v>71</v>
      </c>
      <c r="D67">
        <v>8</v>
      </c>
    </row>
    <row r="68" spans="2:4" x14ac:dyDescent="0.15">
      <c r="B68">
        <v>69</v>
      </c>
      <c r="C68">
        <v>70</v>
      </c>
      <c r="D68">
        <v>7.5</v>
      </c>
    </row>
    <row r="69" spans="2:4" x14ac:dyDescent="0.15">
      <c r="B69">
        <v>68</v>
      </c>
      <c r="C69">
        <v>69</v>
      </c>
      <c r="D69">
        <v>7</v>
      </c>
    </row>
    <row r="70" spans="2:4" x14ac:dyDescent="0.15">
      <c r="B70">
        <v>67</v>
      </c>
      <c r="C70">
        <v>68</v>
      </c>
      <c r="D70">
        <v>6.5</v>
      </c>
    </row>
    <row r="71" spans="2:4" x14ac:dyDescent="0.15">
      <c r="B71">
        <v>66</v>
      </c>
      <c r="C71">
        <v>67</v>
      </c>
      <c r="D71">
        <v>6</v>
      </c>
    </row>
    <row r="72" spans="2:4" x14ac:dyDescent="0.15">
      <c r="B72">
        <v>65</v>
      </c>
      <c r="C72">
        <v>66</v>
      </c>
      <c r="D72">
        <v>5.5</v>
      </c>
    </row>
    <row r="73" spans="2:4" x14ac:dyDescent="0.15">
      <c r="B73">
        <v>64</v>
      </c>
      <c r="C73">
        <v>65</v>
      </c>
      <c r="D73">
        <v>5</v>
      </c>
    </row>
    <row r="74" spans="2:4" x14ac:dyDescent="0.15">
      <c r="B74">
        <v>63</v>
      </c>
      <c r="C74">
        <v>64</v>
      </c>
      <c r="D74">
        <v>4.5</v>
      </c>
    </row>
    <row r="75" spans="2:4" x14ac:dyDescent="0.15">
      <c r="B75">
        <v>62</v>
      </c>
      <c r="C75">
        <v>63</v>
      </c>
      <c r="D75">
        <v>4</v>
      </c>
    </row>
    <row r="76" spans="2:4" x14ac:dyDescent="0.15">
      <c r="B76">
        <v>61</v>
      </c>
      <c r="C76">
        <v>62</v>
      </c>
      <c r="D76">
        <v>3.5</v>
      </c>
    </row>
    <row r="77" spans="2:4" x14ac:dyDescent="0.15">
      <c r="B77">
        <v>60</v>
      </c>
      <c r="C77">
        <v>61</v>
      </c>
      <c r="D77">
        <v>3</v>
      </c>
    </row>
    <row r="78" spans="2:4" x14ac:dyDescent="0.15">
      <c r="B78">
        <v>40</v>
      </c>
      <c r="C78">
        <v>60</v>
      </c>
      <c r="D78">
        <v>-1</v>
      </c>
    </row>
    <row r="79" spans="2:4" x14ac:dyDescent="0.15">
      <c r="B79">
        <v>0</v>
      </c>
      <c r="C79">
        <v>40</v>
      </c>
      <c r="D79">
        <v>-2</v>
      </c>
    </row>
  </sheetData>
  <sheetProtection algorithmName="SHA-512" hashValue="BUMqYmg9xuyxYaT/wl7cZQ4yap+dFzFDOCj8ay9xY1+52b2v1Pwi9YQu84IY4yUGU2dsDsj2KzA1uRWz0RXxsA==" saltValue="QEfzGvGfECVw250+fBIWNQ==" spinCount="100000" sheet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申告書</vt:lpstr>
      <vt:lpstr>【区事務処理用】</vt:lpstr>
      <vt:lpstr>申告書!Print_Area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Onozuka101</cp:lastModifiedBy>
  <cp:lastPrinted>2021-11-30T03:46:43Z</cp:lastPrinted>
  <dcterms:created xsi:type="dcterms:W3CDTF">2008-09-08T06:41:03Z</dcterms:created>
  <dcterms:modified xsi:type="dcterms:W3CDTF">2024-02-19T01:15:01Z</dcterms:modified>
</cp:coreProperties>
</file>