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Setagaya.local\files\SEA01044\５年度\事業者指導担当\02) 認可指導担当\1)認可指導共通\2)施設調査書\Ｒ5年度\２　家庭的等\"/>
    </mc:Choice>
  </mc:AlternateContent>
  <xr:revisionPtr revIDLastSave="0" documentId="13_ncr:1_{C4158174-01EA-4AC3-B6F8-EDFDE3432636}" xr6:coauthVersionLast="47" xr6:coauthVersionMax="47" xr10:uidLastSave="{00000000-0000-0000-0000-000000000000}"/>
  <bookViews>
    <workbookView xWindow="-120" yWindow="-120" windowWidth="29040" windowHeight="15840" tabRatio="954" firstSheet="1" activeTab="1" xr2:uid="{00000000-000D-0000-FFFF-FFFF00000000}"/>
  </bookViews>
  <sheets>
    <sheet name="program" sheetId="180" state="hidden" r:id="rId1"/>
    <sheet name="P0(世田谷区)" sheetId="2" r:id="rId2"/>
    <sheet name="P1(世田谷区)" sheetId="3" r:id="rId3"/>
    <sheet name="P2(世田谷区)" sheetId="193" r:id="rId4"/>
    <sheet name="P3(世田谷区)" sheetId="6" r:id="rId5"/>
    <sheet name="P4(世田谷区)" sheetId="7" r:id="rId6"/>
    <sheet name="P5(世田谷区)" sheetId="8" r:id="rId7"/>
    <sheet name="P6(世田谷区)" sheetId="9" r:id="rId8"/>
    <sheet name="P7(世田谷区)" sheetId="10" r:id="rId9"/>
    <sheet name="P8(世田谷区)" sheetId="191" r:id="rId10"/>
    <sheet name="P9（ア）(世田谷区)" sheetId="203" r:id="rId11"/>
    <sheet name="P9（イ）(世田谷区)" sheetId="196" r:id="rId12"/>
    <sheet name="P9（ウ）(世田谷区)" sheetId="195" r:id="rId13"/>
    <sheet name="P9（エ）(世田谷区)" sheetId="197" r:id="rId14"/>
    <sheet name="P9（オ）(世田谷区)" sheetId="194" r:id="rId15"/>
    <sheet name="P10(世田谷区)" sheetId="14" r:id="rId16"/>
    <sheet name="P11(世田谷区)" sheetId="15" r:id="rId17"/>
    <sheet name="P12(世田谷区)" sheetId="16" r:id="rId18"/>
    <sheet name="P13(世田谷区)" sheetId="17" r:id="rId19"/>
    <sheet name="P14(世田谷区)" sheetId="18" r:id="rId20"/>
    <sheet name="P15(世田谷区)" sheetId="19" r:id="rId21"/>
    <sheet name="P16(世田谷区)" sheetId="25" r:id="rId22"/>
    <sheet name="P17(世田谷区)" sheetId="26" r:id="rId23"/>
    <sheet name="P18(世田谷区)" sheetId="27" r:id="rId24"/>
    <sheet name="P19(世田谷区)" sheetId="28" r:id="rId25"/>
    <sheet name="P20(世田谷区)" sheetId="29" r:id="rId26"/>
    <sheet name="P21(世田谷区)" sheetId="30" r:id="rId27"/>
    <sheet name="P22(世田谷区)" sheetId="31" r:id="rId28"/>
    <sheet name="P23(世田谷区)" sheetId="80" r:id="rId29"/>
    <sheet name="P24(世田谷区)" sheetId="82" r:id="rId30"/>
    <sheet name="P25(世田谷区)" sheetId="83" r:id="rId31"/>
    <sheet name="P26(世田谷区)" sheetId="84" r:id="rId32"/>
    <sheet name="P27(世田谷区)" sheetId="85" r:id="rId33"/>
    <sheet name="P28(世田谷区)" sheetId="190" r:id="rId34"/>
    <sheet name="P29(世田谷区)" sheetId="87" r:id="rId35"/>
    <sheet name="P30(世田谷区)" sheetId="89" r:id="rId36"/>
    <sheet name="P31(世田谷区)" sheetId="90" r:id="rId37"/>
    <sheet name="P32(世田谷区)" sheetId="91" r:id="rId38"/>
    <sheet name="P33(世田谷区)" sheetId="92" r:id="rId39"/>
    <sheet name="P34(世田谷区)" sheetId="93" r:id="rId40"/>
    <sheet name="P35(世田谷区)" sheetId="94" r:id="rId41"/>
    <sheet name="P36(世田谷区)" sheetId="95" r:id="rId42"/>
    <sheet name="P37(世田谷区)" sheetId="96" r:id="rId43"/>
    <sheet name="P38(世田谷区)" sheetId="97" r:id="rId44"/>
    <sheet name="P39(世田谷区)" sheetId="98" r:id="rId45"/>
    <sheet name="P40(世田谷区)" sheetId="99" r:id="rId46"/>
    <sheet name="P41(世田谷区)" sheetId="88" r:id="rId47"/>
    <sheet name="P42(世田谷区)" sheetId="100" r:id="rId48"/>
    <sheet name="P43(世田谷区)" sheetId="178" r:id="rId49"/>
    <sheet name="P44(世田谷区)" sheetId="156" r:id="rId50"/>
    <sheet name="P45(世田谷区)" sheetId="157" r:id="rId51"/>
    <sheet name="P46(世田谷区)" sheetId="158" r:id="rId52"/>
    <sheet name="P47(世田谷区)" sheetId="159" r:id="rId53"/>
    <sheet name="P48(世田谷区)" sheetId="160" r:id="rId54"/>
    <sheet name="P49(世田谷区)" sheetId="161" r:id="rId55"/>
    <sheet name="P50(世田谷区)" sheetId="162" r:id="rId56"/>
    <sheet name="P51(世田谷区)" sheetId="163" r:id="rId57"/>
    <sheet name="P52(世田谷区)" sheetId="164" r:id="rId58"/>
    <sheet name="P53(世田谷区)" sheetId="165" r:id="rId59"/>
    <sheet name="P54(世田谷区)" sheetId="166" r:id="rId60"/>
    <sheet name="未1" sheetId="167" state="hidden" r:id="rId61"/>
    <sheet name="未2" sheetId="168" state="hidden" r:id="rId62"/>
    <sheet name="未3" sheetId="169" state="hidden" r:id="rId63"/>
    <sheet name="未4" sheetId="170" state="hidden" r:id="rId64"/>
    <sheet name="未5" sheetId="171" state="hidden" r:id="rId65"/>
    <sheet name="P55(世田谷区)" sheetId="172" r:id="rId66"/>
    <sheet name="P65" sheetId="173" state="hidden" r:id="rId67"/>
    <sheet name="P66" sheetId="174" state="hidden" r:id="rId68"/>
    <sheet name="P67" sheetId="175" state="hidden" r:id="rId69"/>
    <sheet name="conf" sheetId="179" state="hidden" r:id="rId70"/>
    <sheet name="P56(世田谷区)" sheetId="185" r:id="rId71"/>
    <sheet name="Sheet1" sheetId="198" state="hidden" r:id="rId72"/>
    <sheet name="Sheet3" sheetId="199" state="hidden" r:id="rId73"/>
    <sheet name="P57(世田谷区)" sheetId="182" r:id="rId74"/>
    <sheet name="Sheet4" sheetId="200" state="hidden" r:id="rId75"/>
  </sheets>
  <definedNames>
    <definedName name="_xlnm.Print_Area" localSheetId="1">'P0(世田谷区)'!$A$1:$G$23</definedName>
    <definedName name="_xlnm.Print_Area" localSheetId="2">'P1(世田谷区)'!$A$1:$H$19</definedName>
    <definedName name="_xlnm.Print_Area" localSheetId="24">'P19(世田谷区)'!$A$1:$H$16</definedName>
    <definedName name="_xlnm.Print_Area" localSheetId="27">'P22(世田谷区)'!$A$1:$H$23</definedName>
    <definedName name="_xlnm.Print_Area" localSheetId="28">'P23(世田谷区)'!$A$1:$G$22</definedName>
    <definedName name="_xlnm.Print_Area" localSheetId="34">'P29(世田谷区)'!$A$1:$M$22</definedName>
    <definedName name="_xlnm.Print_Area" localSheetId="36">'P31(世田谷区)'!$A$1:$K$23</definedName>
    <definedName name="_xlnm.Print_Area" localSheetId="37">'P32(世田谷区)'!$A$1:$H$14</definedName>
    <definedName name="_xlnm.Print_Area" localSheetId="38">'P33(世田谷区)'!$A$1:$K$20</definedName>
    <definedName name="_xlnm.Print_Area" localSheetId="39">'P34(世田谷区)'!$A$1:$H$22</definedName>
    <definedName name="_xlnm.Print_Area" localSheetId="40">'P35(世田谷区)'!$A$1:$M$11</definedName>
    <definedName name="_xlnm.Print_Area" localSheetId="42">'P37(世田谷区)'!$A$1:$H$20</definedName>
    <definedName name="_xlnm.Print_Area" localSheetId="45">'P40(世田谷区)'!$A$1:$N$20</definedName>
    <definedName name="_xlnm.Print_Area" localSheetId="48">'P43(世田谷区)'!$A$1:$K$27</definedName>
    <definedName name="_xlnm.Print_Area" localSheetId="53">'P48(世田谷区)'!$A$1:$I$26</definedName>
    <definedName name="_xlnm.Print_Area" localSheetId="6">'P5(世田谷区)'!$A$1:$H$25</definedName>
    <definedName name="_xlnm.Print_Area" localSheetId="58">'P53(世田谷区)'!$A$1:$L$24</definedName>
    <definedName name="_xlnm.Print_Area" localSheetId="59">'P54(世田谷区)'!$A$1:$O$22</definedName>
    <definedName name="_xlnm.Print_Area" localSheetId="61">未2!$A$1:$I$24</definedName>
    <definedName name="Z_CB65DC77_56B9_4B82_BA4C_940D5F0607D4_.wvu.PrintArea" localSheetId="2" hidden="1">'P1(世田谷区)'!$A$1:$H$21</definedName>
    <definedName name="Z_CB65DC77_56B9_4B82_BA4C_940D5F0607D4_.wvu.PrintArea" localSheetId="24" hidden="1">'P19(世田谷区)'!$A$1:$H$16</definedName>
    <definedName name="Z_EA53CA90_5139_4B28_B317_A0192C4E22DE_.wvu.PrintArea" localSheetId="2" hidden="1">'P1(世田谷区)'!$A$1:$H$21</definedName>
    <definedName name="Z_EA53CA90_5139_4B28_B317_A0192C4E22DE_.wvu.PrintArea" localSheetId="24" hidden="1">'P19(世田谷区)'!$A$1:$H$16</definedName>
    <definedName name="Z_EA53CA90_5139_4B28_B317_A0192C4E22DE_.wvu.PrintArea" localSheetId="48" hidden="1">'P43(世田谷区)'!$A$1:$K$27</definedName>
    <definedName name="Z_EA53CA90_5139_4B28_B317_A0192C4E22DE_.wvu.PrintArea" localSheetId="53" hidden="1">'P48(世田谷区)'!$A$1:$I$26</definedName>
    <definedName name="Z_EA53CA90_5139_4B28_B317_A0192C4E22DE_.wvu.PrintArea" localSheetId="61" hidden="1">未2!$A$1:$I$24</definedName>
  </definedNames>
  <calcPr calcId="191029"/>
  <customWorkbookViews>
    <customWorkbookView name="itagaki - 個人用ビュー" guid="{CB65DC77-56B9-4B82-BA4C-940D5F0607D4}" mergeInterval="0" personalView="1" xWindow="20" yWindow="45" windowWidth="1144" windowHeight="422" tabRatio="954" activeSheetId="56"/>
    <customWorkbookView name="東京都 - 個人用ビュー" guid="{EA53CA90-5139-4B28-B317-A0192C4E22DE}" mergeInterval="0" personalView="1" maximized="1" windowWidth="1362" windowHeight="550" tabRatio="954" activeSheetId="2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6" i="185" l="1"/>
  <c r="C55" i="185"/>
  <c r="C48" i="185"/>
  <c r="G48" i="185" s="1"/>
  <c r="F55" i="185"/>
  <c r="G47" i="185"/>
  <c r="F48" i="185"/>
  <c r="K4" i="6"/>
  <c r="G55" i="185" l="1"/>
  <c r="C3" i="185"/>
  <c r="G1" i="178"/>
  <c r="F1" i="80"/>
  <c r="F1" i="3"/>
  <c r="D7" i="182" l="1"/>
  <c r="C7" i="182"/>
  <c r="C11" i="182"/>
  <c r="F24" i="185"/>
  <c r="F13" i="185"/>
  <c r="L22" i="164"/>
  <c r="J25" i="164"/>
  <c r="K25" i="164"/>
  <c r="P13" i="164"/>
  <c r="L8" i="164"/>
  <c r="L23" i="19"/>
  <c r="L11" i="19"/>
  <c r="L7" i="19"/>
  <c r="G7" i="194"/>
  <c r="R6" i="194" s="1"/>
  <c r="R6" i="195"/>
  <c r="T9" i="194"/>
  <c r="R6" i="197"/>
  <c r="T7" i="195"/>
  <c r="P7" i="196"/>
  <c r="T10" i="195"/>
  <c r="U9" i="203"/>
  <c r="U9" i="196"/>
  <c r="R9" i="195"/>
  <c r="P10" i="203"/>
  <c r="M10" i="203"/>
  <c r="J10" i="203"/>
  <c r="G10" i="203"/>
  <c r="R9" i="203" s="1"/>
  <c r="P7" i="203"/>
  <c r="M7" i="203"/>
  <c r="J7" i="203"/>
  <c r="G7" i="203"/>
  <c r="R6" i="203" s="1"/>
  <c r="T7" i="203" s="1"/>
  <c r="U7" i="203" s="1"/>
  <c r="D306" i="179"/>
  <c r="K6" i="6"/>
  <c r="K5" i="6"/>
  <c r="P10" i="194"/>
  <c r="M10" i="194"/>
  <c r="J10" i="194"/>
  <c r="G10" i="194"/>
  <c r="R9" i="194" s="1"/>
  <c r="P7" i="194"/>
  <c r="M7" i="194"/>
  <c r="J7" i="194"/>
  <c r="R9" i="197"/>
  <c r="P10" i="196"/>
  <c r="M10" i="196"/>
  <c r="J10" i="196"/>
  <c r="G10" i="196"/>
  <c r="R9" i="196" s="1"/>
  <c r="M7" i="196"/>
  <c r="J7" i="196"/>
  <c r="G7" i="196"/>
  <c r="R6" i="196" s="1"/>
  <c r="H20" i="191"/>
  <c r="F20" i="191"/>
  <c r="D20" i="191"/>
  <c r="C10" i="185"/>
  <c r="F6" i="185"/>
  <c r="F56" i="185" s="1"/>
  <c r="C6" i="185"/>
  <c r="D11" i="182"/>
  <c r="D15" i="182"/>
  <c r="E11" i="182"/>
  <c r="F11" i="182" s="1"/>
  <c r="E7" i="182"/>
  <c r="F7" i="182" s="1"/>
  <c r="E15" i="182"/>
  <c r="N13" i="82"/>
  <c r="K16" i="6"/>
  <c r="K15" i="6"/>
  <c r="K14" i="6"/>
  <c r="K13" i="6"/>
  <c r="M12" i="6" s="1"/>
  <c r="M11" i="6"/>
  <c r="K12" i="6"/>
  <c r="K11" i="6"/>
  <c r="M14" i="6"/>
  <c r="K10" i="6"/>
  <c r="K7" i="6"/>
  <c r="M5" i="6" s="1"/>
  <c r="D2340" i="179"/>
  <c r="D2337" i="179"/>
  <c r="D2334" i="179"/>
  <c r="D2333" i="179"/>
  <c r="D2332" i="179"/>
  <c r="D2331" i="179"/>
  <c r="D2329" i="179"/>
  <c r="D2328" i="179"/>
  <c r="D2327" i="179"/>
  <c r="D2326" i="179"/>
  <c r="D2325" i="179"/>
  <c r="D2322" i="179"/>
  <c r="D2321" i="179"/>
  <c r="D2320" i="179"/>
  <c r="D2319" i="179"/>
  <c r="D2318" i="179"/>
  <c r="D2317" i="179"/>
  <c r="D2316" i="179"/>
  <c r="D2315" i="179"/>
  <c r="D2314" i="179"/>
  <c r="D2313" i="179"/>
  <c r="D2312" i="179"/>
  <c r="D2311" i="179"/>
  <c r="D2310" i="179"/>
  <c r="D2308" i="179"/>
  <c r="D2307" i="179"/>
  <c r="D2306" i="179"/>
  <c r="D2305" i="179"/>
  <c r="D2304" i="179"/>
  <c r="D2303" i="179"/>
  <c r="D2302" i="179"/>
  <c r="D2301" i="179"/>
  <c r="D2299" i="179"/>
  <c r="D2298" i="179"/>
  <c r="D2296" i="179"/>
  <c r="D2295" i="179"/>
  <c r="D2294" i="179"/>
  <c r="D2293" i="179"/>
  <c r="D2292" i="179"/>
  <c r="D2291" i="179"/>
  <c r="D2290" i="179"/>
  <c r="D2289" i="179"/>
  <c r="D2287" i="179"/>
  <c r="D2286" i="179"/>
  <c r="D2285" i="179"/>
  <c r="D2284" i="179"/>
  <c r="D2283" i="179"/>
  <c r="D2277" i="179"/>
  <c r="D2276" i="179"/>
  <c r="D2275" i="179"/>
  <c r="D2273" i="179"/>
  <c r="D2272" i="179"/>
  <c r="D2271" i="179"/>
  <c r="D2269" i="179"/>
  <c r="D2268" i="179"/>
  <c r="D2267" i="179"/>
  <c r="D2265" i="179"/>
  <c r="D2264" i="179"/>
  <c r="D2263" i="179"/>
  <c r="D2261" i="179"/>
  <c r="D2260" i="179"/>
  <c r="D2259" i="179"/>
  <c r="D2257" i="179"/>
  <c r="D2256" i="179"/>
  <c r="D2255" i="179"/>
  <c r="D2254" i="179"/>
  <c r="D2253" i="179"/>
  <c r="D2252" i="179"/>
  <c r="D2251" i="179"/>
  <c r="D2250" i="179"/>
  <c r="D2249" i="179"/>
  <c r="D2248" i="179"/>
  <c r="D2247" i="179"/>
  <c r="D2246" i="179"/>
  <c r="D2245" i="179"/>
  <c r="D2244" i="179"/>
  <c r="D2243" i="179"/>
  <c r="D2242" i="179"/>
  <c r="D2241" i="179"/>
  <c r="D2240" i="179"/>
  <c r="D2239" i="179"/>
  <c r="D2238" i="179"/>
  <c r="D2237" i="179"/>
  <c r="D2236" i="179"/>
  <c r="D2235" i="179"/>
  <c r="D2234" i="179"/>
  <c r="D2233" i="179"/>
  <c r="D2232" i="179"/>
  <c r="D2231" i="179"/>
  <c r="D2230" i="179"/>
  <c r="D2229" i="179"/>
  <c r="D2228" i="179"/>
  <c r="D2227" i="179"/>
  <c r="D2226" i="179"/>
  <c r="D2225" i="179"/>
  <c r="D2224" i="179"/>
  <c r="D2223" i="179"/>
  <c r="D2222" i="179"/>
  <c r="D2221" i="179"/>
  <c r="D2220" i="179"/>
  <c r="D2219" i="179"/>
  <c r="D2218" i="179"/>
  <c r="D2217" i="179"/>
  <c r="D2216" i="179"/>
  <c r="D2215" i="179"/>
  <c r="D2214" i="179"/>
  <c r="D2213" i="179"/>
  <c r="D2212" i="179"/>
  <c r="D2211" i="179"/>
  <c r="D2210" i="179"/>
  <c r="D2209" i="179"/>
  <c r="D2208" i="179"/>
  <c r="D2207" i="179"/>
  <c r="D2206" i="179"/>
  <c r="D2205" i="179"/>
  <c r="D2204" i="179"/>
  <c r="D2203" i="179"/>
  <c r="D2202" i="179"/>
  <c r="D2201" i="179"/>
  <c r="D2200" i="179"/>
  <c r="D2199" i="179"/>
  <c r="D2198" i="179"/>
  <c r="D2197" i="179"/>
  <c r="D2196" i="179"/>
  <c r="D2195" i="179"/>
  <c r="D2194" i="179"/>
  <c r="D2193" i="179"/>
  <c r="D2192" i="179"/>
  <c r="D2191" i="179"/>
  <c r="D2190" i="179"/>
  <c r="D2189" i="179"/>
  <c r="D2188" i="179"/>
  <c r="D2187" i="179"/>
  <c r="D2186" i="179"/>
  <c r="D2185" i="179"/>
  <c r="D2184" i="179"/>
  <c r="D2183" i="179"/>
  <c r="D2182" i="179"/>
  <c r="D2181" i="179"/>
  <c r="D2180" i="179"/>
  <c r="D2179" i="179"/>
  <c r="D2178" i="179"/>
  <c r="D2177" i="179"/>
  <c r="D2176" i="179"/>
  <c r="D2175" i="179"/>
  <c r="D2174" i="179"/>
  <c r="D2173" i="179"/>
  <c r="D2172" i="179"/>
  <c r="D2171" i="179"/>
  <c r="D2170" i="179"/>
  <c r="D2169" i="179"/>
  <c r="D2168" i="179"/>
  <c r="D2167" i="179"/>
  <c r="D2166" i="179"/>
  <c r="D2165" i="179"/>
  <c r="D2164" i="179"/>
  <c r="D2163" i="179"/>
  <c r="D2162" i="179"/>
  <c r="D2161" i="179"/>
  <c r="D2160" i="179"/>
  <c r="D2159" i="179"/>
  <c r="D2158" i="179"/>
  <c r="D2152" i="179"/>
  <c r="D2151" i="179"/>
  <c r="D2150" i="179"/>
  <c r="D2148" i="179"/>
  <c r="D2147" i="179"/>
  <c r="D2146" i="179"/>
  <c r="D2145" i="179"/>
  <c r="D2144" i="179"/>
  <c r="D2143" i="179"/>
  <c r="D2142" i="179"/>
  <c r="D2141" i="179"/>
  <c r="D2140" i="179"/>
  <c r="D2139" i="179"/>
  <c r="D2138" i="179"/>
  <c r="D2137" i="179"/>
  <c r="D2135" i="179"/>
  <c r="D2134" i="179"/>
  <c r="D2133" i="179"/>
  <c r="D2132" i="179"/>
  <c r="D2131" i="179"/>
  <c r="D2130" i="179"/>
  <c r="D2129" i="179"/>
  <c r="D2128" i="179"/>
  <c r="D2127" i="179"/>
  <c r="D2126" i="179"/>
  <c r="D2125" i="179"/>
  <c r="D2124" i="179"/>
  <c r="D2122" i="179"/>
  <c r="D2121" i="179"/>
  <c r="D2120" i="179"/>
  <c r="D2119" i="179"/>
  <c r="D2118" i="179"/>
  <c r="D2117" i="179"/>
  <c r="D2116" i="179"/>
  <c r="D2115" i="179"/>
  <c r="D2114" i="179"/>
  <c r="D2113" i="179"/>
  <c r="D2112" i="179"/>
  <c r="D2111" i="179"/>
  <c r="D2109" i="179"/>
  <c r="D2108" i="179"/>
  <c r="D2107" i="179"/>
  <c r="D2106" i="179"/>
  <c r="D2105" i="179"/>
  <c r="D2104" i="179"/>
  <c r="D2103" i="179"/>
  <c r="D2102" i="179"/>
  <c r="D2101" i="179"/>
  <c r="D2100" i="179"/>
  <c r="D2099" i="179"/>
  <c r="D2098" i="179"/>
  <c r="D2096" i="179"/>
  <c r="D2095" i="179"/>
  <c r="D2094" i="179"/>
  <c r="D2093" i="179"/>
  <c r="D2092" i="179"/>
  <c r="D2091" i="179"/>
  <c r="D2090" i="179"/>
  <c r="D2089" i="179"/>
  <c r="D2088" i="179"/>
  <c r="D2087" i="179"/>
  <c r="D2076" i="179"/>
  <c r="D2075" i="179"/>
  <c r="D2074" i="179"/>
  <c r="D2073" i="179"/>
  <c r="D2072" i="179"/>
  <c r="D2071" i="179"/>
  <c r="D2070" i="179"/>
  <c r="D2068" i="179"/>
  <c r="D2067" i="179"/>
  <c r="D2066" i="179"/>
  <c r="D2065" i="179"/>
  <c r="D2064" i="179"/>
  <c r="D2063" i="179"/>
  <c r="D2062" i="179"/>
  <c r="D2061" i="179"/>
  <c r="D2060" i="179"/>
  <c r="D2059" i="179"/>
  <c r="D2058" i="179"/>
  <c r="D2057" i="179"/>
  <c r="D2056" i="179"/>
  <c r="D2055" i="179"/>
  <c r="D2054" i="179"/>
  <c r="D2053" i="179"/>
  <c r="D2051" i="179"/>
  <c r="D2050" i="179"/>
  <c r="D2049" i="179"/>
  <c r="D2048" i="179"/>
  <c r="D2047" i="179"/>
  <c r="D2046" i="179"/>
  <c r="D2045" i="179"/>
  <c r="D2044" i="179"/>
  <c r="D2043" i="179"/>
  <c r="D2042" i="179"/>
  <c r="D2041" i="179"/>
  <c r="D2040" i="179"/>
  <c r="D2039" i="179"/>
  <c r="D2038" i="179"/>
  <c r="D2037" i="179"/>
  <c r="D2036" i="179"/>
  <c r="D2034" i="179"/>
  <c r="D2033" i="179"/>
  <c r="D2032" i="179"/>
  <c r="D2031" i="179"/>
  <c r="D2030" i="179"/>
  <c r="D2029" i="179"/>
  <c r="D2028" i="179"/>
  <c r="D2027" i="179"/>
  <c r="D2026" i="179"/>
  <c r="D2025" i="179"/>
  <c r="D2024" i="179"/>
  <c r="D2023" i="179"/>
  <c r="D2022" i="179"/>
  <c r="D2021" i="179"/>
  <c r="D2020" i="179"/>
  <c r="D2019" i="179"/>
  <c r="D2017" i="179"/>
  <c r="D2016" i="179"/>
  <c r="D2015" i="179"/>
  <c r="D2014" i="179"/>
  <c r="D2013" i="179"/>
  <c r="D2012" i="179"/>
  <c r="D2011" i="179"/>
  <c r="D2010" i="179"/>
  <c r="D2009" i="179"/>
  <c r="D2008" i="179"/>
  <c r="D2007" i="179"/>
  <c r="D2006" i="179"/>
  <c r="D2005" i="179"/>
  <c r="D2004" i="179"/>
  <c r="D2003" i="179"/>
  <c r="D2002" i="179"/>
  <c r="D2000" i="179"/>
  <c r="D1999" i="179"/>
  <c r="D1998" i="179"/>
  <c r="D1997" i="179"/>
  <c r="D1996" i="179"/>
  <c r="D1995" i="179"/>
  <c r="D1994" i="179"/>
  <c r="D1993" i="179"/>
  <c r="D1992" i="179"/>
  <c r="D1991" i="179"/>
  <c r="D1990" i="179"/>
  <c r="D1989" i="179"/>
  <c r="D1988" i="179"/>
  <c r="D1987" i="179"/>
  <c r="D1986" i="179"/>
  <c r="D1985" i="179"/>
  <c r="D1984" i="179"/>
  <c r="D1983" i="179"/>
  <c r="D1982" i="179"/>
  <c r="D1981" i="179"/>
  <c r="D1980" i="179"/>
  <c r="D1979" i="179"/>
  <c r="D1978" i="179"/>
  <c r="D1977" i="179"/>
  <c r="D1976" i="179"/>
  <c r="D1975" i="179"/>
  <c r="D1974" i="179"/>
  <c r="D1973" i="179"/>
  <c r="D1972" i="179"/>
  <c r="D1971" i="179"/>
  <c r="D1970" i="179"/>
  <c r="D1969" i="179"/>
  <c r="D1968" i="179"/>
  <c r="D1967" i="179"/>
  <c r="D1966" i="179"/>
  <c r="D1965" i="179"/>
  <c r="D1964" i="179"/>
  <c r="D1963" i="179"/>
  <c r="D1962" i="179"/>
  <c r="D1961" i="179"/>
  <c r="D1960" i="179"/>
  <c r="D1959" i="179"/>
  <c r="D1958" i="179"/>
  <c r="D1957" i="179"/>
  <c r="D1956" i="179"/>
  <c r="D1955" i="179"/>
  <c r="D1954" i="179"/>
  <c r="D1953" i="179"/>
  <c r="D1952" i="179"/>
  <c r="D1951" i="179"/>
  <c r="D1950" i="179"/>
  <c r="D1949" i="179"/>
  <c r="D1948" i="179"/>
  <c r="D1947" i="179"/>
  <c r="D1946" i="179"/>
  <c r="D1945" i="179"/>
  <c r="D1944" i="179"/>
  <c r="D1943" i="179"/>
  <c r="D1942" i="179"/>
  <c r="D1941" i="179"/>
  <c r="D1940" i="179"/>
  <c r="D1939" i="179"/>
  <c r="D1938" i="179"/>
  <c r="D1937" i="179"/>
  <c r="D1936" i="179"/>
  <c r="D1935" i="179"/>
  <c r="D1934" i="179"/>
  <c r="D1933" i="179"/>
  <c r="D1932" i="179"/>
  <c r="D1931" i="179"/>
  <c r="D1930" i="179"/>
  <c r="D1929" i="179"/>
  <c r="D1928" i="179"/>
  <c r="D1927" i="179"/>
  <c r="D1926" i="179"/>
  <c r="D1925" i="179"/>
  <c r="D1924" i="179"/>
  <c r="D1923" i="179"/>
  <c r="D1922" i="179"/>
  <c r="D1921" i="179"/>
  <c r="D1920" i="179"/>
  <c r="D1919" i="179"/>
  <c r="D1918" i="179"/>
  <c r="D1917" i="179"/>
  <c r="D1916" i="179"/>
  <c r="D1915" i="179"/>
  <c r="D1914" i="179"/>
  <c r="D1913" i="179"/>
  <c r="D1912" i="179"/>
  <c r="D1911" i="179"/>
  <c r="D1910" i="179"/>
  <c r="D1909" i="179"/>
  <c r="D1908" i="179"/>
  <c r="D1907" i="179"/>
  <c r="D1906" i="179"/>
  <c r="D1905" i="179"/>
  <c r="D1904" i="179"/>
  <c r="D1903" i="179"/>
  <c r="D1902" i="179"/>
  <c r="D1901" i="179"/>
  <c r="D1900" i="179"/>
  <c r="D1899" i="179"/>
  <c r="D1898" i="179"/>
  <c r="D1897" i="179"/>
  <c r="D1896" i="179"/>
  <c r="D1895" i="179"/>
  <c r="D1894" i="179"/>
  <c r="D1893" i="179"/>
  <c r="D1892" i="179"/>
  <c r="D1891" i="179"/>
  <c r="D1890" i="179"/>
  <c r="D1889" i="179"/>
  <c r="D1888" i="179"/>
  <c r="D1887" i="179"/>
  <c r="D1886" i="179"/>
  <c r="D1885" i="179"/>
  <c r="D1884" i="179"/>
  <c r="D1883" i="179"/>
  <c r="D1882" i="179"/>
  <c r="D1881" i="179"/>
  <c r="D1880" i="179"/>
  <c r="D1879" i="179"/>
  <c r="D1878" i="179"/>
  <c r="D1877" i="179"/>
  <c r="D1876" i="179"/>
  <c r="D1875" i="179"/>
  <c r="D1874" i="179"/>
  <c r="D1873" i="179"/>
  <c r="D1872" i="179"/>
  <c r="D1871" i="179"/>
  <c r="D1870" i="179"/>
  <c r="D1869" i="179"/>
  <c r="D1868" i="179"/>
  <c r="D1867" i="179"/>
  <c r="D1866" i="179"/>
  <c r="D1865" i="179"/>
  <c r="D1864" i="179"/>
  <c r="D1863" i="179"/>
  <c r="D1862" i="179"/>
  <c r="D1861" i="179"/>
  <c r="D1860" i="179"/>
  <c r="D1859" i="179"/>
  <c r="D1858" i="179"/>
  <c r="D1857" i="179"/>
  <c r="D1856" i="179"/>
  <c r="D1855" i="179"/>
  <c r="D1854" i="179"/>
  <c r="D1853" i="179"/>
  <c r="D1852" i="179"/>
  <c r="D1851" i="179"/>
  <c r="D1850" i="179"/>
  <c r="D1849" i="179"/>
  <c r="D1848" i="179"/>
  <c r="D1847" i="179"/>
  <c r="D1846" i="179"/>
  <c r="D1845" i="179"/>
  <c r="D1844" i="179"/>
  <c r="D1843" i="179"/>
  <c r="D1842" i="179"/>
  <c r="D1841" i="179"/>
  <c r="D1840" i="179"/>
  <c r="D1839" i="179"/>
  <c r="D1838" i="179"/>
  <c r="D1837" i="179"/>
  <c r="D1836" i="179"/>
  <c r="D1835" i="179"/>
  <c r="D1834" i="179"/>
  <c r="D1833" i="179"/>
  <c r="D1832" i="179"/>
  <c r="D1831" i="179"/>
  <c r="D1830" i="179"/>
  <c r="D1829" i="179"/>
  <c r="D1828" i="179"/>
  <c r="D1827" i="179"/>
  <c r="D1826" i="179"/>
  <c r="D1825" i="179"/>
  <c r="D1824" i="179"/>
  <c r="D1823" i="179"/>
  <c r="D1822" i="179"/>
  <c r="D1821" i="179"/>
  <c r="D1820" i="179"/>
  <c r="D1819" i="179"/>
  <c r="D1818" i="179"/>
  <c r="D1817" i="179"/>
  <c r="D1816" i="179"/>
  <c r="D1815" i="179"/>
  <c r="D1814" i="179"/>
  <c r="D1813" i="179"/>
  <c r="D1812" i="179"/>
  <c r="D1811" i="179"/>
  <c r="D1810" i="179"/>
  <c r="D1809" i="179"/>
  <c r="D1808" i="179"/>
  <c r="D1807" i="179"/>
  <c r="D1806" i="179"/>
  <c r="D1805" i="179"/>
  <c r="D1804" i="179"/>
  <c r="D1803" i="179"/>
  <c r="D1802" i="179"/>
  <c r="D1801" i="179"/>
  <c r="D1800" i="179"/>
  <c r="D1799" i="179"/>
  <c r="D1798" i="179"/>
  <c r="D1797" i="179"/>
  <c r="D1796" i="179"/>
  <c r="D1795" i="179"/>
  <c r="D1794" i="179"/>
  <c r="D1793" i="179"/>
  <c r="D1792" i="179"/>
  <c r="D1791" i="179"/>
  <c r="D1790" i="179"/>
  <c r="D1789" i="179"/>
  <c r="D1788" i="179"/>
  <c r="D1787" i="179"/>
  <c r="D1786" i="179"/>
  <c r="D1785" i="179"/>
  <c r="D1784" i="179"/>
  <c r="D1783" i="179"/>
  <c r="D1782" i="179"/>
  <c r="D1781" i="179"/>
  <c r="D1780" i="179"/>
  <c r="D1779" i="179"/>
  <c r="D1778" i="179"/>
  <c r="D1777" i="179"/>
  <c r="D1776" i="179"/>
  <c r="D1775" i="179"/>
  <c r="D1774" i="179"/>
  <c r="D1773" i="179"/>
  <c r="D1772" i="179"/>
  <c r="D1771" i="179"/>
  <c r="D1770" i="179"/>
  <c r="D1769" i="179"/>
  <c r="D1768" i="179"/>
  <c r="D1767" i="179"/>
  <c r="D1766" i="179"/>
  <c r="D1765" i="179"/>
  <c r="D1764" i="179"/>
  <c r="D1763" i="179"/>
  <c r="D1762" i="179"/>
  <c r="D1761" i="179"/>
  <c r="D1760" i="179"/>
  <c r="D1759" i="179"/>
  <c r="D1758" i="179"/>
  <c r="D1757" i="179"/>
  <c r="D1756" i="179"/>
  <c r="D1755" i="179"/>
  <c r="D1754" i="179"/>
  <c r="D1753" i="179"/>
  <c r="D1752" i="179"/>
  <c r="D1751" i="179"/>
  <c r="D1750" i="179"/>
  <c r="D1749" i="179"/>
  <c r="D1748" i="179"/>
  <c r="D1747" i="179"/>
  <c r="D1746" i="179"/>
  <c r="D1745" i="179"/>
  <c r="D1744" i="179"/>
  <c r="D1743" i="179"/>
  <c r="D1742" i="179"/>
  <c r="D1741" i="179"/>
  <c r="D1740" i="179"/>
  <c r="D1739" i="179"/>
  <c r="D1738" i="179"/>
  <c r="D1737" i="179"/>
  <c r="D1736" i="179"/>
  <c r="D1735" i="179"/>
  <c r="D1734" i="179"/>
  <c r="D1733" i="179"/>
  <c r="D1732" i="179"/>
  <c r="D1731" i="179"/>
  <c r="D1730" i="179"/>
  <c r="D1729" i="179"/>
  <c r="D1728" i="179"/>
  <c r="D1727" i="179"/>
  <c r="D1726" i="179"/>
  <c r="D1725" i="179"/>
  <c r="D1724" i="179"/>
  <c r="D1723" i="179"/>
  <c r="D1722" i="179"/>
  <c r="D1721" i="179"/>
  <c r="D1720" i="179"/>
  <c r="D1719" i="179"/>
  <c r="D1718" i="179"/>
  <c r="D1717" i="179"/>
  <c r="D1716" i="179"/>
  <c r="D1715" i="179"/>
  <c r="D1714" i="179"/>
  <c r="D1713" i="179"/>
  <c r="D1712" i="179"/>
  <c r="D1711" i="179"/>
  <c r="D1710" i="179"/>
  <c r="D1709" i="179"/>
  <c r="D1708" i="179"/>
  <c r="D1707" i="179"/>
  <c r="D1706" i="179"/>
  <c r="D1705" i="179"/>
  <c r="D1704" i="179"/>
  <c r="D1703" i="179"/>
  <c r="D1702" i="179"/>
  <c r="D1701" i="179"/>
  <c r="D1700" i="179"/>
  <c r="D1699" i="179"/>
  <c r="D1698" i="179"/>
  <c r="D1697" i="179"/>
  <c r="D1696" i="179"/>
  <c r="D1695" i="179"/>
  <c r="D1694" i="179"/>
  <c r="D1693" i="179"/>
  <c r="D1692" i="179"/>
  <c r="D1691" i="179"/>
  <c r="D1690" i="179"/>
  <c r="D1689" i="179"/>
  <c r="D1688" i="179"/>
  <c r="D1687" i="179"/>
  <c r="D1686" i="179"/>
  <c r="D1685" i="179"/>
  <c r="D1684" i="179"/>
  <c r="D1683" i="179"/>
  <c r="D1682" i="179"/>
  <c r="D1681" i="179"/>
  <c r="D1680" i="179"/>
  <c r="D1679" i="179"/>
  <c r="D1678" i="179"/>
  <c r="D1677" i="179"/>
  <c r="D1676" i="179"/>
  <c r="D1675" i="179"/>
  <c r="D1674" i="179"/>
  <c r="D1673" i="179"/>
  <c r="D1672" i="179"/>
  <c r="D1671" i="179"/>
  <c r="D1670" i="179"/>
  <c r="D1669" i="179"/>
  <c r="D1668" i="179"/>
  <c r="D1667" i="179"/>
  <c r="D1666" i="179"/>
  <c r="D1665" i="179"/>
  <c r="D1664" i="179"/>
  <c r="D1663" i="179"/>
  <c r="D1662" i="179"/>
  <c r="D1661" i="179"/>
  <c r="D1660" i="179"/>
  <c r="D1659" i="179"/>
  <c r="D1658" i="179"/>
  <c r="D1657" i="179"/>
  <c r="D1656" i="179"/>
  <c r="D1655" i="179"/>
  <c r="D1654" i="179"/>
  <c r="D1653" i="179"/>
  <c r="D1652" i="179"/>
  <c r="D1651" i="179"/>
  <c r="D1650" i="179"/>
  <c r="D1649" i="179"/>
  <c r="D1648" i="179"/>
  <c r="D1647" i="179"/>
  <c r="D1646" i="179"/>
  <c r="D1645" i="179"/>
  <c r="D1644" i="179"/>
  <c r="D1643" i="179"/>
  <c r="D1642" i="179"/>
  <c r="D1641" i="179"/>
  <c r="D1640" i="179"/>
  <c r="D1639" i="179"/>
  <c r="D1638" i="179"/>
  <c r="D1637" i="179"/>
  <c r="D1636" i="179"/>
  <c r="D1635" i="179"/>
  <c r="D1634" i="179"/>
  <c r="D1633" i="179"/>
  <c r="D1632" i="179"/>
  <c r="D1631" i="179"/>
  <c r="D1630" i="179"/>
  <c r="D1629" i="179"/>
  <c r="D1628" i="179"/>
  <c r="D1627" i="179"/>
  <c r="D1626" i="179"/>
  <c r="D1625" i="179"/>
  <c r="D1624" i="179"/>
  <c r="D1623" i="179"/>
  <c r="D1622" i="179"/>
  <c r="D1621" i="179"/>
  <c r="D1620" i="179"/>
  <c r="D1619" i="179"/>
  <c r="D1618" i="179"/>
  <c r="D1617" i="179"/>
  <c r="D1616" i="179"/>
  <c r="D1615" i="179"/>
  <c r="D1614" i="179"/>
  <c r="D1613" i="179"/>
  <c r="D1612" i="179"/>
  <c r="D1611" i="179"/>
  <c r="D1610" i="179"/>
  <c r="D1609" i="179"/>
  <c r="D1608" i="179"/>
  <c r="D1607" i="179"/>
  <c r="D1606" i="179"/>
  <c r="D1605" i="179"/>
  <c r="D1604" i="179"/>
  <c r="D1603" i="179"/>
  <c r="D1602" i="179"/>
  <c r="D1601" i="179"/>
  <c r="D1600" i="179"/>
  <c r="D1599" i="179"/>
  <c r="D1598" i="179"/>
  <c r="D1597" i="179"/>
  <c r="D1596" i="179"/>
  <c r="D1595" i="179"/>
  <c r="D1594" i="179"/>
  <c r="D1593" i="179"/>
  <c r="D1592" i="179"/>
  <c r="D1591" i="179"/>
  <c r="D1590" i="179"/>
  <c r="D1589" i="179"/>
  <c r="D1588" i="179"/>
  <c r="D1587" i="179"/>
  <c r="D1586" i="179"/>
  <c r="D1585" i="179"/>
  <c r="D1584" i="179"/>
  <c r="D1583" i="179"/>
  <c r="D1582" i="179"/>
  <c r="D1581" i="179"/>
  <c r="D1580" i="179"/>
  <c r="D1579" i="179"/>
  <c r="D1578" i="179"/>
  <c r="D1577" i="179"/>
  <c r="D1576" i="179"/>
  <c r="D1575" i="179"/>
  <c r="D1574" i="179"/>
  <c r="D1573" i="179"/>
  <c r="D1572" i="179"/>
  <c r="D1571" i="179"/>
  <c r="D1570" i="179"/>
  <c r="D1569" i="179"/>
  <c r="D1568" i="179"/>
  <c r="D1567" i="179"/>
  <c r="D1566" i="179"/>
  <c r="D1565" i="179"/>
  <c r="D1564" i="179"/>
  <c r="D1563" i="179"/>
  <c r="D1562" i="179"/>
  <c r="D1561" i="179"/>
  <c r="D1560" i="179"/>
  <c r="D1559" i="179"/>
  <c r="D1558" i="179"/>
  <c r="D1557" i="179"/>
  <c r="D1556" i="179"/>
  <c r="D1555" i="179"/>
  <c r="D1554" i="179"/>
  <c r="D1553" i="179"/>
  <c r="D1552" i="179"/>
  <c r="D1551" i="179"/>
  <c r="D1550" i="179"/>
  <c r="D1549" i="179"/>
  <c r="D1548" i="179"/>
  <c r="D1547" i="179"/>
  <c r="D1546" i="179"/>
  <c r="D1545" i="179"/>
  <c r="D1544" i="179"/>
  <c r="D1543" i="179"/>
  <c r="D1542" i="179"/>
  <c r="D1541" i="179"/>
  <c r="D1540" i="179"/>
  <c r="D1539" i="179"/>
  <c r="D1538" i="179"/>
  <c r="D1537" i="179"/>
  <c r="D1536" i="179"/>
  <c r="D1535" i="179"/>
  <c r="D1534" i="179"/>
  <c r="D1533" i="179"/>
  <c r="D1532" i="179"/>
  <c r="D1531" i="179"/>
  <c r="D1530" i="179"/>
  <c r="D1529" i="179"/>
  <c r="D1528" i="179"/>
  <c r="D1527" i="179"/>
  <c r="D1526" i="179"/>
  <c r="D1525" i="179"/>
  <c r="D1524" i="179"/>
  <c r="D1523" i="179"/>
  <c r="D1522" i="179"/>
  <c r="D1521" i="179"/>
  <c r="D1520" i="179"/>
  <c r="D1519" i="179"/>
  <c r="D1518" i="179"/>
  <c r="D1517" i="179"/>
  <c r="D1516" i="179"/>
  <c r="D1515" i="179"/>
  <c r="D1514" i="179"/>
  <c r="D1513" i="179"/>
  <c r="D1512" i="179"/>
  <c r="D1511" i="179"/>
  <c r="D1510" i="179"/>
  <c r="D1509" i="179"/>
  <c r="D1508" i="179"/>
  <c r="D1507" i="179"/>
  <c r="D1506" i="179"/>
  <c r="D1505" i="179"/>
  <c r="D1504" i="179"/>
  <c r="D1503" i="179"/>
  <c r="D1502" i="179"/>
  <c r="D1501" i="179"/>
  <c r="D1500" i="179"/>
  <c r="D1499" i="179"/>
  <c r="D1498" i="179"/>
  <c r="D1497" i="179"/>
  <c r="D1496" i="179"/>
  <c r="D1495" i="179"/>
  <c r="D1494" i="179"/>
  <c r="D1493" i="179"/>
  <c r="D1492" i="179"/>
  <c r="D1491" i="179"/>
  <c r="D1490" i="179"/>
  <c r="D1489" i="179"/>
  <c r="D1488" i="179"/>
  <c r="D1487" i="179"/>
  <c r="D1486" i="179"/>
  <c r="D1485" i="179"/>
  <c r="D1484" i="179"/>
  <c r="D1483" i="179"/>
  <c r="D1482" i="179"/>
  <c r="D1481" i="179"/>
  <c r="D1480" i="179"/>
  <c r="D1479" i="179"/>
  <c r="D1478" i="179"/>
  <c r="D1477" i="179"/>
  <c r="D1476" i="179"/>
  <c r="D1475" i="179"/>
  <c r="D1474" i="179"/>
  <c r="D1473" i="179"/>
  <c r="D1472" i="179"/>
  <c r="D1471" i="179"/>
  <c r="D1470" i="179"/>
  <c r="D1469" i="179"/>
  <c r="D1468" i="179"/>
  <c r="D1467" i="179"/>
  <c r="D1466" i="179"/>
  <c r="D1465" i="179"/>
  <c r="D1464" i="179"/>
  <c r="D1463" i="179"/>
  <c r="D1462" i="179"/>
  <c r="D1461" i="179"/>
  <c r="D1460" i="179"/>
  <c r="D1459" i="179"/>
  <c r="D1458" i="179"/>
  <c r="D1457" i="179"/>
  <c r="D1456" i="179"/>
  <c r="D1455" i="179"/>
  <c r="D1454" i="179"/>
  <c r="D1453" i="179"/>
  <c r="D1452" i="179"/>
  <c r="D1451" i="179"/>
  <c r="D1450" i="179"/>
  <c r="D1449" i="179"/>
  <c r="D1448" i="179"/>
  <c r="D1447" i="179"/>
  <c r="D1446" i="179"/>
  <c r="D1445" i="179"/>
  <c r="D1444" i="179"/>
  <c r="D1443" i="179"/>
  <c r="D1442" i="179"/>
  <c r="D1441" i="179"/>
  <c r="D1440" i="179"/>
  <c r="D1439" i="179"/>
  <c r="D1438" i="179"/>
  <c r="D1437" i="179"/>
  <c r="D1436" i="179"/>
  <c r="D1435" i="179"/>
  <c r="D1434" i="179"/>
  <c r="D1433" i="179"/>
  <c r="D1432" i="179"/>
  <c r="D1431" i="179"/>
  <c r="D1430" i="179"/>
  <c r="D1429" i="179"/>
  <c r="D1428" i="179"/>
  <c r="D1427" i="179"/>
  <c r="D1426" i="179"/>
  <c r="D1425" i="179"/>
  <c r="D1424" i="179"/>
  <c r="D1423" i="179"/>
  <c r="D1422" i="179"/>
  <c r="D1421" i="179"/>
  <c r="D1420" i="179"/>
  <c r="D1419" i="179"/>
  <c r="D1418" i="179"/>
  <c r="D1417" i="179"/>
  <c r="D1416" i="179"/>
  <c r="D1415" i="179"/>
  <c r="D1414" i="179"/>
  <c r="D1413" i="179"/>
  <c r="D1412" i="179"/>
  <c r="D1411" i="179"/>
  <c r="D1410" i="179"/>
  <c r="D1409" i="179"/>
  <c r="D1408" i="179"/>
  <c r="D1407" i="179"/>
  <c r="D1406" i="179"/>
  <c r="D1405" i="179"/>
  <c r="D1404" i="179"/>
  <c r="D1403" i="179"/>
  <c r="D1402" i="179"/>
  <c r="D1401" i="179"/>
  <c r="D1400" i="179"/>
  <c r="D1399" i="179"/>
  <c r="D1398" i="179"/>
  <c r="D1397" i="179"/>
  <c r="D1396" i="179"/>
  <c r="D1395" i="179"/>
  <c r="D1394" i="179"/>
  <c r="D1393" i="179"/>
  <c r="D1392" i="179"/>
  <c r="D1391" i="179"/>
  <c r="D1390" i="179"/>
  <c r="D1389" i="179"/>
  <c r="D1388" i="179"/>
  <c r="D1387" i="179"/>
  <c r="D1386" i="179"/>
  <c r="D1385" i="179"/>
  <c r="D1384" i="179"/>
  <c r="D1383" i="179"/>
  <c r="D1382" i="179"/>
  <c r="D1381" i="179"/>
  <c r="D1380" i="179"/>
  <c r="D1379" i="179"/>
  <c r="D1378" i="179"/>
  <c r="D1377" i="179"/>
  <c r="D1376" i="179"/>
  <c r="D1375" i="179"/>
  <c r="D1374" i="179"/>
  <c r="D1373" i="179"/>
  <c r="D1372" i="179"/>
  <c r="D1371" i="179"/>
  <c r="D1370" i="179"/>
  <c r="D1369" i="179"/>
  <c r="D1368" i="179"/>
  <c r="D1367" i="179"/>
  <c r="D1366" i="179"/>
  <c r="D1365" i="179"/>
  <c r="D1364" i="179"/>
  <c r="D1363" i="179"/>
  <c r="D1362" i="179"/>
  <c r="D1361" i="179"/>
  <c r="D1360" i="179"/>
  <c r="D1359" i="179"/>
  <c r="D1358" i="179"/>
  <c r="D1357" i="179"/>
  <c r="D1356" i="179"/>
  <c r="D1355" i="179"/>
  <c r="D1354" i="179"/>
  <c r="D1353" i="179"/>
  <c r="D1352" i="179"/>
  <c r="D1351" i="179"/>
  <c r="D1350" i="179"/>
  <c r="D1349" i="179"/>
  <c r="D1348" i="179"/>
  <c r="D1347" i="179"/>
  <c r="D1346" i="179"/>
  <c r="D1345" i="179"/>
  <c r="D1344" i="179"/>
  <c r="D1343" i="179"/>
  <c r="D1342" i="179"/>
  <c r="D1341" i="179"/>
  <c r="D1340" i="179"/>
  <c r="D1339" i="179"/>
  <c r="D1338" i="179"/>
  <c r="D1337" i="179"/>
  <c r="D1336" i="179"/>
  <c r="D1335" i="179"/>
  <c r="D1334" i="179"/>
  <c r="D1333" i="179"/>
  <c r="D1332" i="179"/>
  <c r="D1331" i="179"/>
  <c r="D1330" i="179"/>
  <c r="D1329" i="179"/>
  <c r="D1328" i="179"/>
  <c r="D1327" i="179"/>
  <c r="D1326" i="179"/>
  <c r="D1325" i="179"/>
  <c r="D1324" i="179"/>
  <c r="D1323" i="179"/>
  <c r="D1322" i="179"/>
  <c r="D1321" i="179"/>
  <c r="D1320" i="179"/>
  <c r="D1319" i="179"/>
  <c r="D1318" i="179"/>
  <c r="D1317" i="179"/>
  <c r="D1316" i="179"/>
  <c r="D1315" i="179"/>
  <c r="D1314" i="179"/>
  <c r="D1313" i="179"/>
  <c r="D1312" i="179"/>
  <c r="D1311" i="179"/>
  <c r="D1310" i="179"/>
  <c r="D1309" i="179"/>
  <c r="D1308" i="179"/>
  <c r="D1307" i="179"/>
  <c r="D1306" i="179"/>
  <c r="D1305" i="179"/>
  <c r="D1304" i="179"/>
  <c r="D1303" i="179"/>
  <c r="D1302" i="179"/>
  <c r="D1301" i="179"/>
  <c r="D1300" i="179"/>
  <c r="D1299" i="179"/>
  <c r="D1298" i="179"/>
  <c r="D1297" i="179"/>
  <c r="D1296" i="179"/>
  <c r="D1295" i="179"/>
  <c r="D1294" i="179"/>
  <c r="D1293" i="179"/>
  <c r="D1292" i="179"/>
  <c r="D1291" i="179"/>
  <c r="D1290" i="179"/>
  <c r="D1289" i="179"/>
  <c r="D1288" i="179"/>
  <c r="D1287" i="179"/>
  <c r="D1286" i="179"/>
  <c r="D1285" i="179"/>
  <c r="D1284" i="179"/>
  <c r="D1283" i="179"/>
  <c r="D1282" i="179"/>
  <c r="D1281" i="179"/>
  <c r="D1280" i="179"/>
  <c r="D1279" i="179"/>
  <c r="D1278" i="179"/>
  <c r="D1277" i="179"/>
  <c r="D1276" i="179"/>
  <c r="D1275" i="179"/>
  <c r="D1274" i="179"/>
  <c r="D1273" i="179"/>
  <c r="D1272" i="179"/>
  <c r="D1271" i="179"/>
  <c r="D1270" i="179"/>
  <c r="D1269" i="179"/>
  <c r="D1268" i="179"/>
  <c r="D1267" i="179"/>
  <c r="D1266" i="179"/>
  <c r="D1265" i="179"/>
  <c r="D1264" i="179"/>
  <c r="D1263" i="179"/>
  <c r="D1262" i="179"/>
  <c r="D1261" i="179"/>
  <c r="D1260" i="179"/>
  <c r="D1259" i="179"/>
  <c r="D1258" i="179"/>
  <c r="D1257" i="179"/>
  <c r="D1256" i="179"/>
  <c r="D1255" i="179"/>
  <c r="D1254" i="179"/>
  <c r="D1253" i="179"/>
  <c r="D1252" i="179"/>
  <c r="D1251" i="179"/>
  <c r="D1250" i="179"/>
  <c r="D1249" i="179"/>
  <c r="D1248" i="179"/>
  <c r="D1247" i="179"/>
  <c r="D1246" i="179"/>
  <c r="D1245" i="179"/>
  <c r="D1244" i="179"/>
  <c r="D1243" i="179"/>
  <c r="D1242" i="179"/>
  <c r="D1241" i="179"/>
  <c r="D1240" i="179"/>
  <c r="D1239" i="179"/>
  <c r="D1238" i="179"/>
  <c r="D1237" i="179"/>
  <c r="D1236" i="179"/>
  <c r="D1235" i="179"/>
  <c r="D1234" i="179"/>
  <c r="D1233" i="179"/>
  <c r="D1232" i="179"/>
  <c r="D1231" i="179"/>
  <c r="D1230" i="179"/>
  <c r="D1229" i="179"/>
  <c r="D1228" i="179"/>
  <c r="D1227" i="179"/>
  <c r="D1226" i="179"/>
  <c r="D1225" i="179"/>
  <c r="D1224" i="179"/>
  <c r="D1223" i="179"/>
  <c r="D1222" i="179"/>
  <c r="D1221" i="179"/>
  <c r="D1220" i="179"/>
  <c r="D1219" i="179"/>
  <c r="D1218" i="179"/>
  <c r="D1217" i="179"/>
  <c r="D1216" i="179"/>
  <c r="D1215" i="179"/>
  <c r="D1214" i="179"/>
  <c r="D1213" i="179"/>
  <c r="D1212" i="179"/>
  <c r="D1211" i="179"/>
  <c r="D1210" i="179"/>
  <c r="D1209" i="179"/>
  <c r="D1208" i="179"/>
  <c r="D1207" i="179"/>
  <c r="D1206" i="179"/>
  <c r="D1205" i="179"/>
  <c r="D1204" i="179"/>
  <c r="D1203" i="179"/>
  <c r="D1202" i="179"/>
  <c r="D1201" i="179"/>
  <c r="D1200" i="179"/>
  <c r="D1199" i="179"/>
  <c r="D1198" i="179"/>
  <c r="D1197" i="179"/>
  <c r="D1196" i="179"/>
  <c r="D1195" i="179"/>
  <c r="D1194" i="179"/>
  <c r="D1193" i="179"/>
  <c r="D1192" i="179"/>
  <c r="D1191" i="179"/>
  <c r="D1190" i="179"/>
  <c r="D1189" i="179"/>
  <c r="D1188" i="179"/>
  <c r="D1187" i="179"/>
  <c r="D1186" i="179"/>
  <c r="D1185" i="179"/>
  <c r="D1184" i="179"/>
  <c r="D1183" i="179"/>
  <c r="D1182" i="179"/>
  <c r="D1181" i="179"/>
  <c r="D1180" i="179"/>
  <c r="D1179" i="179"/>
  <c r="D1178" i="179"/>
  <c r="D1177" i="179"/>
  <c r="D1176" i="179"/>
  <c r="D1175" i="179"/>
  <c r="D1174" i="179"/>
  <c r="D1173" i="179"/>
  <c r="D1172" i="179"/>
  <c r="D1171" i="179"/>
  <c r="D1170" i="179"/>
  <c r="D1169" i="179"/>
  <c r="D1168" i="179"/>
  <c r="D1167" i="179"/>
  <c r="D1166" i="179"/>
  <c r="D1165" i="179"/>
  <c r="D1164" i="179"/>
  <c r="D1163" i="179"/>
  <c r="D1162" i="179"/>
  <c r="D1161" i="179"/>
  <c r="D1160" i="179"/>
  <c r="D1159" i="179"/>
  <c r="D1158" i="179"/>
  <c r="D1157" i="179"/>
  <c r="D1156" i="179"/>
  <c r="D1155" i="179"/>
  <c r="D1154" i="179"/>
  <c r="D1153" i="179"/>
  <c r="D1152" i="179"/>
  <c r="D1151" i="179"/>
  <c r="D1150" i="179"/>
  <c r="D1149" i="179"/>
  <c r="D1148" i="179"/>
  <c r="D1147" i="179"/>
  <c r="D1146" i="179"/>
  <c r="D1145" i="179"/>
  <c r="D1144" i="179"/>
  <c r="D1143" i="179"/>
  <c r="D1142" i="179"/>
  <c r="D1141" i="179"/>
  <c r="D1140" i="179"/>
  <c r="D1139" i="179"/>
  <c r="D1138" i="179"/>
  <c r="D1137" i="179"/>
  <c r="D1136" i="179"/>
  <c r="D1135" i="179"/>
  <c r="D1134" i="179"/>
  <c r="D1133" i="179"/>
  <c r="D1132" i="179"/>
  <c r="D1131" i="179"/>
  <c r="D1130" i="179"/>
  <c r="D1129" i="179"/>
  <c r="D1128" i="179"/>
  <c r="D1127" i="179"/>
  <c r="D1126" i="179"/>
  <c r="D1125" i="179"/>
  <c r="D1124" i="179"/>
  <c r="D1123" i="179"/>
  <c r="D1122" i="179"/>
  <c r="D1121" i="179"/>
  <c r="D1120" i="179"/>
  <c r="D1119" i="179"/>
  <c r="D1118" i="179"/>
  <c r="D1117" i="179"/>
  <c r="D1116" i="179"/>
  <c r="D1115" i="179"/>
  <c r="D1114" i="179"/>
  <c r="D1113" i="179"/>
  <c r="D1112" i="179"/>
  <c r="D1111" i="179"/>
  <c r="D1110" i="179"/>
  <c r="D1109" i="179"/>
  <c r="D1108" i="179"/>
  <c r="D1107" i="179"/>
  <c r="D1106" i="179"/>
  <c r="D1105" i="179"/>
  <c r="D1104" i="179"/>
  <c r="D1103" i="179"/>
  <c r="D1102" i="179"/>
  <c r="D1101" i="179"/>
  <c r="D1100" i="179"/>
  <c r="D1099" i="179"/>
  <c r="D1098" i="179"/>
  <c r="D1097" i="179"/>
  <c r="D1096" i="179"/>
  <c r="D1095" i="179"/>
  <c r="D1094" i="179"/>
  <c r="D1093" i="179"/>
  <c r="D1092" i="179"/>
  <c r="D1091" i="179"/>
  <c r="D1090" i="179"/>
  <c r="D1089" i="179"/>
  <c r="D1088" i="179"/>
  <c r="D1087" i="179"/>
  <c r="D1086" i="179"/>
  <c r="D1085" i="179"/>
  <c r="D1084" i="179"/>
  <c r="D1083" i="179"/>
  <c r="D1082" i="179"/>
  <c r="D1081" i="179"/>
  <c r="D1080" i="179"/>
  <c r="D1079" i="179"/>
  <c r="D1078" i="179"/>
  <c r="D1077" i="179"/>
  <c r="D1076" i="179"/>
  <c r="D1075" i="179"/>
  <c r="D1074" i="179"/>
  <c r="D1073" i="179"/>
  <c r="D1072" i="179"/>
  <c r="D1071" i="179"/>
  <c r="D1070" i="179"/>
  <c r="D1069" i="179"/>
  <c r="D1068" i="179"/>
  <c r="D1067" i="179"/>
  <c r="D1066" i="179"/>
  <c r="D1065" i="179"/>
  <c r="D1064" i="179"/>
  <c r="D1063" i="179"/>
  <c r="D1062" i="179"/>
  <c r="D1061" i="179"/>
  <c r="D1060" i="179"/>
  <c r="D1059" i="179"/>
  <c r="D1058" i="179"/>
  <c r="D1057" i="179"/>
  <c r="D1056" i="179"/>
  <c r="D1055" i="179"/>
  <c r="D1054" i="179"/>
  <c r="D1053" i="179"/>
  <c r="D1052" i="179"/>
  <c r="D1051" i="179"/>
  <c r="D1050" i="179"/>
  <c r="D1049" i="179"/>
  <c r="D1048" i="179"/>
  <c r="D1047" i="179"/>
  <c r="D1046" i="179"/>
  <c r="D1045" i="179"/>
  <c r="D1044" i="179"/>
  <c r="D1043" i="179"/>
  <c r="D1042" i="179"/>
  <c r="D1041" i="179"/>
  <c r="D1040" i="179"/>
  <c r="D1039" i="179"/>
  <c r="D1038" i="179"/>
  <c r="D1037" i="179"/>
  <c r="D1036" i="179"/>
  <c r="D1035" i="179"/>
  <c r="D1034" i="179"/>
  <c r="D1033" i="179"/>
  <c r="D1032" i="179"/>
  <c r="D1031" i="179"/>
  <c r="D1030" i="179"/>
  <c r="D1029" i="179"/>
  <c r="D1028" i="179"/>
  <c r="D1027" i="179"/>
  <c r="D1026" i="179"/>
  <c r="D1025" i="179"/>
  <c r="D1024" i="179"/>
  <c r="D1023" i="179"/>
  <c r="D1022" i="179"/>
  <c r="D1021" i="179"/>
  <c r="D1020" i="179"/>
  <c r="D1019" i="179"/>
  <c r="D1018" i="179"/>
  <c r="D1017" i="179"/>
  <c r="D1016" i="179"/>
  <c r="D1015" i="179"/>
  <c r="D1014" i="179"/>
  <c r="D1013" i="179"/>
  <c r="D1012" i="179"/>
  <c r="D1011" i="179"/>
  <c r="D1010" i="179"/>
  <c r="D1009" i="179"/>
  <c r="D1008" i="179"/>
  <c r="D1007" i="179"/>
  <c r="D1006" i="179"/>
  <c r="D1005" i="179"/>
  <c r="D1004" i="179"/>
  <c r="D1003" i="179"/>
  <c r="D1002" i="179"/>
  <c r="D1001" i="179"/>
  <c r="D1000" i="179"/>
  <c r="D999" i="179"/>
  <c r="D998" i="179"/>
  <c r="D997" i="179"/>
  <c r="D996" i="179"/>
  <c r="D995" i="179"/>
  <c r="D994" i="179"/>
  <c r="D993" i="179"/>
  <c r="D992" i="179"/>
  <c r="D991" i="179"/>
  <c r="D990" i="179"/>
  <c r="D989" i="179"/>
  <c r="D988" i="179"/>
  <c r="D987" i="179"/>
  <c r="D986" i="179"/>
  <c r="D985" i="179"/>
  <c r="D984" i="179"/>
  <c r="D983" i="179"/>
  <c r="D982" i="179"/>
  <c r="D981" i="179"/>
  <c r="D980" i="179"/>
  <c r="D979" i="179"/>
  <c r="D978" i="179"/>
  <c r="D977" i="179"/>
  <c r="D976" i="179"/>
  <c r="D975" i="179"/>
  <c r="D974" i="179"/>
  <c r="D973" i="179"/>
  <c r="D972" i="179"/>
  <c r="D971" i="179"/>
  <c r="D970" i="179"/>
  <c r="D969" i="179"/>
  <c r="D968" i="179"/>
  <c r="D967" i="179"/>
  <c r="D966" i="179"/>
  <c r="D965" i="179"/>
  <c r="D964" i="179"/>
  <c r="D963" i="179"/>
  <c r="D962" i="179"/>
  <c r="D961" i="179"/>
  <c r="D960" i="179"/>
  <c r="D959" i="179"/>
  <c r="D958" i="179"/>
  <c r="D957" i="179"/>
  <c r="D956" i="179"/>
  <c r="D955" i="179"/>
  <c r="D954" i="179"/>
  <c r="D953" i="179"/>
  <c r="D952" i="179"/>
  <c r="D951" i="179"/>
  <c r="D950" i="179"/>
  <c r="D949" i="179"/>
  <c r="D948" i="179"/>
  <c r="D947" i="179"/>
  <c r="D946" i="179"/>
  <c r="D945" i="179"/>
  <c r="D944" i="179"/>
  <c r="D943" i="179"/>
  <c r="D942" i="179"/>
  <c r="D941" i="179"/>
  <c r="D940" i="179"/>
  <c r="D939" i="179"/>
  <c r="D938" i="179"/>
  <c r="D937" i="179"/>
  <c r="D936" i="179"/>
  <c r="D935" i="179"/>
  <c r="D934" i="179"/>
  <c r="D933" i="179"/>
  <c r="D932" i="179"/>
  <c r="D931" i="179"/>
  <c r="D930" i="179"/>
  <c r="D929" i="179"/>
  <c r="D928" i="179"/>
  <c r="D927" i="179"/>
  <c r="D926" i="179"/>
  <c r="D925" i="179"/>
  <c r="D924" i="179"/>
  <c r="D923" i="179"/>
  <c r="D922" i="179"/>
  <c r="D921" i="179"/>
  <c r="D920" i="179"/>
  <c r="D919" i="179"/>
  <c r="D918" i="179"/>
  <c r="D917" i="179"/>
  <c r="D916" i="179"/>
  <c r="D915" i="179"/>
  <c r="D914" i="179"/>
  <c r="D913" i="179"/>
  <c r="D912" i="179"/>
  <c r="D911" i="179"/>
  <c r="D910" i="179"/>
  <c r="D909" i="179"/>
  <c r="D908" i="179"/>
  <c r="D907" i="179"/>
  <c r="D906" i="179"/>
  <c r="D905" i="179"/>
  <c r="D904" i="179"/>
  <c r="D903" i="179"/>
  <c r="D902" i="179"/>
  <c r="D901" i="179"/>
  <c r="D900" i="179"/>
  <c r="D899" i="179"/>
  <c r="D898" i="179"/>
  <c r="D897" i="179"/>
  <c r="D896" i="179"/>
  <c r="D895" i="179"/>
  <c r="D894" i="179"/>
  <c r="D893" i="179"/>
  <c r="D892" i="179"/>
  <c r="D891" i="179"/>
  <c r="D890" i="179"/>
  <c r="D889" i="179"/>
  <c r="D888" i="179"/>
  <c r="D887" i="179"/>
  <c r="D886" i="179"/>
  <c r="D885" i="179"/>
  <c r="D884" i="179"/>
  <c r="D883" i="179"/>
  <c r="D882" i="179"/>
  <c r="D881" i="179"/>
  <c r="D880" i="179"/>
  <c r="D879" i="179"/>
  <c r="D878" i="179"/>
  <c r="D877" i="179"/>
  <c r="D876" i="179"/>
  <c r="D875" i="179"/>
  <c r="D874" i="179"/>
  <c r="D873" i="179"/>
  <c r="D872" i="179"/>
  <c r="D871" i="179"/>
  <c r="D870" i="179"/>
  <c r="D869" i="179"/>
  <c r="D868" i="179"/>
  <c r="D867" i="179"/>
  <c r="D866" i="179"/>
  <c r="D865" i="179"/>
  <c r="D864" i="179"/>
  <c r="D863" i="179"/>
  <c r="D862" i="179"/>
  <c r="D861" i="179"/>
  <c r="D860" i="179"/>
  <c r="D859" i="179"/>
  <c r="D858" i="179"/>
  <c r="D857" i="179"/>
  <c r="D856" i="179"/>
  <c r="D855" i="179"/>
  <c r="D854" i="179"/>
  <c r="D853" i="179"/>
  <c r="D852" i="179"/>
  <c r="D851" i="179"/>
  <c r="D850" i="179"/>
  <c r="D849" i="179"/>
  <c r="D848" i="179"/>
  <c r="D847" i="179"/>
  <c r="D846" i="179"/>
  <c r="D845" i="179"/>
  <c r="D844" i="179"/>
  <c r="D843" i="179"/>
  <c r="D842" i="179"/>
  <c r="D841" i="179"/>
  <c r="D840" i="179"/>
  <c r="D839" i="179"/>
  <c r="D838" i="179"/>
  <c r="D837" i="179"/>
  <c r="D836" i="179"/>
  <c r="D835" i="179"/>
  <c r="D834" i="179"/>
  <c r="D833" i="179"/>
  <c r="D832" i="179"/>
  <c r="D831" i="179"/>
  <c r="D830" i="179"/>
  <c r="D829" i="179"/>
  <c r="D828" i="179"/>
  <c r="D827" i="179"/>
  <c r="D826" i="179"/>
  <c r="D825" i="179"/>
  <c r="D824" i="179"/>
  <c r="D823" i="179"/>
  <c r="D822" i="179"/>
  <c r="D821" i="179"/>
  <c r="D820" i="179"/>
  <c r="D819" i="179"/>
  <c r="D818" i="179"/>
  <c r="D817" i="179"/>
  <c r="D816" i="179"/>
  <c r="D815" i="179"/>
  <c r="D814" i="179"/>
  <c r="D813" i="179"/>
  <c r="D812" i="179"/>
  <c r="D811" i="179"/>
  <c r="D810" i="179"/>
  <c r="D809" i="179"/>
  <c r="D808" i="179"/>
  <c r="D807" i="179"/>
  <c r="D806" i="179"/>
  <c r="D805" i="179"/>
  <c r="D804" i="179"/>
  <c r="D803" i="179"/>
  <c r="D802" i="179"/>
  <c r="D801" i="179"/>
  <c r="D800" i="179"/>
  <c r="D799" i="179"/>
  <c r="D798" i="179"/>
  <c r="D797" i="179"/>
  <c r="D796" i="179"/>
  <c r="D795" i="179"/>
  <c r="D794" i="179"/>
  <c r="D793" i="179"/>
  <c r="D792" i="179"/>
  <c r="D791" i="179"/>
  <c r="D790" i="179"/>
  <c r="D789" i="179"/>
  <c r="D788" i="179"/>
  <c r="D787" i="179"/>
  <c r="D786" i="179"/>
  <c r="D785" i="179"/>
  <c r="D784" i="179"/>
  <c r="D783" i="179"/>
  <c r="D782" i="179"/>
  <c r="D781" i="179"/>
  <c r="D780" i="179"/>
  <c r="D779" i="179"/>
  <c r="D778" i="179"/>
  <c r="D777" i="179"/>
  <c r="D776" i="179"/>
  <c r="D775" i="179"/>
  <c r="D774" i="179"/>
  <c r="D773" i="179"/>
  <c r="D772" i="179"/>
  <c r="D771" i="179"/>
  <c r="D770" i="179"/>
  <c r="D769" i="179"/>
  <c r="D768" i="179"/>
  <c r="D767" i="179"/>
  <c r="D766" i="179"/>
  <c r="D765" i="179"/>
  <c r="D764" i="179"/>
  <c r="D763" i="179"/>
  <c r="D762" i="179"/>
  <c r="D761" i="179"/>
  <c r="D760" i="179"/>
  <c r="D759" i="179"/>
  <c r="D758" i="179"/>
  <c r="D757" i="179"/>
  <c r="D756" i="179"/>
  <c r="D755" i="179"/>
  <c r="D754" i="179"/>
  <c r="D753" i="179"/>
  <c r="D752" i="179"/>
  <c r="D751" i="179"/>
  <c r="D750" i="179"/>
  <c r="D749" i="179"/>
  <c r="D748" i="179"/>
  <c r="D747" i="179"/>
  <c r="D746" i="179"/>
  <c r="D745" i="179"/>
  <c r="D744" i="179"/>
  <c r="D743" i="179"/>
  <c r="D742" i="179"/>
  <c r="D741" i="179"/>
  <c r="D740" i="179"/>
  <c r="D739" i="179"/>
  <c r="D738" i="179"/>
  <c r="D737" i="179"/>
  <c r="D736" i="179"/>
  <c r="D735" i="179"/>
  <c r="D734" i="179"/>
  <c r="D733" i="179"/>
  <c r="D732" i="179"/>
  <c r="D731" i="179"/>
  <c r="D730" i="179"/>
  <c r="D729" i="179"/>
  <c r="D728" i="179"/>
  <c r="D727" i="179"/>
  <c r="D726" i="179"/>
  <c r="D725" i="179"/>
  <c r="D724" i="179"/>
  <c r="D723" i="179"/>
  <c r="D722" i="179"/>
  <c r="D721" i="179"/>
  <c r="D720" i="179"/>
  <c r="D719" i="179"/>
  <c r="D718" i="179"/>
  <c r="D717" i="179"/>
  <c r="D716" i="179"/>
  <c r="D715" i="179"/>
  <c r="D714" i="179"/>
  <c r="D713" i="179"/>
  <c r="D712" i="179"/>
  <c r="D711" i="179"/>
  <c r="D710" i="179"/>
  <c r="D709" i="179"/>
  <c r="D708" i="179"/>
  <c r="D707" i="179"/>
  <c r="D706" i="179"/>
  <c r="D705" i="179"/>
  <c r="D704" i="179"/>
  <c r="D703" i="179"/>
  <c r="D702" i="179"/>
  <c r="D701" i="179"/>
  <c r="D700" i="179"/>
  <c r="D699" i="179"/>
  <c r="D698" i="179"/>
  <c r="D697" i="179"/>
  <c r="D696" i="179"/>
  <c r="D695" i="179"/>
  <c r="D694" i="179"/>
  <c r="D693" i="179"/>
  <c r="D692" i="179"/>
  <c r="D691" i="179"/>
  <c r="D690" i="179"/>
  <c r="D689" i="179"/>
  <c r="D688" i="179"/>
  <c r="D687" i="179"/>
  <c r="D686" i="179"/>
  <c r="D685" i="179"/>
  <c r="D684" i="179"/>
  <c r="D683" i="179"/>
  <c r="D682" i="179"/>
  <c r="D681" i="179"/>
  <c r="D680" i="179"/>
  <c r="D679" i="179"/>
  <c r="D678" i="179"/>
  <c r="D677" i="179"/>
  <c r="D676" i="179"/>
  <c r="D675" i="179"/>
  <c r="D674" i="179"/>
  <c r="D673" i="179"/>
  <c r="D672" i="179"/>
  <c r="D671" i="179"/>
  <c r="D670" i="179"/>
  <c r="D669" i="179"/>
  <c r="D668" i="179"/>
  <c r="D667" i="179"/>
  <c r="D666" i="179"/>
  <c r="D665" i="179"/>
  <c r="D664" i="179"/>
  <c r="D663" i="179"/>
  <c r="D662" i="179"/>
  <c r="D661" i="179"/>
  <c r="D659" i="179"/>
  <c r="D658" i="179"/>
  <c r="D657" i="179"/>
  <c r="D656" i="179"/>
  <c r="D655" i="179"/>
  <c r="D654" i="179"/>
  <c r="D653" i="179"/>
  <c r="D652" i="179"/>
  <c r="D651" i="179"/>
  <c r="D650" i="179"/>
  <c r="D649" i="179"/>
  <c r="D648" i="179"/>
  <c r="D647" i="179"/>
  <c r="D646" i="179"/>
  <c r="D645" i="179"/>
  <c r="D644" i="179"/>
  <c r="D643" i="179"/>
  <c r="D642" i="179"/>
  <c r="D641" i="179"/>
  <c r="D640" i="179"/>
  <c r="D639" i="179"/>
  <c r="D638" i="179"/>
  <c r="D637" i="179"/>
  <c r="D636" i="179"/>
  <c r="D635" i="179"/>
  <c r="D634" i="179"/>
  <c r="D633" i="179"/>
  <c r="D632" i="179"/>
  <c r="D631" i="179"/>
  <c r="D630" i="179"/>
  <c r="D629" i="179"/>
  <c r="D628" i="179"/>
  <c r="D627" i="179"/>
  <c r="D626" i="179"/>
  <c r="D625" i="179"/>
  <c r="D624" i="179"/>
  <c r="D623" i="179"/>
  <c r="D622" i="179"/>
  <c r="D621" i="179"/>
  <c r="D620" i="179"/>
  <c r="D619" i="179"/>
  <c r="D618" i="179"/>
  <c r="D617" i="179"/>
  <c r="D616" i="179"/>
  <c r="D615" i="179"/>
  <c r="D614" i="179"/>
  <c r="D613" i="179"/>
  <c r="D612" i="179"/>
  <c r="D611" i="179"/>
  <c r="D610" i="179"/>
  <c r="D609" i="179"/>
  <c r="D608" i="179"/>
  <c r="D607" i="179"/>
  <c r="D606" i="179"/>
  <c r="D605" i="179"/>
  <c r="D604" i="179"/>
  <c r="D603" i="179"/>
  <c r="D602" i="179"/>
  <c r="D601" i="179"/>
  <c r="D600" i="179"/>
  <c r="D599" i="179"/>
  <c r="D598" i="179"/>
  <c r="D597" i="179"/>
  <c r="D596" i="179"/>
  <c r="D595" i="179"/>
  <c r="D594" i="179"/>
  <c r="D593" i="179"/>
  <c r="D592" i="179"/>
  <c r="D591" i="179"/>
  <c r="D590" i="179"/>
  <c r="D589" i="179"/>
  <c r="D588" i="179"/>
  <c r="D587" i="179"/>
  <c r="D586" i="179"/>
  <c r="D585" i="179"/>
  <c r="D584" i="179"/>
  <c r="D583" i="179"/>
  <c r="D582" i="179"/>
  <c r="D581" i="179"/>
  <c r="D580" i="179"/>
  <c r="D579" i="179"/>
  <c r="D577" i="179"/>
  <c r="D576" i="179"/>
  <c r="D575" i="179"/>
  <c r="D574" i="179"/>
  <c r="D573" i="179"/>
  <c r="D572" i="179"/>
  <c r="D571" i="179"/>
  <c r="D570" i="179"/>
  <c r="D569" i="179"/>
  <c r="D568" i="179"/>
  <c r="D567" i="179"/>
  <c r="D566" i="179"/>
  <c r="D565" i="179"/>
  <c r="D564" i="179"/>
  <c r="D563" i="179"/>
  <c r="D562" i="179"/>
  <c r="D561" i="179"/>
  <c r="D560" i="179"/>
  <c r="D559" i="179"/>
  <c r="D558" i="179"/>
  <c r="D557" i="179"/>
  <c r="D556" i="179"/>
  <c r="D555" i="179"/>
  <c r="D554" i="179"/>
  <c r="D553" i="179"/>
  <c r="D552" i="179"/>
  <c r="D551" i="179"/>
  <c r="D550" i="179"/>
  <c r="D549" i="179"/>
  <c r="D548" i="179"/>
  <c r="D547" i="179"/>
  <c r="D545" i="179"/>
  <c r="D544" i="179"/>
  <c r="D543" i="179"/>
  <c r="D542" i="179"/>
  <c r="D541" i="179"/>
  <c r="D540" i="179"/>
  <c r="D539" i="179"/>
  <c r="D538" i="179"/>
  <c r="D537" i="179"/>
  <c r="D536" i="179"/>
  <c r="D535" i="179"/>
  <c r="D534" i="179"/>
  <c r="D533" i="179"/>
  <c r="D532" i="179"/>
  <c r="D531" i="179"/>
  <c r="D530" i="179"/>
  <c r="D529" i="179"/>
  <c r="D528" i="179"/>
  <c r="D527" i="179"/>
  <c r="D526" i="179"/>
  <c r="D525" i="179"/>
  <c r="D524" i="179"/>
  <c r="D523" i="179"/>
  <c r="D522" i="179"/>
  <c r="D521" i="179"/>
  <c r="D520" i="179"/>
  <c r="D519" i="179"/>
  <c r="D518" i="179"/>
  <c r="D517" i="179"/>
  <c r="D516" i="179"/>
  <c r="D515" i="179"/>
  <c r="D514" i="179"/>
  <c r="D513" i="179"/>
  <c r="D512" i="179"/>
  <c r="D511" i="179"/>
  <c r="D510" i="179"/>
  <c r="D509" i="179"/>
  <c r="D508" i="179"/>
  <c r="D507" i="179"/>
  <c r="D506" i="179"/>
  <c r="D505" i="179"/>
  <c r="D504" i="179"/>
  <c r="D503" i="179"/>
  <c r="D502" i="179"/>
  <c r="D501" i="179"/>
  <c r="D500" i="179"/>
  <c r="D499" i="179"/>
  <c r="D498" i="179"/>
  <c r="D497" i="179"/>
  <c r="D496" i="179"/>
  <c r="D495" i="179"/>
  <c r="D494" i="179"/>
  <c r="D493" i="179"/>
  <c r="D492" i="179"/>
  <c r="D491" i="179"/>
  <c r="D490" i="179"/>
  <c r="D489" i="179"/>
  <c r="D488" i="179"/>
  <c r="D487" i="179"/>
  <c r="D486" i="179"/>
  <c r="D485" i="179"/>
  <c r="D484" i="179"/>
  <c r="D483" i="179"/>
  <c r="D482" i="179"/>
  <c r="D481" i="179"/>
  <c r="D480" i="179"/>
  <c r="D479" i="179"/>
  <c r="D478" i="179"/>
  <c r="D477" i="179"/>
  <c r="D476" i="179"/>
  <c r="D475" i="179"/>
  <c r="D474" i="179"/>
  <c r="D473" i="179"/>
  <c r="D472" i="179"/>
  <c r="D471" i="179"/>
  <c r="D470" i="179"/>
  <c r="D469" i="179"/>
  <c r="D468" i="179"/>
  <c r="D467" i="179"/>
  <c r="D466" i="179"/>
  <c r="D465" i="179"/>
  <c r="D464" i="179"/>
  <c r="D463" i="179"/>
  <c r="D462" i="179"/>
  <c r="D461" i="179"/>
  <c r="D460" i="179"/>
  <c r="D459" i="179"/>
  <c r="D458" i="179"/>
  <c r="D457" i="179"/>
  <c r="D456" i="179"/>
  <c r="D455" i="179"/>
  <c r="D454" i="179"/>
  <c r="D453" i="179"/>
  <c r="D452" i="179"/>
  <c r="D451" i="179"/>
  <c r="D450" i="179"/>
  <c r="D449" i="179"/>
  <c r="D448" i="179"/>
  <c r="D447" i="179"/>
  <c r="D446" i="179"/>
  <c r="D445" i="179"/>
  <c r="D444" i="179"/>
  <c r="D443" i="179"/>
  <c r="D442" i="179"/>
  <c r="D441" i="179"/>
  <c r="D440" i="179"/>
  <c r="D439" i="179"/>
  <c r="D438" i="179"/>
  <c r="D437" i="179"/>
  <c r="D436" i="179"/>
  <c r="D435" i="179"/>
  <c r="D434" i="179"/>
  <c r="D433" i="179"/>
  <c r="D432" i="179"/>
  <c r="D431" i="179"/>
  <c r="D430" i="179"/>
  <c r="D429" i="179"/>
  <c r="D428" i="179"/>
  <c r="D427" i="179"/>
  <c r="D426" i="179"/>
  <c r="D425" i="179"/>
  <c r="D424" i="179"/>
  <c r="D423" i="179"/>
  <c r="D422" i="179"/>
  <c r="D421" i="179"/>
  <c r="D420" i="179"/>
  <c r="D419" i="179"/>
  <c r="D418" i="179"/>
  <c r="D417" i="179"/>
  <c r="D416" i="179"/>
  <c r="D415" i="179"/>
  <c r="D414" i="179"/>
  <c r="D413" i="179"/>
  <c r="D412" i="179"/>
  <c r="D411" i="179"/>
  <c r="D410" i="179"/>
  <c r="D409" i="179"/>
  <c r="D408" i="179"/>
  <c r="D407" i="179"/>
  <c r="D406" i="179"/>
  <c r="D405" i="179"/>
  <c r="D404" i="179"/>
  <c r="D403" i="179"/>
  <c r="D402" i="179"/>
  <c r="D401" i="179"/>
  <c r="D400" i="179"/>
  <c r="D399" i="179"/>
  <c r="D398" i="179"/>
  <c r="D397" i="179"/>
  <c r="D396" i="179"/>
  <c r="D395" i="179"/>
  <c r="D394" i="179"/>
  <c r="D393" i="179"/>
  <c r="D392" i="179"/>
  <c r="D391" i="179"/>
  <c r="D390" i="179"/>
  <c r="D389" i="179"/>
  <c r="D388" i="179"/>
  <c r="D387" i="179"/>
  <c r="D386" i="179"/>
  <c r="D385" i="179"/>
  <c r="D384" i="179"/>
  <c r="D383" i="179"/>
  <c r="D382" i="179"/>
  <c r="D381" i="179"/>
  <c r="D380" i="179"/>
  <c r="D379" i="179"/>
  <c r="D378" i="179"/>
  <c r="D377" i="179"/>
  <c r="D376" i="179"/>
  <c r="D375" i="179"/>
  <c r="D374" i="179"/>
  <c r="D373" i="179"/>
  <c r="D372" i="179"/>
  <c r="D371" i="179"/>
  <c r="D370" i="179"/>
  <c r="D369" i="179"/>
  <c r="D368" i="179"/>
  <c r="D367" i="179"/>
  <c r="D366" i="179"/>
  <c r="D365" i="179"/>
  <c r="D364" i="179"/>
  <c r="D363" i="179"/>
  <c r="D362" i="179"/>
  <c r="D361" i="179"/>
  <c r="D360" i="179"/>
  <c r="D359" i="179"/>
  <c r="D358" i="179"/>
  <c r="D357" i="179"/>
  <c r="D356" i="179"/>
  <c r="D355" i="179"/>
  <c r="D354" i="179"/>
  <c r="D353" i="179"/>
  <c r="D352" i="179"/>
  <c r="D351" i="179"/>
  <c r="D350" i="179"/>
  <c r="D349" i="179"/>
  <c r="D348" i="179"/>
  <c r="D347" i="179"/>
  <c r="D346" i="179"/>
  <c r="D345" i="179"/>
  <c r="D344" i="179"/>
  <c r="D343" i="179"/>
  <c r="D342" i="179"/>
  <c r="D341" i="179"/>
  <c r="D340" i="179"/>
  <c r="D339" i="179"/>
  <c r="D338" i="179"/>
  <c r="D337" i="179"/>
  <c r="D336" i="179"/>
  <c r="D335" i="179"/>
  <c r="D334" i="179"/>
  <c r="D333" i="179"/>
  <c r="D332" i="179"/>
  <c r="D331" i="179"/>
  <c r="D330" i="179"/>
  <c r="D329" i="179"/>
  <c r="D328" i="179"/>
  <c r="D327" i="179"/>
  <c r="D326" i="179"/>
  <c r="D325" i="179"/>
  <c r="D324" i="179"/>
  <c r="D323" i="179"/>
  <c r="D322" i="179"/>
  <c r="D321" i="179"/>
  <c r="D320" i="179"/>
  <c r="D319" i="179"/>
  <c r="D318" i="179"/>
  <c r="D317" i="179"/>
  <c r="D316" i="179"/>
  <c r="D310" i="179"/>
  <c r="D309" i="179"/>
  <c r="D308" i="179"/>
  <c r="D307" i="179"/>
  <c r="D299" i="179"/>
  <c r="D298" i="179"/>
  <c r="D297" i="179"/>
  <c r="D296" i="179"/>
  <c r="D294" i="179"/>
  <c r="D293" i="179"/>
  <c r="D292" i="179"/>
  <c r="D291" i="179"/>
  <c r="D290" i="179"/>
  <c r="D289" i="179"/>
  <c r="D288" i="179"/>
  <c r="D287" i="179"/>
  <c r="D286" i="179"/>
  <c r="D285" i="179"/>
  <c r="D284" i="179"/>
  <c r="D283" i="179"/>
  <c r="D282" i="179"/>
  <c r="D281" i="179"/>
  <c r="D280" i="179"/>
  <c r="D279" i="179"/>
  <c r="D278" i="179"/>
  <c r="D277" i="179"/>
  <c r="D276" i="179"/>
  <c r="D275" i="179"/>
  <c r="D274" i="179"/>
  <c r="D273" i="179"/>
  <c r="D272" i="179"/>
  <c r="D271" i="179"/>
  <c r="D270" i="179"/>
  <c r="D269" i="179"/>
  <c r="D268" i="179"/>
  <c r="D267" i="179"/>
  <c r="D266" i="179"/>
  <c r="D265" i="179"/>
  <c r="D264" i="179"/>
  <c r="D263" i="179"/>
  <c r="D262" i="179"/>
  <c r="D261" i="179"/>
  <c r="D260" i="179"/>
  <c r="D259" i="179"/>
  <c r="D258" i="179"/>
  <c r="D257" i="179"/>
  <c r="D256" i="179"/>
  <c r="D255" i="179"/>
  <c r="D254" i="179"/>
  <c r="D253" i="179"/>
  <c r="D252" i="179"/>
  <c r="D251" i="179"/>
  <c r="D250" i="179"/>
  <c r="D249" i="179"/>
  <c r="D248" i="179"/>
  <c r="D247" i="179"/>
  <c r="D246" i="179"/>
  <c r="D245" i="179"/>
  <c r="D244" i="179"/>
  <c r="D243" i="179"/>
  <c r="D242" i="179"/>
  <c r="D241" i="179"/>
  <c r="D240" i="179"/>
  <c r="D239" i="179"/>
  <c r="D238" i="179"/>
  <c r="D237" i="179"/>
  <c r="D236" i="179"/>
  <c r="D235" i="179"/>
  <c r="D234" i="179"/>
  <c r="D233" i="179"/>
  <c r="D232" i="179"/>
  <c r="D231" i="179"/>
  <c r="D230" i="179"/>
  <c r="D229" i="179"/>
  <c r="D228" i="179"/>
  <c r="D227" i="179"/>
  <c r="D226" i="179"/>
  <c r="D225" i="179"/>
  <c r="D224" i="179"/>
  <c r="D223" i="179"/>
  <c r="D222" i="179"/>
  <c r="D221" i="179"/>
  <c r="D220" i="179"/>
  <c r="D219" i="179"/>
  <c r="D218" i="179"/>
  <c r="D217" i="179"/>
  <c r="D216" i="179"/>
  <c r="D215" i="179"/>
  <c r="D214" i="179"/>
  <c r="D213" i="179"/>
  <c r="D212" i="179"/>
  <c r="D211" i="179"/>
  <c r="D210" i="179"/>
  <c r="D209" i="179"/>
  <c r="D208" i="179"/>
  <c r="D207" i="179"/>
  <c r="D206" i="179"/>
  <c r="D205" i="179"/>
  <c r="D204" i="179"/>
  <c r="D203" i="179"/>
  <c r="D202" i="179"/>
  <c r="D201" i="179"/>
  <c r="D200" i="179"/>
  <c r="D199" i="179"/>
  <c r="D198" i="179"/>
  <c r="D197" i="179"/>
  <c r="D196" i="179"/>
  <c r="D195" i="179"/>
  <c r="D194" i="179"/>
  <c r="D193" i="179"/>
  <c r="D192" i="179"/>
  <c r="D191" i="179"/>
  <c r="D190" i="179"/>
  <c r="D189" i="179"/>
  <c r="D188" i="179"/>
  <c r="D187" i="179"/>
  <c r="D186" i="179"/>
  <c r="D185" i="179"/>
  <c r="D184" i="179"/>
  <c r="D183" i="179"/>
  <c r="D182" i="179"/>
  <c r="D181" i="179"/>
  <c r="D180" i="179"/>
  <c r="D179" i="179"/>
  <c r="D178" i="179"/>
  <c r="D177" i="179"/>
  <c r="D176" i="179"/>
  <c r="D175" i="179"/>
  <c r="D174" i="179"/>
  <c r="D173" i="179"/>
  <c r="D172" i="179"/>
  <c r="D171" i="179"/>
  <c r="D170" i="179"/>
  <c r="D169" i="179"/>
  <c r="D168" i="179"/>
  <c r="D167" i="179"/>
  <c r="D166" i="179"/>
  <c r="D165" i="179"/>
  <c r="D164" i="179"/>
  <c r="D163" i="179"/>
  <c r="D162" i="179"/>
  <c r="D161" i="179"/>
  <c r="D160" i="179"/>
  <c r="D159" i="179"/>
  <c r="D158" i="179"/>
  <c r="D157" i="179"/>
  <c r="D156" i="179"/>
  <c r="D155" i="179"/>
  <c r="D154" i="179"/>
  <c r="D153" i="179"/>
  <c r="D152" i="179"/>
  <c r="D151" i="179"/>
  <c r="D150" i="179"/>
  <c r="D149" i="179"/>
  <c r="D148" i="179"/>
  <c r="D147" i="179"/>
  <c r="D146" i="179"/>
  <c r="D145" i="179"/>
  <c r="D144" i="179"/>
  <c r="D143" i="179"/>
  <c r="D142" i="179"/>
  <c r="D141" i="179"/>
  <c r="D140" i="179"/>
  <c r="D139" i="179"/>
  <c r="D138" i="179"/>
  <c r="D137" i="179"/>
  <c r="D136" i="179"/>
  <c r="D135" i="179"/>
  <c r="D134" i="179"/>
  <c r="D133" i="179"/>
  <c r="D132" i="179"/>
  <c r="D131" i="179"/>
  <c r="D130" i="179"/>
  <c r="D129" i="179"/>
  <c r="D128" i="179"/>
  <c r="D127" i="179"/>
  <c r="D126" i="179"/>
  <c r="D125" i="179"/>
  <c r="D124" i="179"/>
  <c r="D123" i="179"/>
  <c r="D122" i="179"/>
  <c r="D121" i="179"/>
  <c r="D120" i="179"/>
  <c r="D119" i="179"/>
  <c r="D118" i="179"/>
  <c r="D117" i="179"/>
  <c r="D116" i="179"/>
  <c r="D115" i="179"/>
  <c r="D114" i="179"/>
  <c r="D113" i="179"/>
  <c r="D112" i="179"/>
  <c r="D111" i="179"/>
  <c r="D110" i="179"/>
  <c r="D109" i="179"/>
  <c r="D108" i="179"/>
  <c r="D107" i="179"/>
  <c r="D106" i="179"/>
  <c r="D105" i="179"/>
  <c r="D104" i="179"/>
  <c r="D103" i="179"/>
  <c r="D102" i="179"/>
  <c r="D101" i="179"/>
  <c r="D100" i="179"/>
  <c r="D99" i="179"/>
  <c r="D98" i="179"/>
  <c r="D97" i="179"/>
  <c r="D96" i="179"/>
  <c r="D95" i="179"/>
  <c r="D94" i="179"/>
  <c r="D93" i="179"/>
  <c r="D92" i="179"/>
  <c r="D91" i="179"/>
  <c r="D89" i="179"/>
  <c r="D88" i="179"/>
  <c r="D87" i="179"/>
  <c r="D86" i="179"/>
  <c r="D85" i="179"/>
  <c r="D84" i="179"/>
  <c r="D82" i="179"/>
  <c r="D81" i="179"/>
  <c r="D80" i="179"/>
  <c r="D79" i="179"/>
  <c r="D78" i="179"/>
  <c r="D77" i="179"/>
  <c r="D74" i="179"/>
  <c r="D73" i="179"/>
  <c r="D72" i="179"/>
  <c r="D71" i="179"/>
  <c r="D70" i="179"/>
  <c r="D69" i="179"/>
  <c r="D67" i="179"/>
  <c r="D66" i="179"/>
  <c r="D65" i="179"/>
  <c r="D64" i="179"/>
  <c r="D63" i="179"/>
  <c r="D62" i="179"/>
  <c r="D60" i="179"/>
  <c r="D59" i="179"/>
  <c r="D58" i="179"/>
  <c r="D57" i="179"/>
  <c r="D56" i="179"/>
  <c r="D55" i="179"/>
  <c r="D54" i="179"/>
  <c r="D53" i="179"/>
  <c r="D52" i="179"/>
  <c r="D51" i="179"/>
  <c r="D50" i="179"/>
  <c r="D49" i="179"/>
  <c r="D48" i="179"/>
  <c r="D47" i="179"/>
  <c r="D46" i="179"/>
  <c r="D45" i="179"/>
  <c r="D44" i="179"/>
  <c r="D43" i="179"/>
  <c r="D42" i="179"/>
  <c r="D41" i="179"/>
  <c r="D40" i="179"/>
  <c r="D39" i="179"/>
  <c r="D38" i="179"/>
  <c r="D37" i="179"/>
  <c r="D36" i="179"/>
  <c r="D35" i="179"/>
  <c r="D34" i="179"/>
  <c r="D33" i="179"/>
  <c r="D32" i="179"/>
  <c r="D31" i="179"/>
  <c r="D30" i="179"/>
  <c r="D29" i="179"/>
  <c r="D28" i="179"/>
  <c r="D27" i="179"/>
  <c r="D26" i="179"/>
  <c r="D25" i="179"/>
  <c r="D24" i="179"/>
  <c r="D23" i="179"/>
  <c r="D21" i="179"/>
  <c r="D20" i="179"/>
  <c r="D19" i="179"/>
  <c r="D18" i="179"/>
  <c r="D17" i="179"/>
  <c r="D16" i="179"/>
  <c r="D15" i="179"/>
  <c r="D14" i="179"/>
  <c r="D13" i="179"/>
  <c r="D12" i="179"/>
  <c r="D11" i="179"/>
  <c r="D10" i="179"/>
  <c r="D9" i="179"/>
  <c r="D8" i="179"/>
  <c r="D7" i="179"/>
  <c r="D6" i="179"/>
  <c r="D5" i="179"/>
  <c r="D4" i="179"/>
  <c r="D2" i="179"/>
  <c r="D304" i="179"/>
  <c r="D303" i="179"/>
  <c r="D302" i="179"/>
  <c r="D9" i="175"/>
  <c r="D2330" i="179" s="1"/>
  <c r="D14" i="175"/>
  <c r="D2335" i="179" s="1"/>
  <c r="G10" i="174"/>
  <c r="D2288" i="179" s="1"/>
  <c r="O14" i="174"/>
  <c r="D2297" i="179" s="1"/>
  <c r="G16" i="174"/>
  <c r="D2300" i="179" s="1"/>
  <c r="O20" i="174"/>
  <c r="D2309" i="179"/>
  <c r="G34" i="174"/>
  <c r="D2323" i="179"/>
  <c r="O38" i="174"/>
  <c r="D2324" i="179"/>
  <c r="E6" i="173"/>
  <c r="D2258" i="179" s="1"/>
  <c r="E10" i="173"/>
  <c r="D2262" i="179"/>
  <c r="E14" i="173"/>
  <c r="D2266" i="179"/>
  <c r="E18" i="173"/>
  <c r="D2270" i="179"/>
  <c r="E22" i="173"/>
  <c r="D2274" i="179" s="1"/>
  <c r="E26" i="173"/>
  <c r="D2278" i="179"/>
  <c r="E27" i="173"/>
  <c r="E28" i="173"/>
  <c r="D2280" i="179" s="1"/>
  <c r="E29" i="173"/>
  <c r="D2281" i="179"/>
  <c r="L9" i="164"/>
  <c r="L13" i="164" s="1"/>
  <c r="D2081" i="179" s="1"/>
  <c r="L10" i="164"/>
  <c r="D2035" i="179" s="1"/>
  <c r="L11" i="164"/>
  <c r="D2052" i="179"/>
  <c r="L12" i="164"/>
  <c r="D2069" i="179" s="1"/>
  <c r="D13" i="164"/>
  <c r="D2077" i="179" s="1"/>
  <c r="I13" i="164"/>
  <c r="D2078" i="179"/>
  <c r="J13" i="164"/>
  <c r="D2079" i="179"/>
  <c r="K13" i="164"/>
  <c r="D2080" i="179" s="1"/>
  <c r="M13" i="164"/>
  <c r="D2082" i="179"/>
  <c r="N13" i="164"/>
  <c r="D2083" i="179" s="1"/>
  <c r="O13" i="164"/>
  <c r="D2084" i="179" s="1"/>
  <c r="D2085" i="179"/>
  <c r="Q13" i="164"/>
  <c r="D2086" i="179" s="1"/>
  <c r="L20" i="164"/>
  <c r="L25" i="164" s="1"/>
  <c r="D2157" i="179" s="1"/>
  <c r="L21" i="164"/>
  <c r="D2110" i="179" s="1"/>
  <c r="D2123" i="179"/>
  <c r="L23" i="164"/>
  <c r="D2136" i="179"/>
  <c r="L24" i="164"/>
  <c r="D2149" i="179" s="1"/>
  <c r="D25" i="164"/>
  <c r="D2153" i="179" s="1"/>
  <c r="I25" i="164"/>
  <c r="D2154" i="179" s="1"/>
  <c r="D2155" i="179"/>
  <c r="D2156" i="179"/>
  <c r="D546" i="179"/>
  <c r="D578" i="179"/>
  <c r="D660" i="179"/>
  <c r="D312" i="179"/>
  <c r="D313" i="179"/>
  <c r="D314" i="179"/>
  <c r="D315" i="179"/>
  <c r="D295" i="179"/>
  <c r="D61" i="179"/>
  <c r="D68" i="179"/>
  <c r="D75" i="179"/>
  <c r="K8" i="6"/>
  <c r="D83" i="179"/>
  <c r="K9" i="6"/>
  <c r="D90" i="179"/>
  <c r="D22" i="179"/>
  <c r="D1" i="2"/>
  <c r="D3" i="179" s="1"/>
  <c r="D301" i="179"/>
  <c r="M6" i="6"/>
  <c r="D76" i="179" s="1"/>
  <c r="D2279" i="179"/>
  <c r="C15" i="182"/>
  <c r="D2001" i="179"/>
  <c r="D305" i="179"/>
  <c r="D15" i="175"/>
  <c r="D17" i="175"/>
  <c r="D2338" i="179" s="1"/>
  <c r="D18" i="175"/>
  <c r="D2339" i="179" s="1"/>
  <c r="D2336" i="179"/>
  <c r="D300" i="179"/>
  <c r="D311" i="179"/>
  <c r="S7" i="194" l="1"/>
  <c r="T7" i="194" s="1"/>
  <c r="F15" i="182"/>
  <c r="G56" i="185"/>
  <c r="T7" i="196"/>
  <c r="U7" i="196" s="1"/>
  <c r="E30" i="173"/>
  <c r="D2282" i="179" s="1"/>
  <c r="D2018" i="179"/>
  <c r="D2097" i="17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nojimay</author>
  </authors>
  <commentList>
    <comment ref="A1" authorId="0" shapeId="0" xr:uid="{00000000-0006-0000-4600-000001000000}">
      <text>
        <r>
          <rPr>
            <b/>
            <sz val="9"/>
            <color indexed="81"/>
            <rFont val="ＭＳ Ｐゴシック"/>
            <family val="3"/>
            <charset val="128"/>
          </rPr>
          <t>第254号通知別表6を参考に作成</t>
        </r>
      </text>
    </comment>
  </commentList>
</comments>
</file>

<file path=xl/sharedStrings.xml><?xml version="1.0" encoding="utf-8"?>
<sst xmlns="http://schemas.openxmlformats.org/spreadsheetml/2006/main" count="11638" uniqueCount="2259">
  <si>
    <t xml:space="preserve">  ウ　建築設備定期検査の報告を毎年行っていますか。（公設民営を除く）</t>
    <rPh sb="6" eb="8">
      <t>セツビ</t>
    </rPh>
    <rPh sb="8" eb="10">
      <t>テイキ</t>
    </rPh>
    <rPh sb="10" eb="12">
      <t>ケンサ</t>
    </rPh>
    <rPh sb="13" eb="15">
      <t>ホウコク</t>
    </rPh>
    <rPh sb="16" eb="18">
      <t>マイトシ</t>
    </rPh>
    <rPh sb="18" eb="19">
      <t>オコナ</t>
    </rPh>
    <rPh sb="27" eb="29">
      <t>コウセツ</t>
    </rPh>
    <rPh sb="29" eb="31">
      <t>ミンエイ</t>
    </rPh>
    <rPh sb="32" eb="33">
      <t>ノゾ</t>
    </rPh>
    <phoneticPr fontId="3"/>
  </si>
  <si>
    <t>「○、×、／」を選択</t>
    <rPh sb="8" eb="10">
      <t>センタク</t>
    </rPh>
    <phoneticPr fontId="3"/>
  </si>
  <si>
    <t>エレベーター、小型昇降機（リフト）に児童の立入防止対策等の安全対策がなされているか。</t>
    <rPh sb="18" eb="20">
      <t>ジドウ</t>
    </rPh>
    <rPh sb="21" eb="22">
      <t>タ</t>
    </rPh>
    <rPh sb="22" eb="23">
      <t>イ</t>
    </rPh>
    <rPh sb="23" eb="25">
      <t>ボウシ</t>
    </rPh>
    <rPh sb="25" eb="28">
      <t>タイサクトウ</t>
    </rPh>
    <rPh sb="29" eb="31">
      <t>アンゼン</t>
    </rPh>
    <rPh sb="31" eb="33">
      <t>タイサク</t>
    </rPh>
    <phoneticPr fontId="5"/>
  </si>
  <si>
    <t>ブラインドの紐、電気コード、タオル掛け等のフックは危険な状態にないか。</t>
    <rPh sb="6" eb="7">
      <t>ヒモ</t>
    </rPh>
    <rPh sb="8" eb="10">
      <t>デンキ</t>
    </rPh>
    <phoneticPr fontId="5"/>
  </si>
  <si>
    <t>【参考】　事業者は、事業に附属する食堂又は炊事場における給食の業務に従事する労働者に対し、その雇入れの際又は当該業務への</t>
    <rPh sb="1" eb="3">
      <t>サンコウ</t>
    </rPh>
    <rPh sb="5" eb="8">
      <t>ジギョウシャ</t>
    </rPh>
    <rPh sb="10" eb="12">
      <t>ジギョウ</t>
    </rPh>
    <rPh sb="13" eb="15">
      <t>フゾク</t>
    </rPh>
    <rPh sb="17" eb="19">
      <t>ショクドウ</t>
    </rPh>
    <rPh sb="19" eb="20">
      <t>マタ</t>
    </rPh>
    <rPh sb="21" eb="24">
      <t>スイジバ</t>
    </rPh>
    <rPh sb="28" eb="30">
      <t>キュウショク</t>
    </rPh>
    <rPh sb="31" eb="33">
      <t>ギョウム</t>
    </rPh>
    <rPh sb="34" eb="36">
      <t>ジュウジ</t>
    </rPh>
    <rPh sb="38" eb="41">
      <t>ロウドウシャ</t>
    </rPh>
    <rPh sb="42" eb="43">
      <t>タイ</t>
    </rPh>
    <rPh sb="47" eb="49">
      <t>ヤトイイ</t>
    </rPh>
    <rPh sb="51" eb="52">
      <t>サイ</t>
    </rPh>
    <rPh sb="52" eb="53">
      <t>マタ</t>
    </rPh>
    <rPh sb="54" eb="56">
      <t>トウガイ</t>
    </rPh>
    <rPh sb="56" eb="58">
      <t>ギョウム</t>
    </rPh>
    <phoneticPr fontId="3"/>
  </si>
  <si>
    <t>　　　　　 配置換えの際、検便による健康診断を行わなければならない。（労働安全衛生規則第４７条）</t>
    <rPh sb="13" eb="15">
      <t>ケンベン</t>
    </rPh>
    <rPh sb="18" eb="20">
      <t>ケンコウ</t>
    </rPh>
    <rPh sb="20" eb="22">
      <t>シンダン</t>
    </rPh>
    <rPh sb="23" eb="24">
      <t>オコナ</t>
    </rPh>
    <rPh sb="35" eb="37">
      <t>ロウドウ</t>
    </rPh>
    <rPh sb="37" eb="39">
      <t>アンゼン</t>
    </rPh>
    <rPh sb="39" eb="41">
      <t>エイセイ</t>
    </rPh>
    <rPh sb="41" eb="43">
      <t>キソク</t>
    </rPh>
    <rPh sb="43" eb="44">
      <t>ダイ</t>
    </rPh>
    <rPh sb="46" eb="47">
      <t>ジョウ</t>
    </rPh>
    <phoneticPr fontId="3"/>
  </si>
  <si>
    <t>年齢・月齢</t>
    <phoneticPr fontId="5"/>
  </si>
  <si>
    <t>　　カ　発育の状況に応じた配慮</t>
    <phoneticPr fontId="5"/>
  </si>
  <si>
    <t>　　　(ｲ)　３歳未満児に対して、どのような配慮を行っていますか。</t>
    <phoneticPr fontId="3"/>
  </si>
  <si>
    <t>記録</t>
    <phoneticPr fontId="5"/>
  </si>
  <si>
    <t>予　　定</t>
    <rPh sb="0" eb="1">
      <t>ヨ</t>
    </rPh>
    <rPh sb="3" eb="4">
      <t>サダム</t>
    </rPh>
    <phoneticPr fontId="3"/>
  </si>
  <si>
    <t>実　　施</t>
    <rPh sb="0" eb="1">
      <t>ミ</t>
    </rPh>
    <rPh sb="3" eb="4">
      <t>ホドコ</t>
    </rPh>
    <phoneticPr fontId="3"/>
  </si>
  <si>
    <t>記録内容</t>
    <rPh sb="0" eb="2">
      <t>キロク</t>
    </rPh>
    <rPh sb="2" eb="4">
      <t>ナイヨウ</t>
    </rPh>
    <phoneticPr fontId="3"/>
  </si>
  <si>
    <t>回</t>
    <rPh sb="0" eb="1">
      <t>カイ</t>
    </rPh>
    <phoneticPr fontId="5"/>
  </si>
  <si>
    <t>出席メンバー</t>
    <rPh sb="0" eb="2">
      <t>シュッセキ</t>
    </rPh>
    <phoneticPr fontId="5"/>
  </si>
  <si>
    <t>月</t>
    <rPh sb="0" eb="1">
      <t>ツキ</t>
    </rPh>
    <phoneticPr fontId="3"/>
  </si>
  <si>
    <t xml:space="preserve">        　　　       　　　　</t>
  </si>
  <si>
    <t>いる場合:検査年月日</t>
    <rPh sb="2" eb="4">
      <t>バアイ</t>
    </rPh>
    <rPh sb="5" eb="7">
      <t>ケンサ</t>
    </rPh>
    <rPh sb="7" eb="10">
      <t>ネンガッピ</t>
    </rPh>
    <phoneticPr fontId="3"/>
  </si>
  <si>
    <t>Ａ</t>
    <phoneticPr fontId="3"/>
  </si>
  <si>
    <t>B</t>
    <phoneticPr fontId="3"/>
  </si>
  <si>
    <t>※経営（設置主体と異なる場合のみ記入）</t>
    <phoneticPr fontId="3"/>
  </si>
  <si>
    <t>経営主体</t>
    <phoneticPr fontId="3"/>
  </si>
  <si>
    <t>区　　分</t>
    <phoneticPr fontId="5"/>
  </si>
  <si>
    <t>作成の有無</t>
    <phoneticPr fontId="5"/>
  </si>
  <si>
    <t>労基署届出</t>
    <phoneticPr fontId="5"/>
  </si>
  <si>
    <t>就業規則</t>
    <phoneticPr fontId="5"/>
  </si>
  <si>
    <t>３６協定</t>
    <phoneticPr fontId="5"/>
  </si>
  <si>
    <t>２４協定</t>
    <phoneticPr fontId="5"/>
  </si>
  <si>
    <t>　　(ｳ)　会議録を適正に作成していますか。</t>
    <phoneticPr fontId="5"/>
  </si>
  <si>
    <t>　　　　　ある場合:差異の内容</t>
    <phoneticPr fontId="3"/>
  </si>
  <si>
    <t>掲示</t>
    <rPh sb="0" eb="2">
      <t>ケイジ</t>
    </rPh>
    <phoneticPr fontId="3"/>
  </si>
  <si>
    <t>　　　(ｴ)　給食担当者は給食の予算及び執行状況を把握していますか。把握している場合は、○をしてください。</t>
    <rPh sb="7" eb="9">
      <t>キュウショク</t>
    </rPh>
    <rPh sb="9" eb="12">
      <t>タントウシャ</t>
    </rPh>
    <rPh sb="13" eb="15">
      <t>キュウショク</t>
    </rPh>
    <rPh sb="16" eb="18">
      <t>ヨサン</t>
    </rPh>
    <rPh sb="18" eb="19">
      <t>オヨ</t>
    </rPh>
    <rPh sb="20" eb="22">
      <t>シッコウ</t>
    </rPh>
    <rPh sb="22" eb="24">
      <t>ジョウキョウ</t>
    </rPh>
    <rPh sb="25" eb="27">
      <t>ハアク</t>
    </rPh>
    <rPh sb="34" eb="36">
      <t>ハアク</t>
    </rPh>
    <phoneticPr fontId="5"/>
  </si>
  <si>
    <t>「いる・いない」を記入してください。</t>
    <phoneticPr fontId="3"/>
  </si>
  <si>
    <t>ホームページ</t>
    <phoneticPr fontId="3"/>
  </si>
  <si>
    <t>ホームページ</t>
    <phoneticPr fontId="3"/>
  </si>
  <si>
    <t>医薬品等が適正に管理されているか。</t>
    <rPh sb="0" eb="2">
      <t>イヤク</t>
    </rPh>
    <rPh sb="2" eb="3">
      <t>ヒン</t>
    </rPh>
    <rPh sb="3" eb="4">
      <t>トウ</t>
    </rPh>
    <rPh sb="5" eb="7">
      <t>テキセイ</t>
    </rPh>
    <rPh sb="8" eb="10">
      <t>カンリ</t>
    </rPh>
    <phoneticPr fontId="3"/>
  </si>
  <si>
    <t>予定人員</t>
    <rPh sb="0" eb="2">
      <t>ヨテイ</t>
    </rPh>
    <rPh sb="2" eb="4">
      <t>ジンイン</t>
    </rPh>
    <phoneticPr fontId="5"/>
  </si>
  <si>
    <t>食事の中止</t>
    <rPh sb="1" eb="2">
      <t>コト</t>
    </rPh>
    <phoneticPr fontId="5"/>
  </si>
  <si>
    <t>簡易な食事</t>
    <rPh sb="4" eb="5">
      <t>コト</t>
    </rPh>
    <phoneticPr fontId="5"/>
  </si>
  <si>
    <t>本人に対する配慮の方法
（内容を記入）</t>
    <rPh sb="13" eb="15">
      <t>ナイヨウ</t>
    </rPh>
    <rPh sb="16" eb="18">
      <t>キニュウ</t>
    </rPh>
    <phoneticPr fontId="5"/>
  </si>
  <si>
    <t>　　　　　　</t>
    <phoneticPr fontId="3"/>
  </si>
  <si>
    <t>　　　　　　　</t>
    <phoneticPr fontId="3"/>
  </si>
  <si>
    <t>　届出年月日</t>
    <phoneticPr fontId="3"/>
  </si>
  <si>
    <t>　イ　井戸水（自家水）を使用していますか。</t>
    <phoneticPr fontId="5"/>
  </si>
  <si>
    <t>「有・無」を記入してください。</t>
    <rPh sb="1" eb="2">
      <t>ユウ</t>
    </rPh>
    <rPh sb="3" eb="4">
      <t>ム</t>
    </rPh>
    <rPh sb="6" eb="8">
      <t>キニュウ</t>
    </rPh>
    <phoneticPr fontId="3"/>
  </si>
  <si>
    <t>入園のしおり</t>
    <rPh sb="0" eb="2">
      <t>ニュウエン</t>
    </rPh>
    <phoneticPr fontId="3"/>
  </si>
  <si>
    <t>園だより</t>
    <rPh sb="0" eb="1">
      <t>エン</t>
    </rPh>
    <phoneticPr fontId="3"/>
  </si>
  <si>
    <t>連絡帳</t>
    <rPh sb="0" eb="3">
      <t>レンラクチョウ</t>
    </rPh>
    <phoneticPr fontId="3"/>
  </si>
  <si>
    <t>保護者との懇談会</t>
    <rPh sb="0" eb="3">
      <t>ホゴシャ</t>
    </rPh>
    <rPh sb="5" eb="8">
      <t>コンダンカイ</t>
    </rPh>
    <phoneticPr fontId="3"/>
  </si>
  <si>
    <t>緊急連絡先の把握</t>
    <rPh sb="0" eb="2">
      <t>キンキュウ</t>
    </rPh>
    <rPh sb="2" eb="5">
      <t>レンラクサキ</t>
    </rPh>
    <rPh sb="6" eb="8">
      <t>ハアク</t>
    </rPh>
    <phoneticPr fontId="3"/>
  </si>
  <si>
    <t>対象児童</t>
    <rPh sb="0" eb="2">
      <t>タイショウ</t>
    </rPh>
    <rPh sb="2" eb="4">
      <t>ジドウ</t>
    </rPh>
    <phoneticPr fontId="3"/>
  </si>
  <si>
    <t>歳児から</t>
    <rPh sb="0" eb="2">
      <t>サイジ</t>
    </rPh>
    <phoneticPr fontId="3"/>
  </si>
  <si>
    <t>　 (ｱ)　作成等の有無</t>
    <phoneticPr fontId="5"/>
  </si>
  <si>
    <t>　　(ｲ)　就業規則（給与規程を含む）の内容と現行の労働条件に差異はありますか。</t>
    <phoneticPr fontId="3"/>
  </si>
  <si>
    <t>４歳児</t>
    <rPh sb="1" eb="2">
      <t>サイ</t>
    </rPh>
    <rPh sb="2" eb="3">
      <t>ジ</t>
    </rPh>
    <phoneticPr fontId="3"/>
  </si>
  <si>
    <t>５歳児</t>
    <rPh sb="1" eb="3">
      <t>サイジ</t>
    </rPh>
    <phoneticPr fontId="3"/>
  </si>
  <si>
    <t>定年制の引上げ</t>
    <rPh sb="0" eb="2">
      <t>テイネン</t>
    </rPh>
    <rPh sb="2" eb="3">
      <t>セイ</t>
    </rPh>
    <rPh sb="4" eb="6">
      <t>ヒキア</t>
    </rPh>
    <phoneticPr fontId="3"/>
  </si>
  <si>
    <t>継続雇用制度の導入</t>
    <rPh sb="0" eb="2">
      <t>ケイゾク</t>
    </rPh>
    <rPh sb="2" eb="4">
      <t>コヨウ</t>
    </rPh>
    <rPh sb="4" eb="6">
      <t>セイド</t>
    </rPh>
    <rPh sb="7" eb="9">
      <t>ドウニュウ</t>
    </rPh>
    <phoneticPr fontId="3"/>
  </si>
  <si>
    <t>定年の定めの廃止</t>
    <rPh sb="0" eb="2">
      <t>テイネン</t>
    </rPh>
    <rPh sb="3" eb="4">
      <t>サダ</t>
    </rPh>
    <rPh sb="6" eb="8">
      <t>ハイシ</t>
    </rPh>
    <phoneticPr fontId="3"/>
  </si>
  <si>
    <t>　　・　福祉サービス第三者評価を受けていますか。受けている場合は、直近の受審年度を記入してください。</t>
    <rPh sb="4" eb="6">
      <t>フクシ</t>
    </rPh>
    <rPh sb="10" eb="11">
      <t>ダイ</t>
    </rPh>
    <rPh sb="11" eb="13">
      <t>サンシャ</t>
    </rPh>
    <rPh sb="13" eb="15">
      <t>ヒョウカ</t>
    </rPh>
    <rPh sb="16" eb="17">
      <t>ウ</t>
    </rPh>
    <rPh sb="24" eb="25">
      <t>ウ</t>
    </rPh>
    <rPh sb="29" eb="31">
      <t>バアイ</t>
    </rPh>
    <rPh sb="33" eb="35">
      <t>チョッキン</t>
    </rPh>
    <rPh sb="36" eb="37">
      <t>ウケ</t>
    </rPh>
    <rPh sb="37" eb="38">
      <t>シン</t>
    </rPh>
    <rPh sb="38" eb="40">
      <t>ネンド</t>
    </rPh>
    <rPh sb="41" eb="43">
      <t>キニュウ</t>
    </rPh>
    <phoneticPr fontId="5"/>
  </si>
  <si>
    <t>受審年度</t>
    <rPh sb="0" eb="1">
      <t>ジュ</t>
    </rPh>
    <rPh sb="1" eb="2">
      <t>シン</t>
    </rPh>
    <rPh sb="2" eb="4">
      <t>ネンド</t>
    </rPh>
    <phoneticPr fontId="3"/>
  </si>
  <si>
    <t>年度</t>
    <rPh sb="0" eb="2">
      <t>ネンド</t>
    </rPh>
    <phoneticPr fontId="3"/>
  </si>
  <si>
    <t>（注）作成の有無を記入してください。</t>
    <rPh sb="1" eb="2">
      <t>チュウ</t>
    </rPh>
    <rPh sb="3" eb="5">
      <t>サクセイ</t>
    </rPh>
    <rPh sb="6" eb="8">
      <t>ウム</t>
    </rPh>
    <rPh sb="9" eb="11">
      <t>キニュウ</t>
    </rPh>
    <phoneticPr fontId="5"/>
  </si>
  <si>
    <t>　ア　室内空気汚染（シックハウス）対策について取組みを行っていますか。</t>
    <rPh sb="3" eb="5">
      <t>シツナイ</t>
    </rPh>
    <rPh sb="5" eb="7">
      <t>クウキ</t>
    </rPh>
    <rPh sb="7" eb="9">
      <t>オセン</t>
    </rPh>
    <rPh sb="17" eb="19">
      <t>タイサク</t>
    </rPh>
    <phoneticPr fontId="5"/>
  </si>
  <si>
    <t>月曜日～金曜日</t>
    <rPh sb="0" eb="3">
      <t>ゲツヨウビ</t>
    </rPh>
    <rPh sb="4" eb="7">
      <t>キンヨウビ</t>
    </rPh>
    <phoneticPr fontId="5"/>
  </si>
  <si>
    <t>土曜日</t>
    <rPh sb="0" eb="3">
      <t>ドヨウビ</t>
    </rPh>
    <phoneticPr fontId="5"/>
  </si>
  <si>
    <t>※研修参加状況について実績表等を添付すること。</t>
    <phoneticPr fontId="3"/>
  </si>
  <si>
    <t>献立内容に沿った発注</t>
    <rPh sb="0" eb="2">
      <t>コンダテ</t>
    </rPh>
    <rPh sb="2" eb="4">
      <t>ナイヨウ</t>
    </rPh>
    <rPh sb="5" eb="6">
      <t>ソ</t>
    </rPh>
    <rPh sb="8" eb="10">
      <t>ハッチュウ</t>
    </rPh>
    <phoneticPr fontId="5"/>
  </si>
  <si>
    <t>ある場合：その名称等</t>
    <phoneticPr fontId="3"/>
  </si>
  <si>
    <t>育</t>
    <rPh sb="0" eb="1">
      <t>イク</t>
    </rPh>
    <phoneticPr fontId="5"/>
  </si>
  <si>
    <t>内</t>
    <rPh sb="0" eb="1">
      <t>ナイ</t>
    </rPh>
    <phoneticPr fontId="5"/>
  </si>
  <si>
    <t>容</t>
    <rPh sb="0" eb="1">
      <t>ヨウ</t>
    </rPh>
    <phoneticPr fontId="3"/>
  </si>
  <si>
    <t>保育室内及び遊具、寝具等は清潔に保たれているか。</t>
    <phoneticPr fontId="5"/>
  </si>
  <si>
    <t>調理室</t>
    <phoneticPr fontId="5"/>
  </si>
  <si>
    <t>事務室</t>
    <phoneticPr fontId="5"/>
  </si>
  <si>
    <t>保育士室</t>
    <phoneticPr fontId="5"/>
  </si>
  <si>
    <t>その他</t>
    <phoneticPr fontId="5"/>
  </si>
  <si>
    <t>総面積</t>
  </si>
  <si>
    <t>屋外遊戯場</t>
    <phoneticPr fontId="5"/>
  </si>
  <si>
    <t>郵便番号</t>
    <rPh sb="0" eb="4">
      <t>ユウビンバンゴウ</t>
    </rPh>
    <phoneticPr fontId="3"/>
  </si>
  <si>
    <t>常勤</t>
  </si>
  <si>
    <t>非常勤</t>
  </si>
  <si>
    <t>社会保険等</t>
    <rPh sb="0" eb="2">
      <t>シャカイ</t>
    </rPh>
    <rPh sb="2" eb="4">
      <t>ホケン</t>
    </rPh>
    <rPh sb="4" eb="5">
      <t>トウ</t>
    </rPh>
    <phoneticPr fontId="3"/>
  </si>
  <si>
    <t>人</t>
    <rPh sb="0" eb="1">
      <t>ニン</t>
    </rPh>
    <phoneticPr fontId="5"/>
  </si>
  <si>
    <t>　イ　就業規則等の職員への周知</t>
  </si>
  <si>
    <t>いる場合:方法</t>
  </si>
  <si>
    <t>　ア  就業規則等の作成、届出</t>
  </si>
  <si>
    <t>　(1)　配置状況</t>
  </si>
  <si>
    <t>必要数</t>
    <rPh sb="0" eb="3">
      <t>ヒツヨウスウ</t>
    </rPh>
    <phoneticPr fontId="3"/>
  </si>
  <si>
    <t>在籍</t>
    <rPh sb="0" eb="2">
      <t>ザイセキ</t>
    </rPh>
    <phoneticPr fontId="3"/>
  </si>
  <si>
    <t>過不足</t>
    <rPh sb="0" eb="3">
      <t>カブソク</t>
    </rPh>
    <phoneticPr fontId="3"/>
  </si>
  <si>
    <t>保育士</t>
    <rPh sb="0" eb="2">
      <t>ホイク</t>
    </rPh>
    <rPh sb="2" eb="3">
      <t>シ</t>
    </rPh>
    <phoneticPr fontId="3"/>
  </si>
  <si>
    <t>計</t>
    <rPh sb="0" eb="1">
      <t>ケイ</t>
    </rPh>
    <phoneticPr fontId="3"/>
  </si>
  <si>
    <t>理事会審議年月日</t>
    <rPh sb="5" eb="8">
      <t>ネンガッピ</t>
    </rPh>
    <phoneticPr fontId="5"/>
  </si>
  <si>
    <t>４週間</t>
    <phoneticPr fontId="3"/>
  </si>
  <si>
    <t>１か月</t>
    <phoneticPr fontId="3"/>
  </si>
  <si>
    <t>「いる・いない」を記入してください。</t>
    <phoneticPr fontId="3"/>
  </si>
  <si>
    <t>責任体制の明確化</t>
    <rPh sb="0" eb="2">
      <t>セキニン</t>
    </rPh>
    <rPh sb="2" eb="4">
      <t>タイセイ</t>
    </rPh>
    <rPh sb="5" eb="7">
      <t>メイカク</t>
    </rPh>
    <rPh sb="7" eb="8">
      <t>カ</t>
    </rPh>
    <phoneticPr fontId="3"/>
  </si>
  <si>
    <t>規程等の整備</t>
    <rPh sb="0" eb="2">
      <t>キテイ</t>
    </rPh>
    <rPh sb="2" eb="3">
      <t>トウ</t>
    </rPh>
    <rPh sb="4" eb="6">
      <t>セイビ</t>
    </rPh>
    <phoneticPr fontId="3"/>
  </si>
  <si>
    <t>「有・無」を記入してください。</t>
    <rPh sb="1" eb="2">
      <t>ユウ</t>
    </rPh>
    <rPh sb="3" eb="4">
      <t>ム</t>
    </rPh>
    <phoneticPr fontId="3"/>
  </si>
  <si>
    <t>「いる・いない」を記入してください。</t>
    <phoneticPr fontId="3"/>
  </si>
  <si>
    <t>↑「有・無」を記入してください。</t>
    <phoneticPr fontId="3"/>
  </si>
  <si>
    <t>「有・無」を記入してください。</t>
    <phoneticPr fontId="3"/>
  </si>
  <si>
    <t>通報訓練</t>
    <phoneticPr fontId="5"/>
  </si>
  <si>
    <t>５月</t>
    <phoneticPr fontId="5"/>
  </si>
  <si>
    <t>６月</t>
    <phoneticPr fontId="5"/>
  </si>
  <si>
    <t>７月</t>
    <phoneticPr fontId="5"/>
  </si>
  <si>
    <t>８月</t>
    <phoneticPr fontId="5"/>
  </si>
  <si>
    <t>９月</t>
    <phoneticPr fontId="5"/>
  </si>
  <si>
    <t>10月</t>
    <phoneticPr fontId="5"/>
  </si>
  <si>
    <t>11月</t>
    <phoneticPr fontId="5"/>
  </si>
  <si>
    <t>12月</t>
    <phoneticPr fontId="5"/>
  </si>
  <si>
    <t>想定の</t>
    <phoneticPr fontId="5"/>
  </si>
  <si>
    <t>災害種別</t>
    <phoneticPr fontId="3"/>
  </si>
  <si>
    <t>火災</t>
    <phoneticPr fontId="5"/>
  </si>
  <si>
    <t>わいせつ行為をしない</t>
    <rPh sb="4" eb="6">
      <t>コウイ</t>
    </rPh>
    <phoneticPr fontId="3"/>
  </si>
  <si>
    <t>床破損、段差等による歩行に障害はないか。</t>
    <phoneticPr fontId="5"/>
  </si>
  <si>
    <t>非常口の開閉、非常口への通行に障害はないか。</t>
    <phoneticPr fontId="3"/>
  </si>
  <si>
    <t>非常階段、非常用滑り台の利用に障害はないか。</t>
    <phoneticPr fontId="5"/>
  </si>
  <si>
    <t>ガラスの破損による事故防止に配慮がなされているか。</t>
    <phoneticPr fontId="5"/>
  </si>
  <si>
    <t>ベッドからの転落防止がなされているか。</t>
    <phoneticPr fontId="5"/>
  </si>
  <si>
    <t>家具、備品などの転倒防止がなされているか。</t>
    <phoneticPr fontId="5"/>
  </si>
  <si>
    <t>棚などから物が落ちる恐れはないか。</t>
    <phoneticPr fontId="5"/>
  </si>
  <si>
    <t>暖房器具の安全対策がなされているか（転倒防止、接触防止、換気等）。</t>
    <phoneticPr fontId="5"/>
  </si>
  <si>
    <t>手洗い場は清潔か、角等は危険な状態になっていないか。</t>
    <phoneticPr fontId="5"/>
  </si>
  <si>
    <t>カーテン、じゅうたん等は防炎性能を有しているか。</t>
    <phoneticPr fontId="5"/>
  </si>
  <si>
    <t xml:space="preserve">      　　　　</t>
  </si>
  <si>
    <t>調理従事者の健康診断、検便結果の確認</t>
    <rPh sb="0" eb="2">
      <t>チョウリ</t>
    </rPh>
    <rPh sb="2" eb="5">
      <t>ジュウジシャ</t>
    </rPh>
    <rPh sb="6" eb="8">
      <t>ケンコウ</t>
    </rPh>
    <rPh sb="8" eb="10">
      <t>シンダン</t>
    </rPh>
    <rPh sb="11" eb="13">
      <t>ケンベン</t>
    </rPh>
    <rPh sb="13" eb="15">
      <t>ケッカ</t>
    </rPh>
    <rPh sb="16" eb="18">
      <t>カクニン</t>
    </rPh>
    <phoneticPr fontId="5"/>
  </si>
  <si>
    <t>喫食状況の把握</t>
    <rPh sb="0" eb="1">
      <t>イサム</t>
    </rPh>
    <rPh sb="1" eb="2">
      <t>グイ</t>
    </rPh>
    <rPh sb="2" eb="4">
      <t>ジョウキョウ</t>
    </rPh>
    <rPh sb="5" eb="7">
      <t>ハアク</t>
    </rPh>
    <phoneticPr fontId="5"/>
  </si>
  <si>
    <t>※その他に○をした場合は、具体的な確認内容を記入してください。</t>
    <rPh sb="3" eb="4">
      <t>タ</t>
    </rPh>
    <rPh sb="9" eb="11">
      <t>バアイ</t>
    </rPh>
    <rPh sb="13" eb="16">
      <t>グタイテキ</t>
    </rPh>
    <rPh sb="17" eb="19">
      <t>カクニン</t>
    </rPh>
    <rPh sb="19" eb="21">
      <t>ナイヨウ</t>
    </rPh>
    <rPh sb="22" eb="24">
      <t>キニュウ</t>
    </rPh>
    <phoneticPr fontId="3"/>
  </si>
  <si>
    <t>業務日誌（園・施設日誌）</t>
    <rPh sb="5" eb="6">
      <t>エン</t>
    </rPh>
    <phoneticPr fontId="5"/>
  </si>
  <si>
    <t>　　(ｲ)　欠席者に対して、会議の内容を周知していますか。</t>
    <rPh sb="6" eb="8">
      <t>ケッセキ</t>
    </rPh>
    <rPh sb="8" eb="9">
      <t>シャ</t>
    </rPh>
    <phoneticPr fontId="5"/>
  </si>
  <si>
    <t>　　　ア　（ア）児童の権利擁護について、職員に周知していますか。該当するものに○をしてください。</t>
    <rPh sb="8" eb="10">
      <t>ジドウ</t>
    </rPh>
    <rPh sb="11" eb="13">
      <t>ケンリ</t>
    </rPh>
    <rPh sb="13" eb="15">
      <t>ヨウゴ</t>
    </rPh>
    <rPh sb="20" eb="22">
      <t>ショクイン</t>
    </rPh>
    <rPh sb="23" eb="25">
      <t>シュウチ</t>
    </rPh>
    <rPh sb="32" eb="34">
      <t>ガイトウ</t>
    </rPh>
    <phoneticPr fontId="3"/>
  </si>
  <si>
    <t>研修</t>
    <rPh sb="0" eb="2">
      <t>ケンシュウ</t>
    </rPh>
    <phoneticPr fontId="5"/>
  </si>
  <si>
    <t>マニュアルの作成及び配布</t>
    <rPh sb="6" eb="8">
      <t>サクセイ</t>
    </rPh>
    <rPh sb="8" eb="9">
      <t>オヨ</t>
    </rPh>
    <rPh sb="10" eb="12">
      <t>ハイフ</t>
    </rPh>
    <phoneticPr fontId="5"/>
  </si>
  <si>
    <t>　　　　　（イ）児童の権利擁護の視点から、保育上どのようなことに配慮していますか。該当するものに○をしてください。</t>
    <rPh sb="8" eb="10">
      <t>ジドウ</t>
    </rPh>
    <rPh sb="11" eb="13">
      <t>ケンリ</t>
    </rPh>
    <rPh sb="13" eb="15">
      <t>ヨウゴ</t>
    </rPh>
    <rPh sb="16" eb="18">
      <t>シテン</t>
    </rPh>
    <rPh sb="21" eb="23">
      <t>ホイク</t>
    </rPh>
    <rPh sb="23" eb="24">
      <t>ジョウ</t>
    </rPh>
    <rPh sb="32" eb="34">
      <t>ハイリョ</t>
    </rPh>
    <rPh sb="41" eb="43">
      <t>ガイトウ</t>
    </rPh>
    <phoneticPr fontId="3"/>
  </si>
  <si>
    <t>暴力的な言葉を使用しない（呼びすて、怒鳴る等）</t>
    <rPh sb="0" eb="3">
      <t>ボウリョクテキ</t>
    </rPh>
    <rPh sb="4" eb="6">
      <t>コトバ</t>
    </rPh>
    <rPh sb="7" eb="9">
      <t>シヨウ</t>
    </rPh>
    <rPh sb="13" eb="14">
      <t>ヨ</t>
    </rPh>
    <rPh sb="18" eb="20">
      <t>ドナ</t>
    </rPh>
    <rPh sb="21" eb="22">
      <t>トウ</t>
    </rPh>
    <phoneticPr fontId="5"/>
  </si>
  <si>
    <t>体罰を行わない</t>
    <rPh sb="0" eb="2">
      <t>タイバツ</t>
    </rPh>
    <rPh sb="3" eb="4">
      <t>オコナ</t>
    </rPh>
    <phoneticPr fontId="3"/>
  </si>
  <si>
    <t>無視（ネグレクト）をしない</t>
    <rPh sb="0" eb="2">
      <t>ムシ</t>
    </rPh>
    <phoneticPr fontId="3"/>
  </si>
  <si>
    <t>行動制限をしない（閉じ込める等）</t>
    <rPh sb="0" eb="2">
      <t>コウドウ</t>
    </rPh>
    <rPh sb="2" eb="4">
      <t>セイゲン</t>
    </rPh>
    <rPh sb="9" eb="10">
      <t>ト</t>
    </rPh>
    <rPh sb="11" eb="12">
      <t>コ</t>
    </rPh>
    <rPh sb="14" eb="15">
      <t>トウ</t>
    </rPh>
    <phoneticPr fontId="3"/>
  </si>
  <si>
    <t>差別的な待遇をしない</t>
    <rPh sb="0" eb="3">
      <t>サベツテキ</t>
    </rPh>
    <rPh sb="4" eb="6">
      <t>タイグウ</t>
    </rPh>
    <phoneticPr fontId="3"/>
  </si>
  <si>
    <t>強制をしない（食事を無理に食べさせる等）</t>
    <rPh sb="0" eb="2">
      <t>キョウセイ</t>
    </rPh>
    <rPh sb="7" eb="9">
      <t>ショクジ</t>
    </rPh>
    <rPh sb="10" eb="12">
      <t>ムリ</t>
    </rPh>
    <rPh sb="13" eb="14">
      <t>タ</t>
    </rPh>
    <rPh sb="18" eb="19">
      <t>トウ</t>
    </rPh>
    <phoneticPr fontId="5"/>
  </si>
  <si>
    <t>人</t>
    <rPh sb="0" eb="1">
      <t>ニン</t>
    </rPh>
    <phoneticPr fontId="3"/>
  </si>
  <si>
    <t>歳児まで</t>
    <rPh sb="0" eb="2">
      <t>サイジ</t>
    </rPh>
    <phoneticPr fontId="3"/>
  </si>
  <si>
    <t>備付帳簿</t>
    <phoneticPr fontId="5"/>
  </si>
  <si>
    <t xml:space="preserve"> 　区分</t>
    <phoneticPr fontId="5"/>
  </si>
  <si>
    <t>帳簿名</t>
    <phoneticPr fontId="5"/>
  </si>
  <si>
    <t>有無</t>
    <phoneticPr fontId="5"/>
  </si>
  <si>
    <t>事業計画書</t>
    <phoneticPr fontId="5"/>
  </si>
  <si>
    <t>給与（賃金）台帳</t>
    <phoneticPr fontId="5"/>
  </si>
  <si>
    <t>事業報告書</t>
    <phoneticPr fontId="5"/>
  </si>
  <si>
    <t>社会保険・雇用保険関係書類</t>
    <phoneticPr fontId="5"/>
  </si>
  <si>
    <t>運</t>
    <phoneticPr fontId="5"/>
  </si>
  <si>
    <t>源泉徴収税関係書類</t>
    <phoneticPr fontId="5"/>
  </si>
  <si>
    <t>業務分担表</t>
    <phoneticPr fontId="5"/>
  </si>
  <si>
    <t>職員会議録</t>
    <phoneticPr fontId="5"/>
  </si>
  <si>
    <t>職員健康診断記録</t>
    <phoneticPr fontId="5"/>
  </si>
  <si>
    <t>営</t>
    <phoneticPr fontId="5"/>
  </si>
  <si>
    <t>就業規則（給与規程等を含む）</t>
    <phoneticPr fontId="5"/>
  </si>
  <si>
    <t>研修関係書類</t>
    <phoneticPr fontId="5"/>
  </si>
  <si>
    <t>職員履歴書</t>
    <phoneticPr fontId="5"/>
  </si>
  <si>
    <t>資格証明書</t>
    <phoneticPr fontId="5"/>
  </si>
  <si>
    <t>管</t>
    <phoneticPr fontId="5"/>
  </si>
  <si>
    <t>労働者名簿</t>
    <phoneticPr fontId="5"/>
  </si>
  <si>
    <t>勤務割（ローテーション）表</t>
    <phoneticPr fontId="5"/>
  </si>
  <si>
    <t>出勤簿（タイムカード）</t>
    <phoneticPr fontId="5"/>
  </si>
  <si>
    <t>理</t>
    <phoneticPr fontId="5"/>
  </si>
  <si>
    <t>超過勤務命令簿</t>
    <phoneticPr fontId="5"/>
  </si>
  <si>
    <t>年次有給休暇整理簿</t>
    <phoneticPr fontId="5"/>
  </si>
  <si>
    <t>出張命令簿</t>
    <phoneticPr fontId="5"/>
  </si>
  <si>
    <t>職種</t>
    <phoneticPr fontId="5"/>
  </si>
  <si>
    <t>常勤・非常勤の区別</t>
    <phoneticPr fontId="5"/>
  </si>
  <si>
    <t>年齢</t>
    <phoneticPr fontId="5"/>
  </si>
  <si>
    <t>退職年月日</t>
    <phoneticPr fontId="5"/>
  </si>
  <si>
    <t>　　　　　　その他</t>
    <rPh sb="8" eb="9">
      <t>タ</t>
    </rPh>
    <phoneticPr fontId="3"/>
  </si>
  <si>
    <t>　　　・苦情解決への対応に係る規程を作成していますか。</t>
    <phoneticPr fontId="3"/>
  </si>
  <si>
    <t>　　　　　・職員が業務上知り得た秘密を漏らすことのないように、どのような措置を講じていますか。該当項目に○をしてください。</t>
    <rPh sb="6" eb="8">
      <t>ショクイン</t>
    </rPh>
    <rPh sb="9" eb="12">
      <t>ギョウムジョウ</t>
    </rPh>
    <rPh sb="12" eb="13">
      <t>シ</t>
    </rPh>
    <rPh sb="14" eb="15">
      <t>エ</t>
    </rPh>
    <rPh sb="16" eb="18">
      <t>ヒミツ</t>
    </rPh>
    <rPh sb="19" eb="20">
      <t>モ</t>
    </rPh>
    <rPh sb="36" eb="38">
      <t>ソチ</t>
    </rPh>
    <rPh sb="39" eb="40">
      <t>コウ</t>
    </rPh>
    <rPh sb="47" eb="49">
      <t>ガイトウ</t>
    </rPh>
    <rPh sb="49" eb="51">
      <t>コウモク</t>
    </rPh>
    <phoneticPr fontId="3"/>
  </si>
  <si>
    <t>施設番号</t>
    <rPh sb="0" eb="2">
      <t>シセツ</t>
    </rPh>
    <rPh sb="2" eb="4">
      <t>バンゴウ</t>
    </rPh>
    <phoneticPr fontId="3"/>
  </si>
  <si>
    <t>児童の入所状況</t>
    <phoneticPr fontId="3"/>
  </si>
  <si>
    <t>Ⅰ運営管理</t>
    <phoneticPr fontId="3"/>
  </si>
  <si>
    <t>　　 ・苦情解決の仕組みについて、利用者にどのように周知していますか。該当項目に○をしてください。</t>
    <rPh sb="9" eb="11">
      <t>シク</t>
    </rPh>
    <rPh sb="35" eb="37">
      <t>ガイトウ</t>
    </rPh>
    <rPh sb="37" eb="39">
      <t>コウモク</t>
    </rPh>
    <phoneticPr fontId="3"/>
  </si>
  <si>
    <t>　　イ　管理規程</t>
    <phoneticPr fontId="3"/>
  </si>
  <si>
    <t>(2)　就業規則等の制定</t>
  </si>
  <si>
    <t>(2)　勤務状況（常勤職員のみ）</t>
  </si>
  <si>
    <t>(3)　職員給与等の状況</t>
  </si>
  <si>
    <t xml:space="preserve">    イ　諸手当の支給基準</t>
    <phoneticPr fontId="3"/>
  </si>
  <si>
    <t xml:space="preserve"> (4)  健康管理</t>
  </si>
  <si>
    <t xml:space="preserve">(5)　研　修 </t>
  </si>
  <si>
    <t>３　建物設備の管理</t>
    <phoneticPr fontId="5"/>
  </si>
  <si>
    <t>　　・　結果をどのように公表していますか。該当項目に○をしてください。</t>
    <rPh sb="4" eb="6">
      <t>ケッカ</t>
    </rPh>
    <rPh sb="12" eb="14">
      <t>コウヒョウ</t>
    </rPh>
    <rPh sb="21" eb="23">
      <t>ガイトウ</t>
    </rPh>
    <rPh sb="23" eb="25">
      <t>コウモク</t>
    </rPh>
    <phoneticPr fontId="5"/>
  </si>
  <si>
    <t>閲覧</t>
    <rPh sb="0" eb="2">
      <t>エツラン</t>
    </rPh>
    <phoneticPr fontId="3"/>
  </si>
  <si>
    <t>食品材料発注書（控）</t>
  </si>
  <si>
    <t>食品納入書</t>
  </si>
  <si>
    <t>栄養出納表</t>
  </si>
  <si>
    <t>調理・調乳担当者の検便検査結果票</t>
  </si>
  <si>
    <t>保健日誌</t>
  </si>
  <si>
    <t>事故簿</t>
  </si>
  <si>
    <t>損害賠償保険証書</t>
  </si>
  <si>
    <t>【参考】平成10年2月18日付児発第86号局長通知「保育所における調理業務の委託について」</t>
    <rPh sb="1" eb="3">
      <t>サンコウ</t>
    </rPh>
    <rPh sb="4" eb="6">
      <t>ヘイセイ</t>
    </rPh>
    <rPh sb="8" eb="9">
      <t>ネン</t>
    </rPh>
    <rPh sb="10" eb="11">
      <t>ガツ</t>
    </rPh>
    <rPh sb="13" eb="14">
      <t>ニチ</t>
    </rPh>
    <rPh sb="14" eb="15">
      <t>ツ</t>
    </rPh>
    <rPh sb="15" eb="16">
      <t>コ</t>
    </rPh>
    <rPh sb="16" eb="17">
      <t>ハツ</t>
    </rPh>
    <rPh sb="17" eb="18">
      <t>ダイ</t>
    </rPh>
    <rPh sb="20" eb="21">
      <t>ゴウ</t>
    </rPh>
    <rPh sb="21" eb="23">
      <t>キョクチョウ</t>
    </rPh>
    <rPh sb="23" eb="25">
      <t>ツウチ</t>
    </rPh>
    <rPh sb="26" eb="28">
      <t>ホイク</t>
    </rPh>
    <rPh sb="28" eb="29">
      <t>ジョ</t>
    </rPh>
    <rPh sb="33" eb="35">
      <t>チョウリ</t>
    </rPh>
    <rPh sb="35" eb="37">
      <t>ギョウム</t>
    </rPh>
    <rPh sb="38" eb="40">
      <t>イタク</t>
    </rPh>
    <phoneticPr fontId="3"/>
  </si>
  <si>
    <t>職　　　　名</t>
    <phoneticPr fontId="3"/>
  </si>
  <si>
    <t>休暇取得に関するもの</t>
    <rPh sb="0" eb="2">
      <t>キュウカ</t>
    </rPh>
    <rPh sb="2" eb="4">
      <t>シュトク</t>
    </rPh>
    <rPh sb="5" eb="6">
      <t>カン</t>
    </rPh>
    <phoneticPr fontId="3"/>
  </si>
  <si>
    <t>　　イ　食物等によるアレルギーのある子供がいる場合は、配慮している項目に○をしてください。</t>
    <rPh sb="18" eb="20">
      <t>コドモ</t>
    </rPh>
    <rPh sb="27" eb="29">
      <t>ハイリョ</t>
    </rPh>
    <rPh sb="33" eb="35">
      <t>コウモク</t>
    </rPh>
    <phoneticPr fontId="5"/>
  </si>
  <si>
    <t>　　ア　児童の既往歴及び予防接種等の把握方法について、該当項目に○をしてください。</t>
    <rPh sb="20" eb="22">
      <t>ホウホウ</t>
    </rPh>
    <rPh sb="27" eb="29">
      <t>ガイトウ</t>
    </rPh>
    <rPh sb="29" eb="31">
      <t>コウモク</t>
    </rPh>
    <phoneticPr fontId="5"/>
  </si>
  <si>
    <t>雇入時健康診断</t>
    <rPh sb="0" eb="1">
      <t>ヤトイ</t>
    </rPh>
    <rPh sb="1" eb="3">
      <t>イレドキ</t>
    </rPh>
    <rPh sb="3" eb="5">
      <t>ケンコウ</t>
    </rPh>
    <rPh sb="5" eb="7">
      <t>シンダン</t>
    </rPh>
    <phoneticPr fontId="3"/>
  </si>
  <si>
    <t>食事献立表（予定献立・実施記録）</t>
    <rPh sb="0" eb="2">
      <t>ショクジ</t>
    </rPh>
    <rPh sb="2" eb="5">
      <t>コンダテヒョウ</t>
    </rPh>
    <rPh sb="6" eb="8">
      <t>ヨテイ</t>
    </rPh>
    <rPh sb="8" eb="10">
      <t>コンダテ</t>
    </rPh>
    <rPh sb="11" eb="13">
      <t>ジッシ</t>
    </rPh>
    <rPh sb="13" eb="15">
      <t>キロク</t>
    </rPh>
    <phoneticPr fontId="5"/>
  </si>
  <si>
    <t>※その他に○をした場合は、具体的な点検内容を記入してください。</t>
    <rPh sb="3" eb="4">
      <t>タ</t>
    </rPh>
    <rPh sb="9" eb="11">
      <t>バアイ</t>
    </rPh>
    <rPh sb="13" eb="16">
      <t>グタイテキ</t>
    </rPh>
    <rPh sb="17" eb="19">
      <t>テンケン</t>
    </rPh>
    <rPh sb="19" eb="21">
      <t>ナイヨウ</t>
    </rPh>
    <rPh sb="22" eb="24">
      <t>キニュウ</t>
    </rPh>
    <phoneticPr fontId="3"/>
  </si>
  <si>
    <t>　　ア  委託している場合は、○をしてください。</t>
    <rPh sb="11" eb="13">
      <t>バアイ</t>
    </rPh>
    <phoneticPr fontId="5"/>
  </si>
  <si>
    <t>　　イ  委託している場合、契約年月日を記入してください。</t>
    <rPh sb="16" eb="19">
      <t>ネンガッピ</t>
    </rPh>
    <rPh sb="20" eb="22">
      <t>キニュウ</t>
    </rPh>
    <phoneticPr fontId="5"/>
  </si>
  <si>
    <t>　　エ　委託内容の履行確認をしていますか。</t>
    <rPh sb="4" eb="6">
      <t>イタク</t>
    </rPh>
    <rPh sb="6" eb="8">
      <t>ナイヨウ</t>
    </rPh>
    <rPh sb="9" eb="11">
      <t>リコウ</t>
    </rPh>
    <rPh sb="11" eb="13">
      <t>カクニン</t>
    </rPh>
    <phoneticPr fontId="5"/>
  </si>
  <si>
    <t>「いる・いない」を記入してください。</t>
    <rPh sb="9" eb="11">
      <t>キニュウ</t>
    </rPh>
    <phoneticPr fontId="3"/>
  </si>
  <si>
    <t>「ある・ない」を記入してください。</t>
    <phoneticPr fontId="3"/>
  </si>
  <si>
    <t>　　　→「ある」と回答した場合、その改善状況を記入してください。</t>
    <rPh sb="9" eb="11">
      <t>カイトウ</t>
    </rPh>
    <rPh sb="13" eb="15">
      <t>バアイ</t>
    </rPh>
    <rPh sb="18" eb="20">
      <t>カイゼン</t>
    </rPh>
    <rPh sb="20" eb="22">
      <t>ジョウキョウ</t>
    </rPh>
    <rPh sb="23" eb="25">
      <t>キニュウ</t>
    </rPh>
    <phoneticPr fontId="3"/>
  </si>
  <si>
    <t>「ある・ない」を記入してください。</t>
    <rPh sb="8" eb="10">
      <t>キニュウ</t>
    </rPh>
    <phoneticPr fontId="3"/>
  </si>
  <si>
    <t>歳児のみ</t>
    <rPh sb="0" eb="2">
      <t>サイジ</t>
    </rPh>
    <phoneticPr fontId="3"/>
  </si>
  <si>
    <t>個人別指導計画（０～３歳未満児）</t>
    <rPh sb="12" eb="14">
      <t>ミマン</t>
    </rPh>
    <rPh sb="14" eb="15">
      <t>ジ</t>
    </rPh>
    <phoneticPr fontId="5"/>
  </si>
  <si>
    <t>　(3)　０歳児の健康状況の把握についてどのような配慮をしていますか。</t>
    <rPh sb="9" eb="11">
      <t>ケンコウ</t>
    </rPh>
    <rPh sb="11" eb="13">
      <t>ジョウキョウ</t>
    </rPh>
    <rPh sb="14" eb="16">
      <t>ハアク</t>
    </rPh>
    <rPh sb="25" eb="27">
      <t>ハイリョ</t>
    </rPh>
    <phoneticPr fontId="3"/>
  </si>
  <si>
    <t>（例：０歳児の健康診断を月１回実施している。）</t>
    <rPh sb="1" eb="2">
      <t>レイ</t>
    </rPh>
    <rPh sb="12" eb="13">
      <t>ツキ</t>
    </rPh>
    <rPh sb="14" eb="15">
      <t>カイ</t>
    </rPh>
    <rPh sb="15" eb="17">
      <t>ジッシ</t>
    </rPh>
    <phoneticPr fontId="3"/>
  </si>
  <si>
    <t>　　　　　・利用者の人権の擁護、虐待の防止等のため、研修の実施、規程の作成など必要な体制の整備をしていますか。</t>
    <phoneticPr fontId="3"/>
  </si>
  <si>
    <t>規程等に明記</t>
    <rPh sb="0" eb="3">
      <t>キテイトウ</t>
    </rPh>
    <rPh sb="4" eb="6">
      <t>メイキ</t>
    </rPh>
    <phoneticPr fontId="3"/>
  </si>
  <si>
    <t>雇用時の取決め</t>
    <rPh sb="0" eb="2">
      <t>コヨウ</t>
    </rPh>
    <rPh sb="2" eb="3">
      <t>ジ</t>
    </rPh>
    <rPh sb="4" eb="6">
      <t>トリキ</t>
    </rPh>
    <phoneticPr fontId="3"/>
  </si>
  <si>
    <t>パンフレットの配布</t>
    <rPh sb="7" eb="9">
      <t>ハイフ</t>
    </rPh>
    <phoneticPr fontId="3"/>
  </si>
  <si>
    <t>延長保育利用者名簿</t>
    <rPh sb="0" eb="2">
      <t>エンチョウ</t>
    </rPh>
    <rPh sb="4" eb="7">
      <t>リヨウシャ</t>
    </rPh>
    <phoneticPr fontId="5"/>
  </si>
  <si>
    <t>非常勤職員
就業規則</t>
    <phoneticPr fontId="5"/>
  </si>
  <si>
    <t>１年単位変形
労働時間制の協定</t>
    <phoneticPr fontId="5"/>
  </si>
  <si>
    <t>口座振込に関する
職員の同意書</t>
    <phoneticPr fontId="5"/>
  </si>
  <si>
    <t>年</t>
    <phoneticPr fontId="5"/>
  </si>
  <si>
    <t>　　　(1)基本方針及び組織</t>
    <rPh sb="6" eb="8">
      <t>キホン</t>
    </rPh>
    <rPh sb="8" eb="10">
      <t>ホウシン</t>
    </rPh>
    <rPh sb="10" eb="11">
      <t>オヨ</t>
    </rPh>
    <rPh sb="12" eb="14">
      <t>ソシキ</t>
    </rPh>
    <phoneticPr fontId="3"/>
  </si>
  <si>
    <t>規程の配布</t>
    <rPh sb="0" eb="2">
      <t>キテイ</t>
    </rPh>
    <rPh sb="3" eb="5">
      <t>ハイフ</t>
    </rPh>
    <phoneticPr fontId="3"/>
  </si>
  <si>
    <t>園のしおりに概要記載</t>
    <rPh sb="0" eb="1">
      <t>エン</t>
    </rPh>
    <rPh sb="6" eb="8">
      <t>ガイヨウ</t>
    </rPh>
    <rPh sb="8" eb="10">
      <t>キサイ</t>
    </rPh>
    <phoneticPr fontId="3"/>
  </si>
  <si>
    <t>　 　(ｲ)　支給基準が明確になっていない手当（特別手当等）はありますか。</t>
    <phoneticPr fontId="3"/>
  </si>
  <si>
    <t>検査実施項目(1)</t>
    <phoneticPr fontId="5"/>
  </si>
  <si>
    <t>　　　→改善状況（未改善の場合は理由及び改善計画）</t>
    <rPh sb="4" eb="6">
      <t>カイゼン</t>
    </rPh>
    <rPh sb="6" eb="8">
      <t>ジョウキョウ</t>
    </rPh>
    <rPh sb="9" eb="10">
      <t>ミ</t>
    </rPh>
    <rPh sb="10" eb="12">
      <t>カイゼン</t>
    </rPh>
    <rPh sb="13" eb="15">
      <t>バアイ</t>
    </rPh>
    <rPh sb="16" eb="18">
      <t>リユウ</t>
    </rPh>
    <rPh sb="18" eb="19">
      <t>オヨ</t>
    </rPh>
    <rPh sb="20" eb="22">
      <t>カイゼン</t>
    </rPh>
    <rPh sb="22" eb="24">
      <t>ケイカク</t>
    </rPh>
    <phoneticPr fontId="3"/>
  </si>
  <si>
    <t>　　　→改善すべき事項の具体的な内容</t>
    <rPh sb="4" eb="6">
      <t>カイゼン</t>
    </rPh>
    <rPh sb="9" eb="11">
      <t>ジコウ</t>
    </rPh>
    <rPh sb="12" eb="15">
      <t>グタイテキ</t>
    </rPh>
    <rPh sb="16" eb="18">
      <t>ナイヨウ</t>
    </rPh>
    <phoneticPr fontId="3"/>
  </si>
  <si>
    <t>独自に食事摂取基準を基に算定し、園の給与栄養目標としている。</t>
    <rPh sb="0" eb="2">
      <t>ドクジ</t>
    </rPh>
    <rPh sb="3" eb="5">
      <t>ショクジ</t>
    </rPh>
    <rPh sb="5" eb="7">
      <t>セッシュ</t>
    </rPh>
    <rPh sb="7" eb="9">
      <t>キジュン</t>
    </rPh>
    <rPh sb="10" eb="11">
      <t>モト</t>
    </rPh>
    <rPh sb="12" eb="14">
      <t>サンテイ</t>
    </rPh>
    <rPh sb="20" eb="22">
      <t>エイヨウ</t>
    </rPh>
    <phoneticPr fontId="3"/>
  </si>
  <si>
    <t>発注者</t>
  </si>
  <si>
    <t xml:space="preserve">(4)　消防設備等の管理状況                                                                    </t>
  </si>
  <si>
    <t>　　</t>
  </si>
  <si>
    <t>　　　　　</t>
  </si>
  <si>
    <t>※その他に○をした場合は、具体的に記入してください。</t>
  </si>
  <si>
    <t>※その他に○をした場合は、具体的に記入してください。</t>
    <rPh sb="3" eb="4">
      <t>タ</t>
    </rPh>
    <rPh sb="9" eb="11">
      <t>バアイ</t>
    </rPh>
    <rPh sb="13" eb="16">
      <t>グタイテキ</t>
    </rPh>
    <rPh sb="17" eb="19">
      <t>キニュウ</t>
    </rPh>
    <phoneticPr fontId="3"/>
  </si>
  <si>
    <t>　　　　 　(ｲ)　理由を把握していますか。把握している場合は、○をしてください。</t>
    <rPh sb="10" eb="12">
      <t>リユウ</t>
    </rPh>
    <rPh sb="13" eb="15">
      <t>ハアク</t>
    </rPh>
    <rPh sb="22" eb="24">
      <t>ハアク</t>
    </rPh>
    <phoneticPr fontId="5"/>
  </si>
  <si>
    <t>　　　　 　(ｳ)　区市町村の担当者に連絡をしていますか。連絡をしている場合は、○をしてください。</t>
    <rPh sb="10" eb="14">
      <t>クシチョウソン</t>
    </rPh>
    <rPh sb="15" eb="18">
      <t>タントウシャ</t>
    </rPh>
    <rPh sb="19" eb="21">
      <t>レンラク</t>
    </rPh>
    <rPh sb="29" eb="31">
      <t>レンラク</t>
    </rPh>
    <phoneticPr fontId="5"/>
  </si>
  <si>
    <t>　　(2)　給与栄養目標量は何をもとに設定していますか。該当するものに○をしてください。</t>
    <rPh sb="8" eb="10">
      <t>エイヨウ</t>
    </rPh>
    <rPh sb="12" eb="13">
      <t>リョウ</t>
    </rPh>
    <rPh sb="19" eb="21">
      <t>セッテイ</t>
    </rPh>
    <phoneticPr fontId="5"/>
  </si>
  <si>
    <t>※その他に○をした場合は、具体的に記入してください。</t>
    <rPh sb="3" eb="4">
      <t>タ</t>
    </rPh>
    <rPh sb="9" eb="11">
      <t>バアイ</t>
    </rPh>
    <rPh sb="13" eb="16">
      <t>グタイテキ</t>
    </rPh>
    <rPh sb="17" eb="19">
      <t>キニュウ</t>
    </rPh>
    <phoneticPr fontId="5"/>
  </si>
  <si>
    <t>　　　(ｳ)　在庫管理を行っている場合は、○をしてください。</t>
    <rPh sb="12" eb="13">
      <t>オコナ</t>
    </rPh>
    <rPh sb="17" eb="19">
      <t>バアイ</t>
    </rPh>
    <phoneticPr fontId="5"/>
  </si>
  <si>
    <t>建物設備関係書類</t>
    <rPh sb="0" eb="2">
      <t>タテモノ</t>
    </rPh>
    <rPh sb="2" eb="4">
      <t>セツビ</t>
    </rPh>
    <rPh sb="4" eb="6">
      <t>カンケイ</t>
    </rPh>
    <rPh sb="6" eb="8">
      <t>ショルイ</t>
    </rPh>
    <phoneticPr fontId="5"/>
  </si>
  <si>
    <t>（例　職員会議での話し合い。）</t>
    <rPh sb="1" eb="2">
      <t>レイ</t>
    </rPh>
    <rPh sb="3" eb="5">
      <t>ショクイン</t>
    </rPh>
    <rPh sb="5" eb="7">
      <t>カイギ</t>
    </rPh>
    <rPh sb="9" eb="10">
      <t>ハナ</t>
    </rPh>
    <rPh sb="11" eb="12">
      <t>ア</t>
    </rPh>
    <phoneticPr fontId="3"/>
  </si>
  <si>
    <t>期</t>
    <rPh sb="0" eb="1">
      <t>キ</t>
    </rPh>
    <phoneticPr fontId="3"/>
  </si>
  <si>
    <t>週</t>
    <rPh sb="0" eb="1">
      <t>シュウ</t>
    </rPh>
    <phoneticPr fontId="3"/>
  </si>
  <si>
    <t>日</t>
    <rPh sb="0" eb="1">
      <t>ニチ</t>
    </rPh>
    <phoneticPr fontId="3"/>
  </si>
  <si>
    <t>　　　ウ　３歳未満児は個人別指導計画を作成していますか。作成している場合は、○をしてください。</t>
    <rPh sb="6" eb="7">
      <t>サイ</t>
    </rPh>
    <rPh sb="7" eb="9">
      <t>ミマン</t>
    </rPh>
    <rPh sb="9" eb="10">
      <t>ジ</t>
    </rPh>
    <rPh sb="11" eb="13">
      <t>コジン</t>
    </rPh>
    <rPh sb="13" eb="14">
      <t>ベツ</t>
    </rPh>
    <rPh sb="14" eb="16">
      <t>シドウ</t>
    </rPh>
    <rPh sb="16" eb="18">
      <t>ケイカク</t>
    </rPh>
    <rPh sb="19" eb="21">
      <t>サクセイ</t>
    </rPh>
    <rPh sb="28" eb="30">
      <t>サクセイ</t>
    </rPh>
    <rPh sb="34" eb="36">
      <t>バアイ</t>
    </rPh>
    <phoneticPr fontId="3"/>
  </si>
  <si>
    <t>　　　エ　長時間にわたる保育について、指導計画に位置づけていますか。位置づけている場合は、○をしてください。</t>
    <rPh sb="5" eb="8">
      <t>チョウジカン</t>
    </rPh>
    <rPh sb="12" eb="14">
      <t>ホイク</t>
    </rPh>
    <rPh sb="19" eb="21">
      <t>シドウ</t>
    </rPh>
    <rPh sb="21" eb="23">
      <t>ケイカク</t>
    </rPh>
    <rPh sb="24" eb="26">
      <t>イチ</t>
    </rPh>
    <rPh sb="34" eb="36">
      <t>イチ</t>
    </rPh>
    <rPh sb="41" eb="43">
      <t>バアイ</t>
    </rPh>
    <phoneticPr fontId="3"/>
  </si>
  <si>
    <t>　　　　　　消火設備</t>
    <rPh sb="6" eb="8">
      <t>ショウカ</t>
    </rPh>
    <rPh sb="8" eb="10">
      <t>セツビ</t>
    </rPh>
    <phoneticPr fontId="3"/>
  </si>
  <si>
    <t>　　　　　　警報設備</t>
    <rPh sb="6" eb="8">
      <t>ケイホウ</t>
    </rPh>
    <rPh sb="8" eb="10">
      <t>セツビ</t>
    </rPh>
    <phoneticPr fontId="3"/>
  </si>
  <si>
    <t xml:space="preserve">     (ｱ)　採用時に職務内容、給与等の労働条件を明示していますか。</t>
    <rPh sb="9" eb="12">
      <t>サイヨウジ</t>
    </rPh>
    <rPh sb="13" eb="15">
      <t>ショクム</t>
    </rPh>
    <rPh sb="15" eb="17">
      <t>ナイヨウ</t>
    </rPh>
    <rPh sb="18" eb="20">
      <t>キュウヨ</t>
    </rPh>
    <rPh sb="20" eb="21">
      <t>トウ</t>
    </rPh>
    <rPh sb="22" eb="24">
      <t>ロウドウ</t>
    </rPh>
    <rPh sb="24" eb="26">
      <t>ジョウケン</t>
    </rPh>
    <rPh sb="27" eb="29">
      <t>メイジ</t>
    </rPh>
    <phoneticPr fontId="3"/>
  </si>
  <si>
    <t>室数</t>
    <phoneticPr fontId="5"/>
  </si>
  <si>
    <t>　　ウ　調理・調乳業務に従事する者を雇入れる際又は調理・調乳業務への配置換えの際に検便を実施していますか。実施している場合は○をしてください。</t>
    <rPh sb="4" eb="6">
      <t>チョウリ</t>
    </rPh>
    <rPh sb="7" eb="9">
      <t>チョウニュウ</t>
    </rPh>
    <rPh sb="9" eb="11">
      <t>ギョウム</t>
    </rPh>
    <rPh sb="12" eb="14">
      <t>ジュウジ</t>
    </rPh>
    <rPh sb="16" eb="17">
      <t>モノ</t>
    </rPh>
    <rPh sb="18" eb="20">
      <t>ヤトイイ</t>
    </rPh>
    <rPh sb="22" eb="23">
      <t>サイ</t>
    </rPh>
    <rPh sb="23" eb="24">
      <t>マタ</t>
    </rPh>
    <rPh sb="25" eb="27">
      <t>チョウリ</t>
    </rPh>
    <rPh sb="28" eb="30">
      <t>チョウニュウ</t>
    </rPh>
    <rPh sb="30" eb="32">
      <t>ギョウム</t>
    </rPh>
    <rPh sb="34" eb="36">
      <t>ハイチ</t>
    </rPh>
    <rPh sb="36" eb="37">
      <t>カ</t>
    </rPh>
    <rPh sb="39" eb="40">
      <t>サイ</t>
    </rPh>
    <rPh sb="41" eb="43">
      <t>ケンベン</t>
    </rPh>
    <rPh sb="44" eb="46">
      <t>ジッシ</t>
    </rPh>
    <rPh sb="53" eb="55">
      <t>ジッシ</t>
    </rPh>
    <rPh sb="59" eb="61">
      <t>バアイ</t>
    </rPh>
    <phoneticPr fontId="3"/>
  </si>
  <si>
    <t>　　（ア）　園における日常の衛生管理はどのようにしていますか。</t>
    <rPh sb="11" eb="13">
      <t>ニチジョウ</t>
    </rPh>
    <rPh sb="14" eb="16">
      <t>エイセイ</t>
    </rPh>
    <rPh sb="16" eb="18">
      <t>カンリ</t>
    </rPh>
    <phoneticPr fontId="3"/>
  </si>
  <si>
    <t>食育計画</t>
    <rPh sb="0" eb="1">
      <t>ショク</t>
    </rPh>
    <rPh sb="1" eb="2">
      <t>イク</t>
    </rPh>
    <rPh sb="2" eb="4">
      <t>ケイカク</t>
    </rPh>
    <phoneticPr fontId="5"/>
  </si>
  <si>
    <t xml:space="preserve">   イ　研修不参加の職員に対し、どのように研修内容を周知していますか。該当する項目に○をしてください。</t>
    <rPh sb="36" eb="38">
      <t>ガイトウ</t>
    </rPh>
    <rPh sb="40" eb="42">
      <t>コウモク</t>
    </rPh>
    <phoneticPr fontId="5"/>
  </si>
  <si>
    <t>　 ア　研修計画はありますか。ある場合は○をしてください。</t>
    <rPh sb="17" eb="19">
      <t>バアイ</t>
    </rPh>
    <phoneticPr fontId="3"/>
  </si>
  <si>
    <t>どちらかに○をしてください。</t>
    <phoneticPr fontId="3"/>
  </si>
  <si>
    <t>出勤・退勤に関するもの（タイムカード）</t>
    <rPh sb="0" eb="2">
      <t>シュッキン</t>
    </rPh>
    <rPh sb="3" eb="5">
      <t>タイキン</t>
    </rPh>
    <rPh sb="6" eb="7">
      <t>カン</t>
    </rPh>
    <phoneticPr fontId="3"/>
  </si>
  <si>
    <t>出張（外出）に関するもの</t>
    <rPh sb="0" eb="2">
      <t>シュッチョウ</t>
    </rPh>
    <rPh sb="3" eb="5">
      <t>ガイシュツ</t>
    </rPh>
    <rPh sb="7" eb="8">
      <t>カン</t>
    </rPh>
    <phoneticPr fontId="3"/>
  </si>
  <si>
    <t>所定時間外勤務に関するもの</t>
    <rPh sb="0" eb="2">
      <t>ショテイ</t>
    </rPh>
    <rPh sb="2" eb="5">
      <t>ジカンガイ</t>
    </rPh>
    <rPh sb="5" eb="7">
      <t>キンム</t>
    </rPh>
    <rPh sb="8" eb="9">
      <t>カン</t>
    </rPh>
    <phoneticPr fontId="3"/>
  </si>
  <si>
    <t>　　イ　安全衛生管理体制</t>
    <phoneticPr fontId="3"/>
  </si>
  <si>
    <t xml:space="preserve">    エ  消防計画の内容に変更すべき事項がありますか。</t>
    <phoneticPr fontId="5"/>
  </si>
  <si>
    <t>　　　ウ 　(ｱ)　長期（約１か月以上）欠席児童がいますか。いる場合は、○をしてください。</t>
    <rPh sb="10" eb="12">
      <t>チョウキ</t>
    </rPh>
    <rPh sb="13" eb="14">
      <t>ヤク</t>
    </rPh>
    <rPh sb="16" eb="19">
      <t>ゲツイジョウ</t>
    </rPh>
    <rPh sb="20" eb="22">
      <t>ケッセキ</t>
    </rPh>
    <rPh sb="22" eb="24">
      <t>ジドウ</t>
    </rPh>
    <phoneticPr fontId="5"/>
  </si>
  <si>
    <t>　　オ　児童の嗜好及び喫食状況はどのような方法で把握していますか。</t>
    <rPh sb="11" eb="12">
      <t>キツ</t>
    </rPh>
    <rPh sb="12" eb="13">
      <t>ショク</t>
    </rPh>
    <phoneticPr fontId="3"/>
  </si>
  <si>
    <t>　(1)　保健計画を作成していますか。作成している場合は、○をしてください。</t>
    <rPh sb="5" eb="7">
      <t>ホケン</t>
    </rPh>
    <rPh sb="7" eb="9">
      <t>ケイカク</t>
    </rPh>
    <rPh sb="10" eb="12">
      <t>サクセイ</t>
    </rPh>
    <rPh sb="19" eb="21">
      <t>サクセイ</t>
    </rPh>
    <rPh sb="25" eb="27">
      <t>バアイ</t>
    </rPh>
    <phoneticPr fontId="3"/>
  </si>
  <si>
    <t>　　（イ）　感染症予防マニュアルを作成していますか。作成している場合は、○をしてください。</t>
    <rPh sb="26" eb="28">
      <t>サクセイ</t>
    </rPh>
    <rPh sb="32" eb="34">
      <t>バアイ</t>
    </rPh>
    <phoneticPr fontId="5"/>
  </si>
  <si>
    <t>　　（ウ）　感染症予防マニュアルに記載がある場合は、○をしてください。</t>
    <rPh sb="17" eb="19">
      <t>キサイ</t>
    </rPh>
    <rPh sb="22" eb="24">
      <t>バアイ</t>
    </rPh>
    <phoneticPr fontId="5"/>
  </si>
  <si>
    <t>感染症発生時の対応及び連絡体制</t>
    <rPh sb="0" eb="3">
      <t>カンセンショウ</t>
    </rPh>
    <rPh sb="3" eb="5">
      <t>ハッセイ</t>
    </rPh>
    <rPh sb="5" eb="6">
      <t>ジ</t>
    </rPh>
    <rPh sb="7" eb="9">
      <t>タイオウ</t>
    </rPh>
    <rPh sb="9" eb="10">
      <t>オヨ</t>
    </rPh>
    <rPh sb="11" eb="13">
      <t>レンラク</t>
    </rPh>
    <rPh sb="13" eb="15">
      <t>タイセイ</t>
    </rPh>
    <phoneticPr fontId="3"/>
  </si>
  <si>
    <t>感染症発生時のまん延防止対策</t>
    <rPh sb="0" eb="3">
      <t>カンセンショウ</t>
    </rPh>
    <rPh sb="3" eb="5">
      <t>ハッセイ</t>
    </rPh>
    <rPh sb="5" eb="6">
      <t>ジ</t>
    </rPh>
    <rPh sb="9" eb="10">
      <t>エン</t>
    </rPh>
    <rPh sb="10" eb="12">
      <t>ボウシ</t>
    </rPh>
    <rPh sb="12" eb="14">
      <t>タイサク</t>
    </rPh>
    <phoneticPr fontId="3"/>
  </si>
  <si>
    <t>４　災害対策の状況</t>
  </si>
  <si>
    <t>(5)　安全対策</t>
    <rPh sb="4" eb="6">
      <t>アンゼン</t>
    </rPh>
    <rPh sb="6" eb="8">
      <t>タイサク</t>
    </rPh>
    <phoneticPr fontId="3"/>
  </si>
  <si>
    <t>Ⅱ　保育内容</t>
    <rPh sb="2" eb="4">
      <t>ホイク</t>
    </rPh>
    <rPh sb="4" eb="6">
      <t>ナイヨウ</t>
    </rPh>
    <phoneticPr fontId="3"/>
  </si>
  <si>
    <t>　　(3)　指導計画の作成</t>
    <rPh sb="6" eb="8">
      <t>シドウ</t>
    </rPh>
    <rPh sb="8" eb="10">
      <t>ケイカク</t>
    </rPh>
    <rPh sb="11" eb="13">
      <t>サクセイ</t>
    </rPh>
    <phoneticPr fontId="3"/>
  </si>
  <si>
    <t>　　　カ　指導計画の作成にあたって、注意している点や具体的手続きはどのようにしていますか。</t>
    <rPh sb="5" eb="7">
      <t>シドウ</t>
    </rPh>
    <rPh sb="7" eb="9">
      <t>ケイカク</t>
    </rPh>
    <rPh sb="10" eb="12">
      <t>サクセイ</t>
    </rPh>
    <rPh sb="18" eb="20">
      <t>チュウイ</t>
    </rPh>
    <rPh sb="24" eb="25">
      <t>テン</t>
    </rPh>
    <rPh sb="26" eb="29">
      <t>グタイテキ</t>
    </rPh>
    <rPh sb="29" eb="31">
      <t>テツヅ</t>
    </rPh>
    <phoneticPr fontId="3"/>
  </si>
  <si>
    <t>子供の育ちをとらえる視点</t>
    <rPh sb="0" eb="1">
      <t>コ</t>
    </rPh>
    <rPh sb="1" eb="2">
      <t>トモ</t>
    </rPh>
    <rPh sb="3" eb="4">
      <t>ソダ</t>
    </rPh>
    <rPh sb="10" eb="12">
      <t>シテン</t>
    </rPh>
    <phoneticPr fontId="5"/>
  </si>
  <si>
    <t>　(6)　保育内容の状況</t>
    <rPh sb="7" eb="9">
      <t>ナイヨウ</t>
    </rPh>
    <rPh sb="10" eb="12">
      <t>ジョウキョウ</t>
    </rPh>
    <phoneticPr fontId="3"/>
  </si>
  <si>
    <t>　　　イ　午睡・休息に適した環境を確保していますか。確保している場合は、○をしてください。</t>
    <rPh sb="5" eb="7">
      <t>ゴスイ</t>
    </rPh>
    <rPh sb="8" eb="10">
      <t>キュウソク</t>
    </rPh>
    <rPh sb="11" eb="12">
      <t>テキ</t>
    </rPh>
    <rPh sb="14" eb="16">
      <t>カンキョウ</t>
    </rPh>
    <rPh sb="17" eb="19">
      <t>カクホ</t>
    </rPh>
    <rPh sb="26" eb="28">
      <t>カクホ</t>
    </rPh>
    <phoneticPr fontId="5"/>
  </si>
  <si>
    <t>２　食事の提供状況</t>
    <rPh sb="3" eb="4">
      <t>コト</t>
    </rPh>
    <rPh sb="5" eb="7">
      <t>テイキョウ</t>
    </rPh>
    <phoneticPr fontId="3"/>
  </si>
  <si>
    <t>　　エ　献立会議等の食事に関する会議の実施について記入してください。</t>
    <rPh sb="10" eb="12">
      <t>ショクジ</t>
    </rPh>
    <phoneticPr fontId="3"/>
  </si>
  <si>
    <t>３　健康･安全の状況</t>
  </si>
  <si>
    <t>　　イ　健康状態の観察から外傷・服装・表情等の異常を発見した時及び虐待と思われるケースを発見した時に、</t>
    <rPh sb="44" eb="46">
      <t>ハッケン</t>
    </rPh>
    <rPh sb="48" eb="49">
      <t>トキ</t>
    </rPh>
    <phoneticPr fontId="5"/>
  </si>
  <si>
    <t>　　　　　・保有する個人情報を適正に取り扱うために、どのような措置を講じていますか。該当項目に○をしてください。</t>
    <rPh sb="6" eb="8">
      <t>ホユウ</t>
    </rPh>
    <rPh sb="10" eb="12">
      <t>コジン</t>
    </rPh>
    <rPh sb="12" eb="14">
      <t>ジョウホウ</t>
    </rPh>
    <rPh sb="15" eb="17">
      <t>テキセイ</t>
    </rPh>
    <rPh sb="18" eb="19">
      <t>ト</t>
    </rPh>
    <rPh sb="20" eb="21">
      <t>アツカ</t>
    </rPh>
    <rPh sb="34" eb="35">
      <t>コウ</t>
    </rPh>
    <rPh sb="42" eb="44">
      <t>ガイトウ</t>
    </rPh>
    <rPh sb="44" eb="46">
      <t>コウモク</t>
    </rPh>
    <phoneticPr fontId="3"/>
  </si>
  <si>
    <t>　　オ　職員会議の開催状況</t>
    <phoneticPr fontId="5"/>
  </si>
  <si>
    <t>　給与規程</t>
    <phoneticPr fontId="5"/>
  </si>
  <si>
    <t>　旅費規程</t>
    <phoneticPr fontId="5"/>
  </si>
  <si>
    <t>　育児休業規程</t>
    <phoneticPr fontId="5"/>
  </si>
  <si>
    <t>　介護休業規程</t>
    <phoneticPr fontId="5"/>
  </si>
  <si>
    <t>各規程は、職員に周知していますか。</t>
    <phoneticPr fontId="3"/>
  </si>
  <si>
    <t>健康保険</t>
    <phoneticPr fontId="5"/>
  </si>
  <si>
    <t>厚生年金保険</t>
    <rPh sb="4" eb="6">
      <t>ホケン</t>
    </rPh>
    <phoneticPr fontId="5"/>
  </si>
  <si>
    <t>雇用保険</t>
    <phoneticPr fontId="5"/>
  </si>
  <si>
    <t>※その他に○をした場合は、具体的なチェック方法を記入してください。</t>
    <rPh sb="3" eb="4">
      <t>タ</t>
    </rPh>
    <rPh sb="9" eb="11">
      <t>バアイ</t>
    </rPh>
    <rPh sb="13" eb="16">
      <t>グタイテキ</t>
    </rPh>
    <rPh sb="21" eb="23">
      <t>ホウホウ</t>
    </rPh>
    <rPh sb="24" eb="26">
      <t>キニュウ</t>
    </rPh>
    <phoneticPr fontId="3"/>
  </si>
  <si>
    <t>　(5)　疾病等への対応</t>
    <rPh sb="5" eb="7">
      <t>シッペイ</t>
    </rPh>
    <rPh sb="7" eb="8">
      <t>トウ</t>
    </rPh>
    <rPh sb="10" eb="12">
      <t>タイオウ</t>
    </rPh>
    <phoneticPr fontId="3"/>
  </si>
  <si>
    <t>　　　オ　障害のある子供に対する配慮はしていますか。している場合は、○をしてください。</t>
    <rPh sb="5" eb="7">
      <t>ショウガイ</t>
    </rPh>
    <rPh sb="10" eb="11">
      <t>コ</t>
    </rPh>
    <rPh sb="11" eb="12">
      <t>トモ</t>
    </rPh>
    <rPh sb="13" eb="14">
      <t>タイ</t>
    </rPh>
    <rPh sb="16" eb="18">
      <t>ハイリョ</t>
    </rPh>
    <rPh sb="30" eb="32">
      <t>バアイ</t>
    </rPh>
    <phoneticPr fontId="3"/>
  </si>
  <si>
    <t>　退職者の平均在籍年数</t>
    <rPh sb="1" eb="4">
      <t>タイショクシャ</t>
    </rPh>
    <rPh sb="5" eb="7">
      <t>ヘイキン</t>
    </rPh>
    <rPh sb="7" eb="9">
      <t>ザイセキ</t>
    </rPh>
    <rPh sb="9" eb="10">
      <t>ネン</t>
    </rPh>
    <rPh sb="10" eb="11">
      <t>カズ</t>
    </rPh>
    <phoneticPr fontId="3"/>
  </si>
  <si>
    <t>　　必要面積</t>
    <phoneticPr fontId="5"/>
  </si>
  <si>
    <t>１階
面積</t>
    <phoneticPr fontId="5"/>
  </si>
  <si>
    <t>２階
面積</t>
    <phoneticPr fontId="5"/>
  </si>
  <si>
    <t>３階以上面積</t>
    <phoneticPr fontId="5"/>
  </si>
  <si>
    <t xml:space="preserve">    ア　本俸の支給基準</t>
    <phoneticPr fontId="3"/>
  </si>
  <si>
    <t>発注書</t>
    <rPh sb="0" eb="2">
      <t>ハッチュウ</t>
    </rPh>
    <phoneticPr fontId="5"/>
  </si>
  <si>
    <t>責任者の関与</t>
    <rPh sb="0" eb="3">
      <t>セキニンシャ</t>
    </rPh>
    <rPh sb="4" eb="6">
      <t>カンヨ</t>
    </rPh>
    <phoneticPr fontId="3"/>
  </si>
  <si>
    <t>直近改正年月日</t>
    <rPh sb="4" eb="6">
      <t>ネンゲツ</t>
    </rPh>
    <phoneticPr fontId="5"/>
  </si>
  <si>
    <t>受理年月日</t>
    <phoneticPr fontId="3"/>
  </si>
  <si>
    <t>　　(ｳ)　高年齢者等の雇用の安定等に関する法律の改正に伴う対応をしていますか。該当項目に○をしてください。</t>
    <rPh sb="6" eb="9">
      <t>コウネンレイ</t>
    </rPh>
    <rPh sb="9" eb="10">
      <t>シャ</t>
    </rPh>
    <rPh sb="10" eb="11">
      <t>トウ</t>
    </rPh>
    <rPh sb="12" eb="14">
      <t>コヨウ</t>
    </rPh>
    <rPh sb="15" eb="17">
      <t>アンテイ</t>
    </rPh>
    <rPh sb="17" eb="18">
      <t>トウ</t>
    </rPh>
    <rPh sb="19" eb="20">
      <t>カン</t>
    </rPh>
    <rPh sb="22" eb="24">
      <t>ホウリツ</t>
    </rPh>
    <rPh sb="25" eb="27">
      <t>カイセイ</t>
    </rPh>
    <rPh sb="28" eb="29">
      <t>トモナ</t>
    </rPh>
    <rPh sb="30" eb="32">
      <t>タイオウ</t>
    </rPh>
    <rPh sb="40" eb="42">
      <t>ガイトウ</t>
    </rPh>
    <rPh sb="42" eb="44">
      <t>コウモク</t>
    </rPh>
    <phoneticPr fontId="5"/>
  </si>
  <si>
    <t>乳児室及び</t>
    <phoneticPr fontId="3"/>
  </si>
  <si>
    <t>２歳未満児</t>
    <rPh sb="1" eb="2">
      <t>サイ</t>
    </rPh>
    <rPh sb="2" eb="4">
      <t>ミマン</t>
    </rPh>
    <rPh sb="4" eb="5">
      <t>ジ</t>
    </rPh>
    <phoneticPr fontId="3"/>
  </si>
  <si>
    <t>１人につき3.3㎡</t>
    <rPh sb="1" eb="2">
      <t>ヒト</t>
    </rPh>
    <phoneticPr fontId="3"/>
  </si>
  <si>
    <t>保育室及び</t>
    <rPh sb="0" eb="2">
      <t>ホイク</t>
    </rPh>
    <phoneticPr fontId="3"/>
  </si>
  <si>
    <t>遊戯室</t>
    <rPh sb="0" eb="2">
      <t>ユウギ</t>
    </rPh>
    <phoneticPr fontId="5"/>
  </si>
  <si>
    <t>２歳以上児</t>
    <rPh sb="1" eb="2">
      <t>サイ</t>
    </rPh>
    <rPh sb="2" eb="4">
      <t>イジョウ</t>
    </rPh>
    <rPh sb="4" eb="5">
      <t>ジ</t>
    </rPh>
    <phoneticPr fontId="3"/>
  </si>
  <si>
    <t>１人につき1.98㎡</t>
    <rPh sb="1" eb="2">
      <t>ヒト</t>
    </rPh>
    <phoneticPr fontId="3"/>
  </si>
  <si>
    <t>調乳室</t>
    <rPh sb="0" eb="1">
      <t>チョウ</t>
    </rPh>
    <rPh sb="1" eb="2">
      <t>チチ</t>
    </rPh>
    <rPh sb="2" eb="3">
      <t>シツ</t>
    </rPh>
    <phoneticPr fontId="5"/>
  </si>
  <si>
    <t>沐浴室</t>
    <rPh sb="0" eb="2">
      <t>モクヨク</t>
    </rPh>
    <rPh sb="2" eb="3">
      <t>シツ</t>
    </rPh>
    <phoneticPr fontId="3"/>
  </si>
  <si>
    <t>Ｄ(Ｂ－C)</t>
    <phoneticPr fontId="3"/>
  </si>
  <si>
    <t>　　 実地訓練実施日を記入し、想定の災害種別・訓練内容は該当項目に○を、未実施の場合は×をしてください。</t>
    <rPh sb="3" eb="5">
      <t>ジッチ</t>
    </rPh>
    <rPh sb="5" eb="7">
      <t>クンレン</t>
    </rPh>
    <rPh sb="7" eb="10">
      <t>ジッシビ</t>
    </rPh>
    <rPh sb="11" eb="13">
      <t>キニュウ</t>
    </rPh>
    <rPh sb="15" eb="17">
      <t>ソウテイ</t>
    </rPh>
    <rPh sb="18" eb="20">
      <t>サイガイ</t>
    </rPh>
    <rPh sb="20" eb="22">
      <t>シュベツ</t>
    </rPh>
    <rPh sb="23" eb="25">
      <t>クンレン</t>
    </rPh>
    <rPh sb="25" eb="27">
      <t>ナイヨウ</t>
    </rPh>
    <rPh sb="28" eb="30">
      <t>ガイトウ</t>
    </rPh>
    <rPh sb="30" eb="32">
      <t>コウモク</t>
    </rPh>
    <rPh sb="36" eb="39">
      <t>ミジッシ</t>
    </rPh>
    <rPh sb="40" eb="42">
      <t>バアイ</t>
    </rPh>
    <phoneticPr fontId="3"/>
  </si>
  <si>
    <t>　　ア  安全対策について、必要な措置を講じていますか。</t>
    <rPh sb="5" eb="7">
      <t>アンゼン</t>
    </rPh>
    <rPh sb="7" eb="9">
      <t>タイサク</t>
    </rPh>
    <rPh sb="14" eb="16">
      <t>ヒツヨウ</t>
    </rPh>
    <rPh sb="17" eb="19">
      <t>ソチ</t>
    </rPh>
    <rPh sb="20" eb="21">
      <t>コウ</t>
    </rPh>
    <phoneticPr fontId="5"/>
  </si>
  <si>
    <t>　　イ  どのような措置を講じているか具体的に記入してください。</t>
    <rPh sb="10" eb="12">
      <t>ソチ</t>
    </rPh>
    <rPh sb="13" eb="14">
      <t>コウ</t>
    </rPh>
    <rPh sb="19" eb="22">
      <t>グタイテキ</t>
    </rPh>
    <rPh sb="23" eb="25">
      <t>キニュウ</t>
    </rPh>
    <phoneticPr fontId="5"/>
  </si>
  <si>
    <t>便所の設備に不備はないか。清掃がよくなされているか。</t>
    <phoneticPr fontId="5"/>
  </si>
  <si>
    <t>マンホールの蓋は容易に開けられる状態になっていないか。</t>
    <phoneticPr fontId="5"/>
  </si>
  <si>
    <t>屋外遊具に破損箇所や危険箇所はないか。</t>
    <phoneticPr fontId="5"/>
  </si>
  <si>
    <t>砂場やプール及びその周辺に危険はないか。</t>
    <phoneticPr fontId="5"/>
  </si>
  <si>
    <t>電話番号</t>
    <rPh sb="0" eb="2">
      <t>デンワ</t>
    </rPh>
    <rPh sb="2" eb="4">
      <t>バンゴウ</t>
    </rPh>
    <phoneticPr fontId="3"/>
  </si>
  <si>
    <t>ＦＡＸ番号</t>
    <rPh sb="3" eb="5">
      <t>バンゴウ</t>
    </rPh>
    <phoneticPr fontId="3"/>
  </si>
  <si>
    <t>　　　　　入所時健康診断</t>
    <rPh sb="5" eb="7">
      <t>ニュウショ</t>
    </rPh>
    <rPh sb="7" eb="8">
      <t>ジ</t>
    </rPh>
    <rPh sb="8" eb="10">
      <t>ケンコウ</t>
    </rPh>
    <rPh sb="10" eb="12">
      <t>シンダン</t>
    </rPh>
    <phoneticPr fontId="3"/>
  </si>
  <si>
    <t>指導計画の作成</t>
    <rPh sb="0" eb="2">
      <t>シドウ</t>
    </rPh>
    <rPh sb="2" eb="4">
      <t>ケイカク</t>
    </rPh>
    <rPh sb="5" eb="7">
      <t>サクセイ</t>
    </rPh>
    <phoneticPr fontId="3"/>
  </si>
  <si>
    <t>関係機関との連携</t>
    <rPh sb="0" eb="2">
      <t>カンケイ</t>
    </rPh>
    <rPh sb="2" eb="4">
      <t>キカン</t>
    </rPh>
    <rPh sb="6" eb="8">
      <t>レンケイ</t>
    </rPh>
    <phoneticPr fontId="3"/>
  </si>
  <si>
    <t>家庭との連携</t>
    <rPh sb="0" eb="2">
      <t>カテイ</t>
    </rPh>
    <rPh sb="4" eb="6">
      <t>レンケイ</t>
    </rPh>
    <phoneticPr fontId="3"/>
  </si>
  <si>
    <t>　　　キ　反省・評価を踏まえて作成していますか。作成している場合は、○をしてください。</t>
    <rPh sb="5" eb="7">
      <t>ハンセイ</t>
    </rPh>
    <rPh sb="8" eb="10">
      <t>ヒョウカ</t>
    </rPh>
    <rPh sb="11" eb="12">
      <t>フ</t>
    </rPh>
    <rPh sb="15" eb="17">
      <t>サクセイ</t>
    </rPh>
    <rPh sb="24" eb="26">
      <t>サクセイ</t>
    </rPh>
    <rPh sb="30" eb="32">
      <t>バアイ</t>
    </rPh>
    <phoneticPr fontId="3"/>
  </si>
  <si>
    <t>　(4)　保育士等の自己評価</t>
    <rPh sb="7" eb="8">
      <t>シ</t>
    </rPh>
    <rPh sb="8" eb="9">
      <t>トウ</t>
    </rPh>
    <rPh sb="10" eb="12">
      <t>ジコ</t>
    </rPh>
    <rPh sb="12" eb="14">
      <t>ヒョウカ</t>
    </rPh>
    <phoneticPr fontId="3"/>
  </si>
  <si>
    <t>　　　ア　自己評価は、行っていますか。行っている場合は、○をしてください。</t>
    <rPh sb="5" eb="7">
      <t>ジコ</t>
    </rPh>
    <rPh sb="7" eb="9">
      <t>ヒョウカ</t>
    </rPh>
    <rPh sb="11" eb="12">
      <t>オコナ</t>
    </rPh>
    <rPh sb="19" eb="20">
      <t>オコナ</t>
    </rPh>
    <rPh sb="24" eb="26">
      <t>バアイ</t>
    </rPh>
    <phoneticPr fontId="3"/>
  </si>
  <si>
    <t>　　　イ　自己評価は、どのような視点で行っていますか。該当するものに○をしてください。</t>
    <rPh sb="5" eb="7">
      <t>ジコ</t>
    </rPh>
    <rPh sb="7" eb="9">
      <t>ヒョウカ</t>
    </rPh>
    <rPh sb="16" eb="18">
      <t>シテン</t>
    </rPh>
    <rPh sb="19" eb="20">
      <t>オコナ</t>
    </rPh>
    <rPh sb="27" eb="29">
      <t>ガイトウ</t>
    </rPh>
    <phoneticPr fontId="3"/>
  </si>
  <si>
    <t>自らの保育をとらえる視点</t>
    <rPh sb="0" eb="1">
      <t>ミズカ</t>
    </rPh>
    <rPh sb="3" eb="5">
      <t>ホイク</t>
    </rPh>
    <rPh sb="10" eb="12">
      <t>シテン</t>
    </rPh>
    <phoneticPr fontId="5"/>
  </si>
  <si>
    <t>その他</t>
    <rPh sb="2" eb="3">
      <t>タ</t>
    </rPh>
    <phoneticPr fontId="5"/>
  </si>
  <si>
    <t>　　　自己評価を行っていますか。行っている場合は、○をしてください。</t>
    <rPh sb="3" eb="5">
      <t>ジコ</t>
    </rPh>
    <rPh sb="5" eb="7">
      <t>ヒョウカ</t>
    </rPh>
    <rPh sb="8" eb="9">
      <t>オコナ</t>
    </rPh>
    <rPh sb="16" eb="17">
      <t>オコナ</t>
    </rPh>
    <rPh sb="21" eb="23">
      <t>バアイ</t>
    </rPh>
    <phoneticPr fontId="3"/>
  </si>
  <si>
    <t>いる場合、該当するものに○を記入してください。</t>
    <rPh sb="5" eb="7">
      <t>ガイトウ</t>
    </rPh>
    <rPh sb="14" eb="16">
      <t>キニュウ</t>
    </rPh>
    <phoneticPr fontId="3"/>
  </si>
  <si>
    <t>必要面積(㎡)　　Ｃ</t>
    <rPh sb="0" eb="2">
      <t>ヒツヨウ</t>
    </rPh>
    <rPh sb="2" eb="4">
      <t>メンセキ</t>
    </rPh>
    <phoneticPr fontId="5"/>
  </si>
  <si>
    <t>２歳以上児
１人につき3.3㎡</t>
    <rPh sb="1" eb="2">
      <t>サイ</t>
    </rPh>
    <rPh sb="2" eb="4">
      <t>イジョウ</t>
    </rPh>
    <rPh sb="4" eb="5">
      <t>ジ</t>
    </rPh>
    <phoneticPr fontId="3"/>
  </si>
  <si>
    <t>階段、ベランダ、屋上、窓等は転落防止がなされているか。</t>
    <phoneticPr fontId="5"/>
  </si>
  <si>
    <t xml:space="preserve"> 　　(ｲ)　初任給は規程どおりに格付されていますか。</t>
    <rPh sb="11" eb="13">
      <t>キテイ</t>
    </rPh>
    <phoneticPr fontId="5"/>
  </si>
  <si>
    <t xml:space="preserve"> 　　(ｳ)　昇給、昇格は規程どおりに行われていますか。</t>
    <rPh sb="13" eb="15">
      <t>キテイ</t>
    </rPh>
    <phoneticPr fontId="5"/>
  </si>
  <si>
    <t>　　　　　　　　　検査実施項目(2)　　（注）</t>
    <rPh sb="21" eb="22">
      <t>チュウ</t>
    </rPh>
    <phoneticPr fontId="5"/>
  </si>
  <si>
    <t>　　　　　　　　　　　　　　　　　　改　善　状　況</t>
    <phoneticPr fontId="5"/>
  </si>
  <si>
    <t>保育所の栄養士による指導</t>
    <phoneticPr fontId="5"/>
  </si>
  <si>
    <t>身体測定等</t>
    <phoneticPr fontId="5"/>
  </si>
  <si>
    <t>　　 ・苦情解決の結果をどのように公表していますか。該当項目に○をしてください。</t>
    <rPh sb="4" eb="6">
      <t>クジョウ</t>
    </rPh>
    <rPh sb="6" eb="8">
      <t>カイケツ</t>
    </rPh>
    <rPh sb="9" eb="11">
      <t>ケッカ</t>
    </rPh>
    <rPh sb="17" eb="19">
      <t>コウヒョウ</t>
    </rPh>
    <rPh sb="26" eb="28">
      <t>ガイトウ</t>
    </rPh>
    <rPh sb="28" eb="30">
      <t>コウモク</t>
    </rPh>
    <phoneticPr fontId="3"/>
  </si>
  <si>
    <t>　　(ｳ)　職員及び保護者に対してどのように周知していますか。該当項目に○をしてください。</t>
    <rPh sb="31" eb="33">
      <t>ガイトウ</t>
    </rPh>
    <rPh sb="33" eb="35">
      <t>コウモク</t>
    </rPh>
    <phoneticPr fontId="3"/>
  </si>
  <si>
    <t xml:space="preserve">    イ　育児休業、介護休業</t>
    <phoneticPr fontId="3"/>
  </si>
  <si>
    <t xml:space="preserve">    ウ　勤務に関する帳簿を整備していますか。該当する項目に○をしてください。</t>
    <rPh sb="6" eb="8">
      <t>キンム</t>
    </rPh>
    <rPh sb="9" eb="10">
      <t>カン</t>
    </rPh>
    <rPh sb="12" eb="14">
      <t>チョウボ</t>
    </rPh>
    <rPh sb="15" eb="17">
      <t>セイビ</t>
    </rPh>
    <rPh sb="24" eb="26">
      <t>ガイトウ</t>
    </rPh>
    <rPh sb="28" eb="30">
      <t>コウモク</t>
    </rPh>
    <phoneticPr fontId="3"/>
  </si>
  <si>
    <t>　 　(ｳ)　社会保険への加入</t>
    <phoneticPr fontId="3"/>
  </si>
  <si>
    <t>介護休業</t>
    <phoneticPr fontId="5"/>
  </si>
  <si>
    <t>育児休業</t>
    <phoneticPr fontId="5"/>
  </si>
  <si>
    <t>　　　　　　避難設備</t>
    <rPh sb="6" eb="8">
      <t>ヒナン</t>
    </rPh>
    <rPh sb="8" eb="10">
      <t>セツビ</t>
    </rPh>
    <phoneticPr fontId="3"/>
  </si>
  <si>
    <t>実施回数</t>
    <rPh sb="0" eb="2">
      <t>ジッシ</t>
    </rPh>
    <rPh sb="2" eb="4">
      <t>カイスウ</t>
    </rPh>
    <phoneticPr fontId="3"/>
  </si>
  <si>
    <t>発行回数</t>
    <rPh sb="0" eb="2">
      <t>ハッコウ</t>
    </rPh>
    <rPh sb="2" eb="4">
      <t>カイスウ</t>
    </rPh>
    <phoneticPr fontId="3"/>
  </si>
  <si>
    <t>回／年</t>
    <rPh sb="0" eb="1">
      <t>カイ</t>
    </rPh>
    <rPh sb="2" eb="3">
      <t>ネン</t>
    </rPh>
    <phoneticPr fontId="3"/>
  </si>
  <si>
    <t>　ウ　簡易専用水道（１０㎥以上の受水槽、高置水槽）を設置していますか。</t>
    <rPh sb="3" eb="5">
      <t>カンイ</t>
    </rPh>
    <rPh sb="5" eb="7">
      <t>センヨウ</t>
    </rPh>
    <rPh sb="7" eb="9">
      <t>スイドウ</t>
    </rPh>
    <rPh sb="13" eb="15">
      <t>イジョウ</t>
    </rPh>
    <rPh sb="16" eb="17">
      <t>ジュ</t>
    </rPh>
    <rPh sb="17" eb="19">
      <t>スイソウ</t>
    </rPh>
    <rPh sb="20" eb="21">
      <t>コウ</t>
    </rPh>
    <rPh sb="21" eb="22">
      <t>オ</t>
    </rPh>
    <rPh sb="22" eb="24">
      <t>スイソウ</t>
    </rPh>
    <rPh sb="26" eb="28">
      <t>セッチ</t>
    </rPh>
    <phoneticPr fontId="5"/>
  </si>
  <si>
    <t>保育内容</t>
    <rPh sb="0" eb="2">
      <t>ホイク</t>
    </rPh>
    <rPh sb="2" eb="4">
      <t>ナイヨウ</t>
    </rPh>
    <phoneticPr fontId="3"/>
  </si>
  <si>
    <t>その他</t>
    <phoneticPr fontId="3"/>
  </si>
  <si>
    <t>　　　　園としてどのような対応をしていますか。</t>
    <phoneticPr fontId="3"/>
  </si>
  <si>
    <t>併設建物上部からの落下物への対策がなされているか。</t>
    <phoneticPr fontId="5"/>
  </si>
  <si>
    <t>門扉、塀などに破損箇所はないか。</t>
    <phoneticPr fontId="5"/>
  </si>
  <si>
    <t>４月</t>
    <phoneticPr fontId="5"/>
  </si>
  <si>
    <t>過△不足</t>
    <phoneticPr fontId="3"/>
  </si>
  <si>
    <t>面積</t>
    <phoneticPr fontId="5"/>
  </si>
  <si>
    <t>計</t>
    <phoneticPr fontId="5"/>
  </si>
  <si>
    <t>ほふく室</t>
    <phoneticPr fontId="5"/>
  </si>
  <si>
    <t>専任</t>
    <phoneticPr fontId="5"/>
  </si>
  <si>
    <t>変更内容</t>
    <rPh sb="0" eb="2">
      <t>ヘンコウ</t>
    </rPh>
    <rPh sb="2" eb="4">
      <t>ナイヨウ</t>
    </rPh>
    <phoneticPr fontId="3"/>
  </si>
  <si>
    <t>保</t>
    <rPh sb="0" eb="1">
      <t>ホ</t>
    </rPh>
    <phoneticPr fontId="5"/>
  </si>
  <si>
    <t>　　　　　　　　　　　　　　　　　　　　点　　　検　　　箇　　　所</t>
    <phoneticPr fontId="5"/>
  </si>
  <si>
    <t>　　　　ある場合は具体的に記入してください。</t>
    <phoneticPr fontId="3"/>
  </si>
  <si>
    <t>（注）作成の有無を記入してください。</t>
    <rPh sb="1" eb="2">
      <t>チュウ</t>
    </rPh>
    <rPh sb="3" eb="5">
      <t>サクセイ</t>
    </rPh>
    <rPh sb="6" eb="8">
      <t>ウム</t>
    </rPh>
    <rPh sb="9" eb="11">
      <t>キニュウ</t>
    </rPh>
    <phoneticPr fontId="3"/>
  </si>
  <si>
    <t>（注）発注者・納品確認者は職名を記入してください。</t>
    <rPh sb="1" eb="2">
      <t>チュウ</t>
    </rPh>
    <rPh sb="3" eb="6">
      <t>ハッチュウシャ</t>
    </rPh>
    <rPh sb="7" eb="9">
      <t>ノウヒン</t>
    </rPh>
    <rPh sb="9" eb="11">
      <t>カクニン</t>
    </rPh>
    <rPh sb="11" eb="12">
      <t>シャ</t>
    </rPh>
    <rPh sb="13" eb="15">
      <t>ショクメイ</t>
    </rPh>
    <rPh sb="16" eb="18">
      <t>キニュウ</t>
    </rPh>
    <phoneticPr fontId="3"/>
  </si>
  <si>
    <t>円</t>
    <rPh sb="0" eb="1">
      <t>エン</t>
    </rPh>
    <phoneticPr fontId="5"/>
  </si>
  <si>
    <t xml:space="preserve">     (ｱ)　給与規程に定めていない手当の支給はありますか。</t>
  </si>
  <si>
    <t xml:space="preserve"> 人</t>
    <phoneticPr fontId="5"/>
  </si>
  <si>
    <t xml:space="preserve"> 　　(ｱ)　初任給格付基準は明確になっていますか。</t>
    <phoneticPr fontId="5"/>
  </si>
  <si>
    <t>年</t>
    <rPh sb="0" eb="1">
      <t>ネン</t>
    </rPh>
    <phoneticPr fontId="3"/>
  </si>
  <si>
    <t>Ｘ線</t>
    <phoneticPr fontId="5"/>
  </si>
  <si>
    <t>血圧</t>
    <phoneticPr fontId="5"/>
  </si>
  <si>
    <t>尿</t>
    <phoneticPr fontId="5"/>
  </si>
  <si>
    <t>貧　血</t>
    <phoneticPr fontId="5"/>
  </si>
  <si>
    <t>肝機能</t>
    <phoneticPr fontId="5"/>
  </si>
  <si>
    <t>血中
脂質</t>
    <phoneticPr fontId="5"/>
  </si>
  <si>
    <t>心電図</t>
    <phoneticPr fontId="5"/>
  </si>
  <si>
    <t>血  糖</t>
    <phoneticPr fontId="5"/>
  </si>
  <si>
    <t>区分</t>
    <rPh sb="0" eb="2">
      <t>クブン</t>
    </rPh>
    <phoneticPr fontId="3"/>
  </si>
  <si>
    <t>備考</t>
    <rPh sb="0" eb="2">
      <t>ビコウ</t>
    </rPh>
    <phoneticPr fontId="3"/>
  </si>
  <si>
    <t>　ア　建物の使用内容に変更がありますか。</t>
  </si>
  <si>
    <t>届出年月日</t>
    <rPh sb="0" eb="2">
      <t>トドケデ</t>
    </rPh>
    <rPh sb="2" eb="5">
      <t>ネンガッピ</t>
    </rPh>
    <phoneticPr fontId="3"/>
  </si>
  <si>
    <t xml:space="preserve"> (1)  管理体制</t>
  </si>
  <si>
    <t xml:space="preserve"> (2)  消防計画</t>
  </si>
  <si>
    <t xml:space="preserve">    ウ  消防署への届出年月日</t>
  </si>
  <si>
    <t xml:space="preserve">    ア　消防計画を作成していますか。</t>
    <phoneticPr fontId="5"/>
  </si>
  <si>
    <t>保護者会で説明</t>
    <rPh sb="0" eb="2">
      <t>ホゴ</t>
    </rPh>
    <rPh sb="2" eb="3">
      <t>シャ</t>
    </rPh>
    <rPh sb="3" eb="4">
      <t>カイ</t>
    </rPh>
    <rPh sb="5" eb="7">
      <t>セツメイ</t>
    </rPh>
    <phoneticPr fontId="3"/>
  </si>
  <si>
    <t>レポートの回覧</t>
    <rPh sb="5" eb="7">
      <t>カイラン</t>
    </rPh>
    <phoneticPr fontId="3"/>
  </si>
  <si>
    <t>職員会議報告</t>
    <rPh sb="0" eb="2">
      <t>ショクイン</t>
    </rPh>
    <rPh sb="2" eb="4">
      <t>カイギ</t>
    </rPh>
    <rPh sb="4" eb="6">
      <t>ホウコク</t>
    </rPh>
    <phoneticPr fontId="3"/>
  </si>
  <si>
    <t xml:space="preserve">    ア　兼務の状況</t>
    <phoneticPr fontId="3"/>
  </si>
  <si>
    <t>人</t>
    <phoneticPr fontId="3"/>
  </si>
  <si>
    <t>基準面積</t>
  </si>
  <si>
    <t>㎡</t>
    <phoneticPr fontId="3"/>
  </si>
  <si>
    <t>定期健康診断</t>
    <rPh sb="0" eb="2">
      <t>テイキ</t>
    </rPh>
    <rPh sb="2" eb="4">
      <t>ケンコウ</t>
    </rPh>
    <rPh sb="4" eb="6">
      <t>シンダン</t>
    </rPh>
    <phoneticPr fontId="3"/>
  </si>
  <si>
    <t>消火訓練</t>
    <phoneticPr fontId="5"/>
  </si>
  <si>
    <t>（年月日）</t>
    <rPh sb="1" eb="4">
      <t>ネンガッピ</t>
    </rPh>
    <phoneticPr fontId="3"/>
  </si>
  <si>
    <t>　　　　　　ただし、喫食状況を献立表以外に記録している場合は、記入しなくてもよい。</t>
    <rPh sb="15" eb="17">
      <t>コンダテ</t>
    </rPh>
    <rPh sb="17" eb="18">
      <t>ヒョウ</t>
    </rPh>
    <rPh sb="18" eb="20">
      <t>イガイ</t>
    </rPh>
    <rPh sb="21" eb="23">
      <t>キロク</t>
    </rPh>
    <rPh sb="27" eb="29">
      <t>バアイ</t>
    </rPh>
    <phoneticPr fontId="5"/>
  </si>
  <si>
    <t>その他</t>
    <rPh sb="2" eb="3">
      <t>タ</t>
    </rPh>
    <phoneticPr fontId="3"/>
  </si>
  <si>
    <t>　　ウ　職員の業務分担</t>
    <phoneticPr fontId="3"/>
  </si>
  <si>
    <t>　　　・業務分担及び業務責任は明確になっていますか。</t>
    <phoneticPr fontId="5"/>
  </si>
  <si>
    <t>　　(ｱ)　各種会議は、職員の意見を運営に反映させる構成になっていますか。</t>
    <phoneticPr fontId="5"/>
  </si>
  <si>
    <t>　　ア　防火管理者</t>
    <phoneticPr fontId="5"/>
  </si>
  <si>
    <t>退職金関係書類</t>
    <rPh sb="2" eb="3">
      <t>キン</t>
    </rPh>
    <phoneticPr fontId="5"/>
  </si>
  <si>
    <t>　　（注）小数点以下第２位を四捨五入してください。</t>
    <phoneticPr fontId="3"/>
  </si>
  <si>
    <t>消防署関係書類</t>
    <rPh sb="0" eb="3">
      <t>ショウボウショ</t>
    </rPh>
    <rPh sb="3" eb="5">
      <t>カンケイ</t>
    </rPh>
    <rPh sb="5" eb="7">
      <t>ショルイ</t>
    </rPh>
    <phoneticPr fontId="5"/>
  </si>
  <si>
    <t>　認可定員</t>
    <phoneticPr fontId="5"/>
  </si>
  <si>
    <t>　一時保育児童数</t>
    <rPh sb="1" eb="3">
      <t>イチジ</t>
    </rPh>
    <rPh sb="3" eb="5">
      <t>ホイク</t>
    </rPh>
    <phoneticPr fontId="3"/>
  </si>
  <si>
    <t>１年</t>
    <phoneticPr fontId="3"/>
  </si>
  <si>
    <t>　　ア　健康診断（職員）</t>
    <phoneticPr fontId="3"/>
  </si>
  <si>
    <t>雇入時健康診断</t>
    <rPh sb="0" eb="2">
      <t>ヤトイイ</t>
    </rPh>
    <rPh sb="2" eb="3">
      <t>ジ</t>
    </rPh>
    <rPh sb="3" eb="5">
      <t>ケンコウ</t>
    </rPh>
    <rPh sb="5" eb="7">
      <t>シンダン</t>
    </rPh>
    <phoneticPr fontId="3"/>
  </si>
  <si>
    <t>　訓練実施日</t>
    <rPh sb="1" eb="3">
      <t>クンレン</t>
    </rPh>
    <rPh sb="3" eb="6">
      <t>ジッシビ</t>
    </rPh>
    <phoneticPr fontId="5"/>
  </si>
  <si>
    <t>避難訓練</t>
    <phoneticPr fontId="3"/>
  </si>
  <si>
    <t>訓練内容</t>
    <rPh sb="0" eb="2">
      <t>クンレン</t>
    </rPh>
    <rPh sb="2" eb="4">
      <t>ナイヨウ</t>
    </rPh>
    <phoneticPr fontId="3"/>
  </si>
  <si>
    <t>(注）</t>
    <rPh sb="1" eb="2">
      <t>チュウ</t>
    </rPh>
    <phoneticPr fontId="3"/>
  </si>
  <si>
    <t>　　定期点検（年月日）　①</t>
    <rPh sb="7" eb="10">
      <t>ネンガッピ</t>
    </rPh>
    <phoneticPr fontId="5"/>
  </si>
  <si>
    <t>　　　　　　　　　　　　　　　②</t>
    <phoneticPr fontId="3"/>
  </si>
  <si>
    <t>2　職員の状況</t>
    <rPh sb="2" eb="4">
      <t>ショクイン</t>
    </rPh>
    <rPh sb="5" eb="7">
      <t>ジョウキョウ</t>
    </rPh>
    <phoneticPr fontId="3"/>
  </si>
  <si>
    <t>現　使　用　面　積  (㎡)　Ｂ</t>
    <phoneticPr fontId="3"/>
  </si>
  <si>
    <t>防災訓練</t>
    <rPh sb="0" eb="2">
      <t>ボウサイ</t>
    </rPh>
    <rPh sb="2" eb="4">
      <t>クンレン</t>
    </rPh>
    <phoneticPr fontId="3"/>
  </si>
  <si>
    <t>　　消防署への直近の届出</t>
    <phoneticPr fontId="5"/>
  </si>
  <si>
    <t>その他の訓練（不審者対応訓練等）</t>
    <rPh sb="4" eb="6">
      <t>クンレン</t>
    </rPh>
    <rPh sb="7" eb="10">
      <t>フシンシャ</t>
    </rPh>
    <rPh sb="10" eb="12">
      <t>タイオウ</t>
    </rPh>
    <phoneticPr fontId="5"/>
  </si>
  <si>
    <t>　認可定員　</t>
    <phoneticPr fontId="5"/>
  </si>
  <si>
    <t>-</t>
    <phoneticPr fontId="3"/>
  </si>
  <si>
    <r>
      <rPr>
        <sz val="11"/>
        <rFont val="ＭＳ Ｐゴシック"/>
        <family val="3"/>
        <charset val="128"/>
      </rPr>
      <t>事業開始年月日</t>
    </r>
    <rPh sb="0" eb="2">
      <t>ジギョウ</t>
    </rPh>
    <rPh sb="2" eb="4">
      <t>カイシ</t>
    </rPh>
    <phoneticPr fontId="3"/>
  </si>
  <si>
    <t>労働条件通知書（雇用契約書）</t>
    <rPh sb="0" eb="2">
      <t>ロウドウ</t>
    </rPh>
    <rPh sb="2" eb="4">
      <t>ジョウケン</t>
    </rPh>
    <rPh sb="8" eb="10">
      <t>コヨウ</t>
    </rPh>
    <rPh sb="10" eb="13">
      <t>ケイヤクショ</t>
    </rPh>
    <phoneticPr fontId="5"/>
  </si>
  <si>
    <t>避難・消火訓練記録</t>
    <rPh sb="3" eb="5">
      <t>ショウカ</t>
    </rPh>
    <phoneticPr fontId="5"/>
  </si>
  <si>
    <t>-</t>
    <phoneticPr fontId="3"/>
  </si>
  <si>
    <r>
      <t>特記事項</t>
    </r>
    <r>
      <rPr>
        <sz val="11"/>
        <rFont val="ＭＳ Ｐゴシック"/>
        <family val="3"/>
        <charset val="128"/>
      </rPr>
      <t>(改正内容等)</t>
    </r>
    <phoneticPr fontId="3"/>
  </si>
  <si>
    <r>
      <t>　　　　・健康診断の結果を記録・保存していますか。いる場合は○を</t>
    </r>
    <r>
      <rPr>
        <sz val="11"/>
        <rFont val="ＭＳ Ｐゴシック"/>
        <family val="3"/>
        <charset val="128"/>
      </rPr>
      <t>してください。</t>
    </r>
    <rPh sb="5" eb="7">
      <t>ケンコウ</t>
    </rPh>
    <rPh sb="7" eb="9">
      <t>シンダン</t>
    </rPh>
    <rPh sb="27" eb="29">
      <t>バアイ</t>
    </rPh>
    <phoneticPr fontId="5"/>
  </si>
  <si>
    <t>（注）図上訓練・不審者訓練は、避難訓練の実施に含みません。また、消火器具の点検は消火訓練の実施に含みません。</t>
    <rPh sb="1" eb="2">
      <t>チュウ</t>
    </rPh>
    <rPh sb="8" eb="11">
      <t>フシンシャ</t>
    </rPh>
    <rPh sb="11" eb="13">
      <t>クンレン</t>
    </rPh>
    <rPh sb="15" eb="17">
      <t>ヒナン</t>
    </rPh>
    <rPh sb="17" eb="19">
      <t>クンレン</t>
    </rPh>
    <rPh sb="32" eb="34">
      <t>ショウカ</t>
    </rPh>
    <rPh sb="34" eb="36">
      <t>キグ</t>
    </rPh>
    <rPh sb="37" eb="39">
      <t>テンケン</t>
    </rPh>
    <rPh sb="40" eb="42">
      <t>ショウカ</t>
    </rPh>
    <rPh sb="42" eb="44">
      <t>クンレン</t>
    </rPh>
    <rPh sb="45" eb="47">
      <t>ジッシ</t>
    </rPh>
    <rPh sb="48" eb="49">
      <t>フク</t>
    </rPh>
    <phoneticPr fontId="3"/>
  </si>
  <si>
    <t>　　　(ｱ)　０歳児保育を実施している場合、離乳食は個々の段階に応じた内容になっていますか。</t>
    <phoneticPr fontId="3"/>
  </si>
  <si>
    <t>　　　   　なっている場合は、○をしてください。</t>
    <rPh sb="12" eb="14">
      <t>バアイ</t>
    </rPh>
    <phoneticPr fontId="3"/>
  </si>
  <si>
    <r>
      <t>健康チェック表を使用し、個人別・項目別に</t>
    </r>
    <r>
      <rPr>
        <sz val="9.9"/>
        <rFont val="ＭＳ Ｐゴシック"/>
        <family val="3"/>
        <charset val="128"/>
      </rPr>
      <t>毎日記録している。</t>
    </r>
    <rPh sb="0" eb="2">
      <t>ケンコウ</t>
    </rPh>
    <rPh sb="12" eb="14">
      <t>コジン</t>
    </rPh>
    <rPh sb="14" eb="15">
      <t>ベツ</t>
    </rPh>
    <rPh sb="16" eb="18">
      <t>コウモク</t>
    </rPh>
    <rPh sb="18" eb="19">
      <t>ベツ</t>
    </rPh>
    <rPh sb="20" eb="22">
      <t>マイニチ</t>
    </rPh>
    <rPh sb="22" eb="24">
      <t>キロク</t>
    </rPh>
    <phoneticPr fontId="5"/>
  </si>
  <si>
    <r>
      <t>自主点検表を使用</t>
    </r>
    <r>
      <rPr>
        <sz val="9.9"/>
        <rFont val="ＭＳ Ｐゴシック"/>
        <family val="3"/>
        <charset val="128"/>
      </rPr>
      <t>し、毎日記録している。</t>
    </r>
    <rPh sb="0" eb="2">
      <t>ジシュ</t>
    </rPh>
    <rPh sb="2" eb="4">
      <t>テンケン</t>
    </rPh>
    <rPh sb="4" eb="5">
      <t>ヒョウ</t>
    </rPh>
    <rPh sb="6" eb="8">
      <t>シヨウ</t>
    </rPh>
    <rPh sb="10" eb="12">
      <t>マイニチ</t>
    </rPh>
    <rPh sb="12" eb="14">
      <t>キロク</t>
    </rPh>
    <phoneticPr fontId="5"/>
  </si>
  <si>
    <t>緊急連絡表</t>
    <phoneticPr fontId="5"/>
  </si>
  <si>
    <t>連絡帳</t>
    <phoneticPr fontId="5"/>
  </si>
  <si>
    <t>児童票</t>
    <phoneticPr fontId="5"/>
  </si>
  <si>
    <t>保育日誌</t>
    <phoneticPr fontId="5"/>
  </si>
  <si>
    <t>児童出欠簿</t>
    <phoneticPr fontId="5"/>
  </si>
  <si>
    <t>児童名簿</t>
    <phoneticPr fontId="5"/>
  </si>
  <si>
    <t>有無</t>
    <phoneticPr fontId="5"/>
  </si>
  <si>
    <t>帳簿名</t>
    <phoneticPr fontId="5"/>
  </si>
  <si>
    <t>有無</t>
    <phoneticPr fontId="5"/>
  </si>
  <si>
    <t>帳簿名</t>
    <phoneticPr fontId="5"/>
  </si>
  <si>
    <t xml:space="preserve"> 　区分</t>
    <phoneticPr fontId="5"/>
  </si>
  <si>
    <t>　　(1)　クラス別編成の状況</t>
    <phoneticPr fontId="3"/>
  </si>
  <si>
    <t>１　保育の状況</t>
    <phoneticPr fontId="3"/>
  </si>
  <si>
    <t>園長出席</t>
    <phoneticPr fontId="3"/>
  </si>
  <si>
    <t>休園日</t>
    <phoneticPr fontId="3"/>
  </si>
  <si>
    <t>年間行事</t>
    <phoneticPr fontId="3"/>
  </si>
  <si>
    <t>日課</t>
    <phoneticPr fontId="3"/>
  </si>
  <si>
    <t>保育時間</t>
    <phoneticPr fontId="3"/>
  </si>
  <si>
    <t>【参考】</t>
    <phoneticPr fontId="3"/>
  </si>
  <si>
    <t>　　（注）日曜日・祝日・年末年始（１２月２９日～１月３日）は除きます。</t>
    <phoneticPr fontId="3"/>
  </si>
  <si>
    <t>全児童</t>
    <phoneticPr fontId="5"/>
  </si>
  <si>
    <t>一部</t>
    <phoneticPr fontId="5"/>
  </si>
  <si>
    <t>全日</t>
    <phoneticPr fontId="5"/>
  </si>
  <si>
    <t>対象児童(全児童に○、または年齢を記入）</t>
    <phoneticPr fontId="3"/>
  </si>
  <si>
    <t>　　　　理　由</t>
    <phoneticPr fontId="3"/>
  </si>
  <si>
    <t>　　　 　休所の区分</t>
    <phoneticPr fontId="5"/>
  </si>
  <si>
    <t>休所日</t>
    <phoneticPr fontId="5"/>
  </si>
  <si>
    <t>その他</t>
    <phoneticPr fontId="5"/>
  </si>
  <si>
    <t>その他</t>
    <phoneticPr fontId="5"/>
  </si>
  <si>
    <t>主任保育士</t>
    <phoneticPr fontId="5"/>
  </si>
  <si>
    <t>調理員</t>
    <phoneticPr fontId="5"/>
  </si>
  <si>
    <t>作成者及び</t>
    <phoneticPr fontId="3"/>
  </si>
  <si>
    <t>栄養士</t>
    <phoneticPr fontId="5"/>
  </si>
  <si>
    <t>その他</t>
    <phoneticPr fontId="5"/>
  </si>
  <si>
    <t>園独自で作成</t>
    <phoneticPr fontId="5"/>
  </si>
  <si>
    <t>作成状況</t>
    <phoneticPr fontId="3"/>
  </si>
  <si>
    <t>　　　ア　献立作成について、該当するものに○をしてください。</t>
    <phoneticPr fontId="5"/>
  </si>
  <si>
    <t>　　(3)　献立業務の状況</t>
    <phoneticPr fontId="5"/>
  </si>
  <si>
    <t>食材の安全性</t>
    <phoneticPr fontId="5"/>
  </si>
  <si>
    <t>偏食の改善</t>
    <phoneticPr fontId="5"/>
  </si>
  <si>
    <t>嗜好</t>
    <phoneticPr fontId="5"/>
  </si>
  <si>
    <t>彩り</t>
    <phoneticPr fontId="5"/>
  </si>
  <si>
    <t>そしゃく力</t>
    <phoneticPr fontId="5"/>
  </si>
  <si>
    <t>食べやすさ</t>
    <phoneticPr fontId="5"/>
  </si>
  <si>
    <t>季節感</t>
    <phoneticPr fontId="5"/>
  </si>
  <si>
    <t>　　　ウ　献立内容に配慮しているものに○をしてください。</t>
    <phoneticPr fontId="5"/>
  </si>
  <si>
    <t>　　　　　　食品成分表を用いて日々の栄養量（エネルギー・たんぱく質等）は算出しなくてもよい。</t>
    <phoneticPr fontId="5"/>
  </si>
  <si>
    <t>　　（注２）栄養管理方法が食品群別荷重平均成分表を用いて給与栄養量を算出している場合は、</t>
    <phoneticPr fontId="5"/>
  </si>
  <si>
    <t>　　（注１）予定献立表と実施献立表が同一の場合、上記の記録内容がすべて記入されていること。</t>
    <phoneticPr fontId="5"/>
  </si>
  <si>
    <t>喫食状況</t>
    <phoneticPr fontId="5"/>
  </si>
  <si>
    <t>予定変更の際の訂正（材料・栄養量等）</t>
    <phoneticPr fontId="5"/>
  </si>
  <si>
    <t>一人当りの純給与量（食品群別）</t>
    <phoneticPr fontId="5"/>
  </si>
  <si>
    <t>発注量</t>
    <phoneticPr fontId="5"/>
  </si>
  <si>
    <t>食品総使用量</t>
    <phoneticPr fontId="5"/>
  </si>
  <si>
    <t>実施人員</t>
    <phoneticPr fontId="5"/>
  </si>
  <si>
    <t>一人当りの栄養量（エネルギー・たんぱく質等）</t>
    <phoneticPr fontId="5"/>
  </si>
  <si>
    <t>一人当りの使用量</t>
    <phoneticPr fontId="5"/>
  </si>
  <si>
    <t>食品名</t>
    <phoneticPr fontId="5"/>
  </si>
  <si>
    <t>　　　イ　献立表（予定・実施）の記録内容について、該当するものに○をしてください。</t>
    <phoneticPr fontId="5"/>
  </si>
  <si>
    <t>月</t>
    <phoneticPr fontId="5"/>
  </si>
  <si>
    <t>年</t>
    <phoneticPr fontId="5"/>
  </si>
  <si>
    <t>検収の記録</t>
    <phoneticPr fontId="3"/>
  </si>
  <si>
    <t>納品書</t>
    <phoneticPr fontId="5"/>
  </si>
  <si>
    <t>　　　(ｲ)　発注書及び納品書の整備・保存について、○をしてください。</t>
    <phoneticPr fontId="5"/>
  </si>
  <si>
    <t>発注時期</t>
    <phoneticPr fontId="5"/>
  </si>
  <si>
    <t>納品確認者</t>
    <phoneticPr fontId="5"/>
  </si>
  <si>
    <t>発注者</t>
    <phoneticPr fontId="5"/>
  </si>
  <si>
    <t>　　　(ｱ)　食品の発注・納品はどのように行っているか記入してください。</t>
    <phoneticPr fontId="3"/>
  </si>
  <si>
    <t>　　ク　食品の管理</t>
    <phoneticPr fontId="5"/>
  </si>
  <si>
    <t>補食の記録</t>
    <phoneticPr fontId="5"/>
  </si>
  <si>
    <t>分</t>
    <phoneticPr fontId="5"/>
  </si>
  <si>
    <t>時</t>
    <phoneticPr fontId="5"/>
  </si>
  <si>
    <t>補食の時間</t>
    <phoneticPr fontId="5"/>
  </si>
  <si>
    <t>夕食の記録</t>
    <phoneticPr fontId="5"/>
  </si>
  <si>
    <t>分</t>
    <phoneticPr fontId="5"/>
  </si>
  <si>
    <t>時</t>
    <phoneticPr fontId="5"/>
  </si>
  <si>
    <t>夕食の時間</t>
    <phoneticPr fontId="5"/>
  </si>
  <si>
    <t>　　キ　延長保育を実施している場合、夕食と補食について記入してください。</t>
    <phoneticPr fontId="3"/>
  </si>
  <si>
    <t>除去食品等</t>
    <phoneticPr fontId="5"/>
  </si>
  <si>
    <t>弁当持参</t>
    <phoneticPr fontId="5"/>
  </si>
  <si>
    <t>代替食</t>
    <phoneticPr fontId="5"/>
  </si>
  <si>
    <t>回</t>
    <phoneticPr fontId="5"/>
  </si>
  <si>
    <t>理　　　由</t>
    <phoneticPr fontId="5"/>
  </si>
  <si>
    <t>　　　回数及び期間</t>
    <phoneticPr fontId="5"/>
  </si>
  <si>
    <t>その他</t>
    <phoneticPr fontId="5"/>
  </si>
  <si>
    <t>　　　　改善すべき内容</t>
    <phoneticPr fontId="5"/>
  </si>
  <si>
    <t>検査年月日</t>
    <phoneticPr fontId="5"/>
  </si>
  <si>
    <t>　　　　該当するものに○をしてください。</t>
    <phoneticPr fontId="5"/>
  </si>
  <si>
    <t>区市町村の栄養士による指導</t>
    <phoneticPr fontId="5"/>
  </si>
  <si>
    <t>保健所の栄養士による指導</t>
    <phoneticPr fontId="5"/>
  </si>
  <si>
    <t>　　　　該当するものに○をしてください。</t>
    <phoneticPr fontId="5"/>
  </si>
  <si>
    <t>　　ウ　委託している場合、栄養面での配慮（栄養士の指導）は、どのような体制をとっていますか。</t>
    <phoneticPr fontId="5"/>
  </si>
  <si>
    <t>健康カード</t>
    <phoneticPr fontId="5"/>
  </si>
  <si>
    <t>連絡帳</t>
    <phoneticPr fontId="5"/>
  </si>
  <si>
    <t>　　ウ　児童の健康状況について保護者との連絡方法に○をしてください。</t>
    <phoneticPr fontId="5"/>
  </si>
  <si>
    <t>　　イ　健康診断日及び歯科検診日に欠席した児童に対してどのような配慮をしていますか。</t>
    <phoneticPr fontId="3"/>
  </si>
  <si>
    <t>歯科</t>
    <phoneticPr fontId="5"/>
  </si>
  <si>
    <t>第２回</t>
    <phoneticPr fontId="5"/>
  </si>
  <si>
    <t>第１回</t>
    <phoneticPr fontId="5"/>
  </si>
  <si>
    <t>定期健康診断</t>
    <phoneticPr fontId="5"/>
  </si>
  <si>
    <t>　　　記録の有無</t>
    <phoneticPr fontId="5"/>
  </si>
  <si>
    <t>　　　　　　　　区分</t>
    <phoneticPr fontId="5"/>
  </si>
  <si>
    <t>　(2)　児童の健康診断の状況</t>
    <phoneticPr fontId="3"/>
  </si>
  <si>
    <t>家庭調査書</t>
    <phoneticPr fontId="5"/>
  </si>
  <si>
    <t>口頭</t>
    <phoneticPr fontId="5"/>
  </si>
  <si>
    <t>　　</t>
    <phoneticPr fontId="5"/>
  </si>
  <si>
    <t>入園後</t>
    <phoneticPr fontId="5"/>
  </si>
  <si>
    <t>入園前</t>
    <phoneticPr fontId="5"/>
  </si>
  <si>
    <t>　(4)　児童の健康管理及び安全管理</t>
    <phoneticPr fontId="5"/>
  </si>
  <si>
    <t>　　ア　感染症予防対策</t>
    <phoneticPr fontId="5"/>
  </si>
  <si>
    <t>その他</t>
    <phoneticPr fontId="3"/>
  </si>
  <si>
    <t>備付帳簿（会計関係書類）</t>
    <rPh sb="5" eb="7">
      <t>カイケイ</t>
    </rPh>
    <rPh sb="7" eb="9">
      <t>カンケイ</t>
    </rPh>
    <rPh sb="9" eb="11">
      <t>ショルイ</t>
    </rPh>
    <phoneticPr fontId="5"/>
  </si>
  <si>
    <t>帳　簿　名</t>
    <rPh sb="0" eb="1">
      <t>チョウ</t>
    </rPh>
    <rPh sb="2" eb="3">
      <t>ボ</t>
    </rPh>
    <rPh sb="4" eb="5">
      <t>メイ</t>
    </rPh>
    <phoneticPr fontId="3"/>
  </si>
  <si>
    <t>有　無</t>
    <rPh sb="0" eb="1">
      <t>ユウ</t>
    </rPh>
    <rPh sb="2" eb="3">
      <t>ム</t>
    </rPh>
    <phoneticPr fontId="3"/>
  </si>
  <si>
    <t>帳　簿　名</t>
    <phoneticPr fontId="3"/>
  </si>
  <si>
    <t>経理規程</t>
    <phoneticPr fontId="5"/>
  </si>
  <si>
    <t>仕訳伝票</t>
    <rPh sb="2" eb="4">
      <t>デンピョウ</t>
    </rPh>
    <phoneticPr fontId="5"/>
  </si>
  <si>
    <t>仕訳日記帳</t>
    <rPh sb="2" eb="5">
      <t>ニッキチョウ</t>
    </rPh>
    <phoneticPr fontId="5"/>
  </si>
  <si>
    <t>総勘定元帳</t>
    <phoneticPr fontId="5"/>
  </si>
  <si>
    <t>補助簿</t>
    <phoneticPr fontId="5"/>
  </si>
  <si>
    <t>証憑書類（契約書、請書、納品書、請求書、領収書等）</t>
    <rPh sb="0" eb="2">
      <t>ショウヒョウ</t>
    </rPh>
    <rPh sb="2" eb="4">
      <t>ショルイ</t>
    </rPh>
    <rPh sb="5" eb="8">
      <t>ケイヤクショ</t>
    </rPh>
    <rPh sb="9" eb="11">
      <t>ウケショ</t>
    </rPh>
    <rPh sb="12" eb="15">
      <t>ノウヒンショ</t>
    </rPh>
    <rPh sb="16" eb="19">
      <t>セイキュウショ</t>
    </rPh>
    <rPh sb="20" eb="23">
      <t>リョウシュウショ</t>
    </rPh>
    <rPh sb="23" eb="24">
      <t>トウ</t>
    </rPh>
    <phoneticPr fontId="5"/>
  </si>
  <si>
    <t>予算書・予算対比書・積算内訳</t>
    <rPh sb="0" eb="3">
      <t>ヨサンショ</t>
    </rPh>
    <rPh sb="4" eb="6">
      <t>ヨサン</t>
    </rPh>
    <rPh sb="6" eb="8">
      <t>タイヒ</t>
    </rPh>
    <rPh sb="8" eb="9">
      <t>ショ</t>
    </rPh>
    <rPh sb="10" eb="12">
      <t>セキサン</t>
    </rPh>
    <rPh sb="12" eb="14">
      <t>ウチワケ</t>
    </rPh>
    <phoneticPr fontId="5"/>
  </si>
  <si>
    <t>預金残高証明書</t>
    <rPh sb="0" eb="2">
      <t>ヨキン</t>
    </rPh>
    <rPh sb="2" eb="4">
      <t>ザンダカ</t>
    </rPh>
    <rPh sb="4" eb="7">
      <t>ショウメイショ</t>
    </rPh>
    <phoneticPr fontId="5"/>
  </si>
  <si>
    <t>注意事項</t>
  </si>
  <si>
    <t>職員のみの事務処理</t>
    <phoneticPr fontId="5"/>
  </si>
  <si>
    <t>会計事務所等に一部委託又は共同処理</t>
    <rPh sb="11" eb="12">
      <t>マタ</t>
    </rPh>
    <phoneticPr fontId="5"/>
  </si>
  <si>
    <t>会計事務所等へ全部事務委託</t>
    <phoneticPr fontId="5"/>
  </si>
  <si>
    <t>職名</t>
    <rPh sb="0" eb="2">
      <t>ショクメイ</t>
    </rPh>
    <phoneticPr fontId="3"/>
  </si>
  <si>
    <t>任命の有無※１</t>
    <rPh sb="0" eb="2">
      <t>ニンメイ</t>
    </rPh>
    <rPh sb="3" eb="5">
      <t>ウム</t>
    </rPh>
    <phoneticPr fontId="3"/>
  </si>
  <si>
    <t>兼務の有無※２</t>
    <rPh sb="0" eb="2">
      <t>ケンム</t>
    </rPh>
    <rPh sb="3" eb="5">
      <t>ウム</t>
    </rPh>
    <phoneticPr fontId="3"/>
  </si>
  <si>
    <t>兼務内容（ある場合のみ）</t>
    <rPh sb="0" eb="2">
      <t>ケンム</t>
    </rPh>
    <rPh sb="2" eb="4">
      <t>ナイヨウ</t>
    </rPh>
    <rPh sb="7" eb="9">
      <t>バアイ</t>
    </rPh>
    <phoneticPr fontId="3"/>
  </si>
  <si>
    <t>会 計 責 任 者</t>
  </si>
  <si>
    <t>出 納 職 員</t>
    <rPh sb="0" eb="1">
      <t>デ</t>
    </rPh>
    <rPh sb="2" eb="3">
      <t>オサム</t>
    </rPh>
    <rPh sb="4" eb="5">
      <t>ショク</t>
    </rPh>
    <rPh sb="6" eb="7">
      <t>イン</t>
    </rPh>
    <phoneticPr fontId="3"/>
  </si>
  <si>
    <t>契約担当者※３</t>
    <rPh sb="0" eb="2">
      <t>ケイヤク</t>
    </rPh>
    <rPh sb="2" eb="5">
      <t>タントウシャ</t>
    </rPh>
    <phoneticPr fontId="3"/>
  </si>
  <si>
    <t>　　※1辞令や定款細則等により、任命行為が行われていますか。（契約担当者は、委任を行っている場合のみ記入）</t>
    <rPh sb="4" eb="6">
      <t>ジレイ</t>
    </rPh>
    <rPh sb="7" eb="9">
      <t>テイカン</t>
    </rPh>
    <rPh sb="9" eb="10">
      <t>サイ</t>
    </rPh>
    <rPh sb="10" eb="11">
      <t>ソク</t>
    </rPh>
    <rPh sb="11" eb="12">
      <t>トウ</t>
    </rPh>
    <rPh sb="16" eb="18">
      <t>ニンメイ</t>
    </rPh>
    <rPh sb="18" eb="20">
      <t>コウイ</t>
    </rPh>
    <rPh sb="21" eb="22">
      <t>オコナ</t>
    </rPh>
    <rPh sb="31" eb="33">
      <t>ケイヤク</t>
    </rPh>
    <rPh sb="33" eb="36">
      <t>タントウシャ</t>
    </rPh>
    <rPh sb="38" eb="40">
      <t>イニン</t>
    </rPh>
    <rPh sb="41" eb="42">
      <t>オコナ</t>
    </rPh>
    <rPh sb="46" eb="48">
      <t>バアイ</t>
    </rPh>
    <rPh sb="50" eb="52">
      <t>キニュウ</t>
    </rPh>
    <phoneticPr fontId="3"/>
  </si>
  <si>
    <t>　　※2兼務とは、他施設（本部も含む）の会計責任者又は出納職員と兼務していることをいいます。</t>
    <rPh sb="4" eb="6">
      <t>ケンム</t>
    </rPh>
    <rPh sb="9" eb="10">
      <t>ホカ</t>
    </rPh>
    <rPh sb="10" eb="12">
      <t>シセツ</t>
    </rPh>
    <rPh sb="13" eb="15">
      <t>ホンブ</t>
    </rPh>
    <rPh sb="16" eb="17">
      <t>フク</t>
    </rPh>
    <rPh sb="20" eb="22">
      <t>カイケイ</t>
    </rPh>
    <rPh sb="22" eb="25">
      <t>セキニンシャ</t>
    </rPh>
    <rPh sb="25" eb="26">
      <t>マタ</t>
    </rPh>
    <rPh sb="27" eb="29">
      <t>スイトウ</t>
    </rPh>
    <rPh sb="29" eb="31">
      <t>ショクイン</t>
    </rPh>
    <rPh sb="32" eb="34">
      <t>ケンム</t>
    </rPh>
    <phoneticPr fontId="3"/>
  </si>
  <si>
    <t>管理状況</t>
    <rPh sb="0" eb="2">
      <t>カンリ</t>
    </rPh>
    <rPh sb="2" eb="4">
      <t>ジョウキョウ</t>
    </rPh>
    <phoneticPr fontId="3"/>
  </si>
  <si>
    <t>保管者（職名）</t>
    <rPh sb="0" eb="3">
      <t>ホカンシャ</t>
    </rPh>
    <rPh sb="4" eb="5">
      <t>ショク</t>
    </rPh>
    <rPh sb="5" eb="6">
      <t>メイ</t>
    </rPh>
    <phoneticPr fontId="3"/>
  </si>
  <si>
    <t>　</t>
    <phoneticPr fontId="3"/>
  </si>
  <si>
    <t>　　　　　保管場所・管理状況</t>
    <phoneticPr fontId="3"/>
  </si>
  <si>
    <t>通帳（小切手等）</t>
    <rPh sb="0" eb="1">
      <t>ツウ</t>
    </rPh>
    <rPh sb="1" eb="2">
      <t>トバリ</t>
    </rPh>
    <rPh sb="3" eb="6">
      <t>コギッテ</t>
    </rPh>
    <rPh sb="6" eb="7">
      <t>トウ</t>
    </rPh>
    <phoneticPr fontId="3"/>
  </si>
  <si>
    <t>印鑑</t>
    <rPh sb="0" eb="1">
      <t>イン</t>
    </rPh>
    <rPh sb="1" eb="2">
      <t>カガミ</t>
    </rPh>
    <phoneticPr fontId="3"/>
  </si>
  <si>
    <t>経理公開書類等の内容</t>
    <rPh sb="0" eb="2">
      <t>ケイリ</t>
    </rPh>
    <rPh sb="2" eb="4">
      <t>コウカイ</t>
    </rPh>
    <rPh sb="4" eb="6">
      <t>ショルイ</t>
    </rPh>
    <rPh sb="6" eb="7">
      <t>トウ</t>
    </rPh>
    <rPh sb="8" eb="10">
      <t>ナイヨウ</t>
    </rPh>
    <phoneticPr fontId="3"/>
  </si>
  <si>
    <t>経理公開方法</t>
    <rPh sb="0" eb="2">
      <t>ケイリ</t>
    </rPh>
    <rPh sb="2" eb="4">
      <t>コウカイ</t>
    </rPh>
    <rPh sb="4" eb="6">
      <t>ホウホウ</t>
    </rPh>
    <phoneticPr fontId="3"/>
  </si>
  <si>
    <t>（例：会報、ホームページ、事務所への据置き）</t>
    <rPh sb="1" eb="2">
      <t>レイ</t>
    </rPh>
    <rPh sb="3" eb="5">
      <t>カイホウ</t>
    </rPh>
    <rPh sb="13" eb="15">
      <t>ジム</t>
    </rPh>
    <rPh sb="15" eb="16">
      <t>ショ</t>
    </rPh>
    <rPh sb="18" eb="20">
      <t>スエオ</t>
    </rPh>
    <phoneticPr fontId="3"/>
  </si>
  <si>
    <t xml:space="preserve">  (1) 今年度の当初予算は、年度開始前に理事会で審議、承認されていますか。</t>
    <rPh sb="16" eb="18">
      <t>ネンド</t>
    </rPh>
    <rPh sb="18" eb="20">
      <t>カイシ</t>
    </rPh>
    <rPh sb="20" eb="21">
      <t>マエ</t>
    </rPh>
    <rPh sb="22" eb="25">
      <t>リジカイ</t>
    </rPh>
    <rPh sb="26" eb="28">
      <t>シンギ</t>
    </rPh>
    <rPh sb="29" eb="31">
      <t>ショウニン</t>
    </rPh>
    <phoneticPr fontId="2"/>
  </si>
  <si>
    <t>いない場合：理由</t>
    <phoneticPr fontId="5"/>
  </si>
  <si>
    <t xml:space="preserve">  (1) 前年度の決算は理事会等で承認されていますか。</t>
    <rPh sb="16" eb="17">
      <t>トウ</t>
    </rPh>
    <rPh sb="18" eb="20">
      <t>ショウニン</t>
    </rPh>
    <phoneticPr fontId="5"/>
  </si>
  <si>
    <t>理事会等承認年月日</t>
    <rPh sb="3" eb="4">
      <t>トウ</t>
    </rPh>
    <rPh sb="4" eb="6">
      <t>ショウニン</t>
    </rPh>
    <phoneticPr fontId="5"/>
  </si>
  <si>
    <t xml:space="preserve">２　契　　約                                                                                          </t>
    <phoneticPr fontId="3"/>
  </si>
  <si>
    <t>「いる・いない・非該当」を記入してください。</t>
    <rPh sb="8" eb="11">
      <t>ヒガイトウ</t>
    </rPh>
    <phoneticPr fontId="3"/>
  </si>
  <si>
    <t>「いる・いない・非該当」を記入してください。</t>
    <phoneticPr fontId="3"/>
  </si>
  <si>
    <t>　　　締結した契約のうち、高額なものから上位５契約について記入してください。　　　(業務委託契約・リース契約等の更新も含む。）</t>
    <rPh sb="3" eb="5">
      <t>テイケツ</t>
    </rPh>
    <rPh sb="7" eb="9">
      <t>ケイヤク</t>
    </rPh>
    <rPh sb="13" eb="15">
      <t>コウガク</t>
    </rPh>
    <rPh sb="20" eb="22">
      <t>ジョウイ</t>
    </rPh>
    <rPh sb="23" eb="25">
      <t>ケイヤク</t>
    </rPh>
    <rPh sb="29" eb="31">
      <t>キニュウ</t>
    </rPh>
    <phoneticPr fontId="3"/>
  </si>
  <si>
    <t>契　約　内　容</t>
    <rPh sb="0" eb="1">
      <t>チギリ</t>
    </rPh>
    <rPh sb="2" eb="3">
      <t>ヤク</t>
    </rPh>
    <rPh sb="4" eb="5">
      <t>ナイ</t>
    </rPh>
    <rPh sb="6" eb="7">
      <t>カタチ</t>
    </rPh>
    <phoneticPr fontId="3"/>
  </si>
  <si>
    <t>契約金額</t>
    <rPh sb="0" eb="2">
      <t>ケイヤク</t>
    </rPh>
    <rPh sb="2" eb="4">
      <t>キンガク</t>
    </rPh>
    <phoneticPr fontId="3"/>
  </si>
  <si>
    <t>契約締結年月日</t>
    <rPh sb="0" eb="2">
      <t>ケイヤク</t>
    </rPh>
    <rPh sb="2" eb="4">
      <t>テイケツ</t>
    </rPh>
    <rPh sb="4" eb="7">
      <t>ネンガッピ</t>
    </rPh>
    <phoneticPr fontId="3"/>
  </si>
  <si>
    <t xml:space="preserve"> 権限者承認の有無</t>
    <rPh sb="1" eb="3">
      <t>ケンゲン</t>
    </rPh>
    <rPh sb="3" eb="4">
      <t>シャ</t>
    </rPh>
    <phoneticPr fontId="3"/>
  </si>
  <si>
    <t>入札者数・
見積者数</t>
    <rPh sb="0" eb="2">
      <t>ニュウサツ</t>
    </rPh>
    <rPh sb="2" eb="3">
      <t>シャ</t>
    </rPh>
    <rPh sb="3" eb="4">
      <t>スウ</t>
    </rPh>
    <rPh sb="6" eb="8">
      <t>ミツモリ</t>
    </rPh>
    <rPh sb="8" eb="9">
      <t>シャ</t>
    </rPh>
    <rPh sb="9" eb="10">
      <t>スウ</t>
    </rPh>
    <phoneticPr fontId="3"/>
  </si>
  <si>
    <t>予算計上</t>
    <rPh sb="0" eb="2">
      <t>ヨサン</t>
    </rPh>
    <rPh sb="2" eb="4">
      <t>ケイジョウ</t>
    </rPh>
    <phoneticPr fontId="3"/>
  </si>
  <si>
    <t>円</t>
    <rPh sb="0" eb="1">
      <t>エン</t>
    </rPh>
    <phoneticPr fontId="3"/>
  </si>
  <si>
    <t>　(1) 現金収入を管理する現金出納帳を作成していますか。</t>
    <rPh sb="18" eb="19">
      <t>チョウ</t>
    </rPh>
    <phoneticPr fontId="5"/>
  </si>
  <si>
    <t>一時預かり</t>
    <rPh sb="2" eb="3">
      <t>アズ</t>
    </rPh>
    <phoneticPr fontId="5"/>
  </si>
  <si>
    <t>私的契約児</t>
    <rPh sb="0" eb="2">
      <t>シテキ</t>
    </rPh>
    <rPh sb="2" eb="4">
      <t>ケイヤク</t>
    </rPh>
    <rPh sb="4" eb="5">
      <t>ジ</t>
    </rPh>
    <phoneticPr fontId="3"/>
  </si>
  <si>
    <t>※保護者負担金（オムツ代、写真代、親子遠足保護者交通費等）</t>
    <rPh sb="1" eb="4">
      <t>ホゴシャ</t>
    </rPh>
    <rPh sb="4" eb="7">
      <t>フタンキン</t>
    </rPh>
    <rPh sb="11" eb="12">
      <t>ダイ</t>
    </rPh>
    <rPh sb="13" eb="15">
      <t>シャシン</t>
    </rPh>
    <rPh sb="15" eb="16">
      <t>ダイ</t>
    </rPh>
    <rPh sb="17" eb="19">
      <t>オヤコ</t>
    </rPh>
    <rPh sb="19" eb="21">
      <t>エンソク</t>
    </rPh>
    <rPh sb="21" eb="24">
      <t>ホゴシャ</t>
    </rPh>
    <rPh sb="24" eb="27">
      <t>コウツウヒ</t>
    </rPh>
    <rPh sb="27" eb="28">
      <t>トウ</t>
    </rPh>
    <phoneticPr fontId="3"/>
  </si>
  <si>
    <t xml:space="preserve"> 　 イ 職員等給食費収入</t>
    <rPh sb="8" eb="11">
      <t>キュウショクヒ</t>
    </rPh>
    <rPh sb="11" eb="13">
      <t>シュウニュウ</t>
    </rPh>
    <phoneticPr fontId="5"/>
  </si>
  <si>
    <t>　　 (ｱ) 職員等給食を実施している場合、その徴収金額は児童１人当たりの材料購入単価と比べて妥当ですか。</t>
    <rPh sb="29" eb="31">
      <t>ジドウ</t>
    </rPh>
    <rPh sb="32" eb="33">
      <t>ニン</t>
    </rPh>
    <rPh sb="33" eb="34">
      <t>ア</t>
    </rPh>
    <rPh sb="37" eb="39">
      <t>ザイリョウ</t>
    </rPh>
    <rPh sb="39" eb="41">
      <t>コウニュウ</t>
    </rPh>
    <rPh sb="41" eb="43">
      <t>タンカ</t>
    </rPh>
    <rPh sb="44" eb="45">
      <t>クラ</t>
    </rPh>
    <rPh sb="47" eb="49">
      <t>ダトウ</t>
    </rPh>
    <phoneticPr fontId="3"/>
  </si>
  <si>
    <t>月徴収額</t>
    <rPh sb="0" eb="1">
      <t>ツキ</t>
    </rPh>
    <rPh sb="1" eb="4">
      <t>チョウシュウガク</t>
    </rPh>
    <phoneticPr fontId="3"/>
  </si>
  <si>
    <t>円  　　１食徴収額</t>
    <rPh sb="0" eb="1">
      <t>エン</t>
    </rPh>
    <phoneticPr fontId="3"/>
  </si>
  <si>
    <t>円　　　　　　　　　　</t>
    <rPh sb="0" eb="1">
      <t>エン</t>
    </rPh>
    <phoneticPr fontId="3"/>
  </si>
  <si>
    <t>「いる・いない・非該当」を記入してください。</t>
    <rPh sb="8" eb="11">
      <t>ヒガイトウ</t>
    </rPh>
    <rPh sb="13" eb="15">
      <t>キニュウ</t>
    </rPh>
    <phoneticPr fontId="3"/>
  </si>
  <si>
    <t xml:space="preserve">  (4) 寄附金収入</t>
    <rPh sb="9" eb="11">
      <t>シュウニュウ</t>
    </rPh>
    <phoneticPr fontId="3"/>
  </si>
  <si>
    <t>決算書の寄附金収益額</t>
    <rPh sb="7" eb="9">
      <t>シュウエキ</t>
    </rPh>
    <phoneticPr fontId="5"/>
  </si>
  <si>
    <t>寄附金台帳</t>
    <rPh sb="0" eb="3">
      <t>キフキン</t>
    </rPh>
    <rPh sb="3" eb="5">
      <t>ダイチョウ</t>
    </rPh>
    <phoneticPr fontId="3"/>
  </si>
  <si>
    <t>領収書の控え</t>
    <rPh sb="0" eb="3">
      <t>リョウシュウショ</t>
    </rPh>
    <rPh sb="4" eb="5">
      <t>ヒカ</t>
    </rPh>
    <phoneticPr fontId="3"/>
  </si>
  <si>
    <t xml:space="preserve">  　ウ　理事長又は委任を受けた者の承認は行っていますか。　該当するものに○を記入してください。</t>
    <rPh sb="5" eb="8">
      <t>リジチョウ</t>
    </rPh>
    <rPh sb="8" eb="9">
      <t>マタ</t>
    </rPh>
    <rPh sb="10" eb="12">
      <t>イニン</t>
    </rPh>
    <rPh sb="13" eb="14">
      <t>ウ</t>
    </rPh>
    <rPh sb="16" eb="17">
      <t>モノ</t>
    </rPh>
    <rPh sb="18" eb="20">
      <t>ショウニン</t>
    </rPh>
    <rPh sb="21" eb="22">
      <t>オコナ</t>
    </rPh>
    <phoneticPr fontId="3"/>
  </si>
  <si>
    <t>日付</t>
    <rPh sb="0" eb="2">
      <t>ヒヅケ</t>
    </rPh>
    <phoneticPr fontId="3"/>
  </si>
  <si>
    <t>寄附目的、使途</t>
    <rPh sb="0" eb="2">
      <t>キフ</t>
    </rPh>
    <rPh sb="2" eb="4">
      <t>モクテキ</t>
    </rPh>
    <rPh sb="5" eb="7">
      <t>シト</t>
    </rPh>
    <phoneticPr fontId="3"/>
  </si>
  <si>
    <t>寄附金額</t>
    <rPh sb="0" eb="2">
      <t>キフ</t>
    </rPh>
    <rPh sb="2" eb="4">
      <t>キンガク</t>
    </rPh>
    <phoneticPr fontId="3"/>
  </si>
  <si>
    <t>寄附者署名</t>
    <rPh sb="0" eb="2">
      <t>キフ</t>
    </rPh>
    <rPh sb="2" eb="3">
      <t>シャ</t>
    </rPh>
    <rPh sb="3" eb="5">
      <t>ショメイ</t>
    </rPh>
    <phoneticPr fontId="3"/>
  </si>
  <si>
    <t>６　費　用</t>
    <rPh sb="2" eb="3">
      <t>ヒ</t>
    </rPh>
    <rPh sb="4" eb="5">
      <t>ヨウ</t>
    </rPh>
    <phoneticPr fontId="3"/>
  </si>
  <si>
    <t>「いる・いない･非該当」を記入してください。</t>
    <rPh sb="8" eb="11">
      <t>ヒガイトウ</t>
    </rPh>
    <phoneticPr fontId="3"/>
  </si>
  <si>
    <t xml:space="preserve">  (1) 小口現金の保有額が経理規程に定める保管限度額を超えている日がありますか。</t>
    <rPh sb="20" eb="21">
      <t>サダ</t>
    </rPh>
    <phoneticPr fontId="3"/>
  </si>
  <si>
    <t>「ある・ない・非該当」を記入してください。</t>
    <rPh sb="12" eb="14">
      <t>キニュウ</t>
    </rPh>
    <phoneticPr fontId="3"/>
  </si>
  <si>
    <t>保管限度額（経理規程上）</t>
    <rPh sb="0" eb="2">
      <t>ホカン</t>
    </rPh>
    <rPh sb="2" eb="4">
      <t>ゲンド</t>
    </rPh>
    <rPh sb="4" eb="5">
      <t>ガク</t>
    </rPh>
    <rPh sb="6" eb="8">
      <t>ケイリ</t>
    </rPh>
    <rPh sb="8" eb="10">
      <t>キテイ</t>
    </rPh>
    <rPh sb="10" eb="11">
      <t>ジョウ</t>
    </rPh>
    <phoneticPr fontId="3"/>
  </si>
  <si>
    <t xml:space="preserve">  (2) 常用雑費等の小口現金からの支払いは、経理規程に定める限度内で行っていますか。</t>
    <rPh sb="10" eb="11">
      <t>トウ</t>
    </rPh>
    <phoneticPr fontId="3"/>
  </si>
  <si>
    <t>「いる・いない・非該当」を記入してください。</t>
    <rPh sb="13" eb="15">
      <t>キニュウ</t>
    </rPh>
    <phoneticPr fontId="3"/>
  </si>
  <si>
    <t>支払限度額（経理規程上）</t>
    <rPh sb="0" eb="2">
      <t>シハライ</t>
    </rPh>
    <rPh sb="2" eb="4">
      <t>ゲンド</t>
    </rPh>
    <rPh sb="4" eb="5">
      <t>ガク</t>
    </rPh>
    <rPh sb="6" eb="8">
      <t>ケイリ</t>
    </rPh>
    <rPh sb="8" eb="10">
      <t>キテイ</t>
    </rPh>
    <rPh sb="10" eb="11">
      <t>ジョウ</t>
    </rPh>
    <phoneticPr fontId="3"/>
  </si>
  <si>
    <t xml:space="preserve">  (3) 現金収入は、経理規程に基づき、所定の期間内に金融機関に預け入れを行っていますか。</t>
    <rPh sb="12" eb="14">
      <t>ケイリ</t>
    </rPh>
    <rPh sb="14" eb="16">
      <t>キテイ</t>
    </rPh>
    <rPh sb="17" eb="18">
      <t>モト</t>
    </rPh>
    <rPh sb="21" eb="23">
      <t>ショテイ</t>
    </rPh>
    <rPh sb="24" eb="26">
      <t>キカン</t>
    </rPh>
    <rPh sb="26" eb="27">
      <t>ナイ</t>
    </rPh>
    <phoneticPr fontId="3"/>
  </si>
  <si>
    <t>預入限度日数（経理規程上）</t>
    <rPh sb="0" eb="1">
      <t>アズ</t>
    </rPh>
    <rPh sb="1" eb="2">
      <t>イ</t>
    </rPh>
    <rPh sb="2" eb="4">
      <t>ゲンド</t>
    </rPh>
    <rPh sb="4" eb="6">
      <t>ニッスウ</t>
    </rPh>
    <rPh sb="7" eb="9">
      <t>ケイリ</t>
    </rPh>
    <rPh sb="9" eb="11">
      <t>キテイ</t>
    </rPh>
    <rPh sb="11" eb="12">
      <t>ジョウ</t>
    </rPh>
    <phoneticPr fontId="3"/>
  </si>
  <si>
    <t xml:space="preserve">  (4) 未収金の期末残の収入はすべて終了していますか。</t>
    <rPh sb="6" eb="9">
      <t>ミシュウキン</t>
    </rPh>
    <rPh sb="10" eb="12">
      <t>キマツ</t>
    </rPh>
    <rPh sb="12" eb="13">
      <t>ザン</t>
    </rPh>
    <rPh sb="14" eb="16">
      <t>シュウニュウ</t>
    </rPh>
    <rPh sb="20" eb="22">
      <t>シュウリョウ</t>
    </rPh>
    <phoneticPr fontId="5"/>
  </si>
  <si>
    <t>「いる・いない・一部作成」を記入してください。</t>
    <rPh sb="8" eb="10">
      <t>イチブ</t>
    </rPh>
    <rPh sb="10" eb="12">
      <t>サクセイ</t>
    </rPh>
    <rPh sb="14" eb="16">
      <t>キニュウ</t>
    </rPh>
    <phoneticPr fontId="3"/>
  </si>
  <si>
    <t>一部作成又は作成していない場合の理由</t>
    <rPh sb="4" eb="5">
      <t>マタ</t>
    </rPh>
    <rPh sb="6" eb="8">
      <t>サクセイ</t>
    </rPh>
    <phoneticPr fontId="3"/>
  </si>
  <si>
    <t>「実施・未実施」を記入してください。</t>
    <rPh sb="1" eb="3">
      <t>ジッシ</t>
    </rPh>
    <rPh sb="4" eb="7">
      <t>ミジッシ</t>
    </rPh>
    <rPh sb="9" eb="11">
      <t>キニュウ</t>
    </rPh>
    <phoneticPr fontId="3"/>
  </si>
  <si>
    <t xml:space="preserve">  (7) 固定資産物品の購入及び廃棄に伴う事務処理を適正に行っていますか。</t>
    <rPh sb="6" eb="8">
      <t>コテイ</t>
    </rPh>
    <rPh sb="8" eb="10">
      <t>シサン</t>
    </rPh>
    <rPh sb="10" eb="12">
      <t>ブッピン</t>
    </rPh>
    <rPh sb="13" eb="15">
      <t>コウニュウ</t>
    </rPh>
    <rPh sb="15" eb="16">
      <t>オヨ</t>
    </rPh>
    <rPh sb="17" eb="19">
      <t>ハイキ</t>
    </rPh>
    <rPh sb="20" eb="21">
      <t>トモナ</t>
    </rPh>
    <rPh sb="22" eb="24">
      <t>ジム</t>
    </rPh>
    <rPh sb="24" eb="26">
      <t>ショリ</t>
    </rPh>
    <rPh sb="27" eb="29">
      <t>テキセイ</t>
    </rPh>
    <rPh sb="30" eb="31">
      <t>オコナ</t>
    </rPh>
    <phoneticPr fontId="3"/>
  </si>
  <si>
    <t>いない場合の償却方法</t>
    <rPh sb="6" eb="8">
      <t>ショウキャク</t>
    </rPh>
    <rPh sb="8" eb="10">
      <t>ホウホウ</t>
    </rPh>
    <phoneticPr fontId="3"/>
  </si>
  <si>
    <t>借入先</t>
    <rPh sb="0" eb="2">
      <t>カリイレ</t>
    </rPh>
    <rPh sb="2" eb="3">
      <t>サキ</t>
    </rPh>
    <phoneticPr fontId="3"/>
  </si>
  <si>
    <t>借入契約年月日</t>
    <rPh sb="0" eb="2">
      <t>カリイ</t>
    </rPh>
    <rPh sb="2" eb="4">
      <t>ケイヤク</t>
    </rPh>
    <rPh sb="4" eb="7">
      <t>ネンガッピ</t>
    </rPh>
    <phoneticPr fontId="3"/>
  </si>
  <si>
    <t>借入時
理事会承認の有無</t>
    <rPh sb="0" eb="1">
      <t>カ</t>
    </rPh>
    <rPh sb="1" eb="2">
      <t>イ</t>
    </rPh>
    <rPh sb="2" eb="3">
      <t>ジ</t>
    </rPh>
    <rPh sb="4" eb="7">
      <t>リジカイ</t>
    </rPh>
    <rPh sb="7" eb="9">
      <t>ショウニン</t>
    </rPh>
    <rPh sb="10" eb="12">
      <t>ウム</t>
    </rPh>
    <phoneticPr fontId="3"/>
  </si>
  <si>
    <t>年利
（％）</t>
    <rPh sb="0" eb="2">
      <t>ネンリ</t>
    </rPh>
    <phoneticPr fontId="3"/>
  </si>
  <si>
    <t>元金</t>
    <rPh sb="0" eb="2">
      <t>ガンキン</t>
    </rPh>
    <phoneticPr fontId="3"/>
  </si>
  <si>
    <t>利息</t>
    <rPh sb="0" eb="2">
      <t>リソク</t>
    </rPh>
    <phoneticPr fontId="3"/>
  </si>
  <si>
    <t>合計</t>
    <rPh sb="0" eb="2">
      <t>ゴウケイ</t>
    </rPh>
    <phoneticPr fontId="3"/>
  </si>
  <si>
    <t>補助金</t>
    <rPh sb="0" eb="3">
      <t>ホジョキン</t>
    </rPh>
    <phoneticPr fontId="3"/>
  </si>
  <si>
    <t>合計</t>
  </si>
  <si>
    <t>－</t>
  </si>
  <si>
    <t>借入金の担保の内容</t>
    <rPh sb="0" eb="2">
      <t>カリイレ</t>
    </rPh>
    <rPh sb="2" eb="3">
      <t>キン</t>
    </rPh>
    <rPh sb="4" eb="6">
      <t>タンポ</t>
    </rPh>
    <rPh sb="7" eb="9">
      <t>ナイヨウ</t>
    </rPh>
    <phoneticPr fontId="3"/>
  </si>
  <si>
    <t>ウ　役員・役員の関係法人等からの借入金</t>
    <rPh sb="2" eb="4">
      <t>ヤクイン</t>
    </rPh>
    <rPh sb="5" eb="7">
      <t>ヤクイン</t>
    </rPh>
    <rPh sb="8" eb="10">
      <t>カンケイ</t>
    </rPh>
    <rPh sb="10" eb="12">
      <t>ホウジン</t>
    </rPh>
    <rPh sb="12" eb="13">
      <t>トウ</t>
    </rPh>
    <rPh sb="16" eb="18">
      <t>カリイレ</t>
    </rPh>
    <rPh sb="18" eb="19">
      <t>キン</t>
    </rPh>
    <phoneticPr fontId="3"/>
  </si>
  <si>
    <r>
      <t>前記ア、イのうち、</t>
    </r>
    <r>
      <rPr>
        <sz val="11"/>
        <rFont val="ＭＳ Ｐゴシック"/>
        <family val="3"/>
        <charset val="128"/>
      </rPr>
      <t>役員・役員の関係法人等からの借入金（福祉医療機構及び金融機関以外）について、下記の項目に記入してください。</t>
    </r>
    <rPh sb="0" eb="2">
      <t>ゼンキ</t>
    </rPh>
    <rPh sb="47" eb="48">
      <t>シタ</t>
    </rPh>
    <rPh sb="48" eb="49">
      <t>キ</t>
    </rPh>
    <rPh sb="50" eb="52">
      <t>コウモク</t>
    </rPh>
    <rPh sb="53" eb="55">
      <t>キニュウ</t>
    </rPh>
    <phoneticPr fontId="3"/>
  </si>
  <si>
    <t>借入目的</t>
    <rPh sb="0" eb="2">
      <t>カリイ</t>
    </rPh>
    <rPh sb="2" eb="4">
      <t>モクテキ</t>
    </rPh>
    <phoneticPr fontId="3"/>
  </si>
  <si>
    <t>法人との関係</t>
    <rPh sb="0" eb="2">
      <t>ホウジン</t>
    </rPh>
    <rPh sb="4" eb="6">
      <t>カンケイ</t>
    </rPh>
    <phoneticPr fontId="3"/>
  </si>
  <si>
    <t>契約書の有無</t>
    <rPh sb="0" eb="2">
      <t>ケイヤク</t>
    </rPh>
    <rPh sb="2" eb="3">
      <t>ショ</t>
    </rPh>
    <rPh sb="4" eb="6">
      <t>ウム</t>
    </rPh>
    <phoneticPr fontId="3"/>
  </si>
  <si>
    <t>エ　借入金の償還は償還計画どおりに償還していますか。</t>
    <rPh sb="2" eb="4">
      <t>カリイレ</t>
    </rPh>
    <rPh sb="4" eb="5">
      <t>キン</t>
    </rPh>
    <rPh sb="6" eb="8">
      <t>ショウカン</t>
    </rPh>
    <rPh sb="9" eb="11">
      <t>ショウカン</t>
    </rPh>
    <rPh sb="11" eb="13">
      <t>ケイカク</t>
    </rPh>
    <rPh sb="17" eb="19">
      <t>ショウカン</t>
    </rPh>
    <phoneticPr fontId="3"/>
  </si>
  <si>
    <t>「いる・いない・該当なし」を記入してください。</t>
    <rPh sb="8" eb="10">
      <t>ガイトウ</t>
    </rPh>
    <rPh sb="14" eb="16">
      <t>キニュウ</t>
    </rPh>
    <phoneticPr fontId="3"/>
  </si>
  <si>
    <t>オ　借入金の償還財源</t>
    <rPh sb="2" eb="4">
      <t>カリイレ</t>
    </rPh>
    <rPh sb="4" eb="5">
      <t>キン</t>
    </rPh>
    <rPh sb="6" eb="8">
      <t>ショウカン</t>
    </rPh>
    <rPh sb="8" eb="10">
      <t>ザイゲン</t>
    </rPh>
    <phoneticPr fontId="3"/>
  </si>
  <si>
    <t>上記　(ア)　の贈与契約は遅滞なく履行されていますか。</t>
    <rPh sb="0" eb="2">
      <t>ジョウキ</t>
    </rPh>
    <rPh sb="8" eb="10">
      <t>ゾウヨ</t>
    </rPh>
    <rPh sb="10" eb="12">
      <t>ケイヤク</t>
    </rPh>
    <rPh sb="13" eb="15">
      <t>チタイ</t>
    </rPh>
    <rPh sb="17" eb="19">
      <t>リコウ</t>
    </rPh>
    <phoneticPr fontId="3"/>
  </si>
  <si>
    <t>　　　　源泉所得税の納付が期限内に行われなかったことがありますか。</t>
    <rPh sb="4" eb="6">
      <t>ゲンセン</t>
    </rPh>
    <rPh sb="6" eb="9">
      <t>ショトクゼイ</t>
    </rPh>
    <rPh sb="10" eb="12">
      <t>ノウフ</t>
    </rPh>
    <rPh sb="13" eb="16">
      <t>キゲンナイ</t>
    </rPh>
    <rPh sb="17" eb="18">
      <t>オコナ</t>
    </rPh>
    <phoneticPr fontId="3"/>
  </si>
  <si>
    <t>　　　　社会保険料の納付が期限内に行われなかったことがありますか。</t>
    <rPh sb="4" eb="6">
      <t>シャカイ</t>
    </rPh>
    <rPh sb="6" eb="9">
      <t>ホケンリョウ</t>
    </rPh>
    <rPh sb="10" eb="12">
      <t>ノウフ</t>
    </rPh>
    <phoneticPr fontId="3"/>
  </si>
  <si>
    <t>支払が遅れている理由</t>
    <rPh sb="0" eb="2">
      <t>シハライ</t>
    </rPh>
    <rPh sb="3" eb="4">
      <t>オク</t>
    </rPh>
    <rPh sb="8" eb="10">
      <t>リユウ</t>
    </rPh>
    <phoneticPr fontId="3"/>
  </si>
  <si>
    <t>作成の有無</t>
    <rPh sb="0" eb="2">
      <t>サクセイ</t>
    </rPh>
    <rPh sb="3" eb="5">
      <t>ウム</t>
    </rPh>
    <phoneticPr fontId="3"/>
  </si>
  <si>
    <t>会計責任者の承認印</t>
    <rPh sb="0" eb="2">
      <t>カイケイ</t>
    </rPh>
    <rPh sb="2" eb="5">
      <t>セキニンシャ</t>
    </rPh>
    <rPh sb="6" eb="9">
      <t>ショウニンイン</t>
    </rPh>
    <phoneticPr fontId="3"/>
  </si>
  <si>
    <t>出納職員印</t>
    <rPh sb="0" eb="2">
      <t>スイトウ</t>
    </rPh>
    <rPh sb="2" eb="4">
      <t>ショクイン</t>
    </rPh>
    <rPh sb="4" eb="5">
      <t>イン</t>
    </rPh>
    <phoneticPr fontId="3"/>
  </si>
  <si>
    <t xml:space="preserve">  (1)　改善基礎分相当額等の支出</t>
    <rPh sb="6" eb="8">
      <t>カイゼン</t>
    </rPh>
    <rPh sb="8" eb="10">
      <t>キソ</t>
    </rPh>
    <rPh sb="10" eb="11">
      <t>ブン</t>
    </rPh>
    <phoneticPr fontId="5"/>
  </si>
  <si>
    <t>３　乳児を３人以上受け入れている等低年齢児童の積極的な受入れ</t>
    <rPh sb="2" eb="4">
      <t>ニュウジ</t>
    </rPh>
    <rPh sb="6" eb="9">
      <t>ニンイジョウ</t>
    </rPh>
    <rPh sb="9" eb="10">
      <t>ウ</t>
    </rPh>
    <rPh sb="11" eb="12">
      <t>イ</t>
    </rPh>
    <rPh sb="16" eb="17">
      <t>トウ</t>
    </rPh>
    <rPh sb="17" eb="20">
      <t>テイネンレイ</t>
    </rPh>
    <rPh sb="20" eb="22">
      <t>ジドウ</t>
    </rPh>
    <rPh sb="23" eb="26">
      <t>セッキョクテキ</t>
    </rPh>
    <rPh sb="27" eb="28">
      <t>ウ</t>
    </rPh>
    <rPh sb="28" eb="29">
      <t>イ</t>
    </rPh>
    <phoneticPr fontId="3"/>
  </si>
  <si>
    <t>５　集団保育が可能で日々通所でき、かつ、「特別児童扶養手当等の支給に関する法律」（昭和39年法律第134号）に基づく特別児童扶養手当の支給対
　象障害児（所得により手当の支給を停止されている場合を含む。）の受入れ</t>
    <rPh sb="2" eb="4">
      <t>シュウダン</t>
    </rPh>
    <rPh sb="4" eb="6">
      <t>ホイク</t>
    </rPh>
    <rPh sb="7" eb="9">
      <t>カノウ</t>
    </rPh>
    <rPh sb="10" eb="12">
      <t>ヒビ</t>
    </rPh>
    <rPh sb="12" eb="14">
      <t>ツウショ</t>
    </rPh>
    <rPh sb="21" eb="23">
      <t>トクベツ</t>
    </rPh>
    <rPh sb="23" eb="25">
      <t>ジドウ</t>
    </rPh>
    <rPh sb="25" eb="27">
      <t>フヨウ</t>
    </rPh>
    <rPh sb="27" eb="30">
      <t>テアテトウ</t>
    </rPh>
    <rPh sb="31" eb="33">
      <t>シキュウ</t>
    </rPh>
    <rPh sb="34" eb="35">
      <t>カン</t>
    </rPh>
    <rPh sb="37" eb="39">
      <t>ホウリツ</t>
    </rPh>
    <rPh sb="41" eb="43">
      <t>ショウワ</t>
    </rPh>
    <rPh sb="45" eb="46">
      <t>ネン</t>
    </rPh>
    <rPh sb="46" eb="48">
      <t>ホウリツ</t>
    </rPh>
    <rPh sb="48" eb="49">
      <t>ダイ</t>
    </rPh>
    <rPh sb="52" eb="53">
      <t>ゴウ</t>
    </rPh>
    <phoneticPr fontId="3"/>
  </si>
  <si>
    <t>目的外使用の額（円）</t>
    <rPh sb="0" eb="2">
      <t>モクテキ</t>
    </rPh>
    <rPh sb="2" eb="3">
      <t>ガイ</t>
    </rPh>
    <rPh sb="3" eb="5">
      <t>シヨウ</t>
    </rPh>
    <rPh sb="6" eb="7">
      <t>ガク</t>
    </rPh>
    <rPh sb="8" eb="9">
      <t>エン</t>
    </rPh>
    <phoneticPr fontId="5"/>
  </si>
  <si>
    <t>目的外利用の理由</t>
    <rPh sb="0" eb="2">
      <t>モクテキ</t>
    </rPh>
    <rPh sb="2" eb="3">
      <t>ガイ</t>
    </rPh>
    <rPh sb="3" eb="5">
      <t>リヨウ</t>
    </rPh>
    <rPh sb="6" eb="8">
      <t>リユウ</t>
    </rPh>
    <phoneticPr fontId="5"/>
  </si>
  <si>
    <t xml:space="preserve">  (2)　積立資産</t>
    <rPh sb="6" eb="8">
      <t>ツミタテ</t>
    </rPh>
    <rPh sb="8" eb="10">
      <t>シサン</t>
    </rPh>
    <phoneticPr fontId="5"/>
  </si>
  <si>
    <t>「いる、いない」を記入してください。</t>
  </si>
  <si>
    <t>いない場合：理由</t>
    <rPh sb="3" eb="5">
      <t>バアイ</t>
    </rPh>
    <rPh sb="6" eb="8">
      <t>リユウ</t>
    </rPh>
    <phoneticPr fontId="3"/>
  </si>
  <si>
    <t>取り崩しを行っている場合には、以下に記入してください。</t>
    <rPh sb="0" eb="1">
      <t>ト</t>
    </rPh>
    <rPh sb="2" eb="3">
      <t>クズ</t>
    </rPh>
    <rPh sb="5" eb="6">
      <t>オコナ</t>
    </rPh>
    <rPh sb="15" eb="17">
      <t>イカ</t>
    </rPh>
    <rPh sb="18" eb="20">
      <t>キニュウ</t>
    </rPh>
    <phoneticPr fontId="5"/>
  </si>
  <si>
    <t>　　　　　いる場合：東京都の承認を受けた日（又は理事会承認日）</t>
    <rPh sb="10" eb="13">
      <t>トウキョウト</t>
    </rPh>
    <rPh sb="14" eb="16">
      <t>ショウニン</t>
    </rPh>
    <rPh sb="17" eb="18">
      <t>ウ</t>
    </rPh>
    <rPh sb="22" eb="23">
      <t>マタ</t>
    </rPh>
    <rPh sb="24" eb="27">
      <t>リジカイ</t>
    </rPh>
    <rPh sb="27" eb="29">
      <t>ショウニン</t>
    </rPh>
    <rPh sb="29" eb="30">
      <t>ビ</t>
    </rPh>
    <phoneticPr fontId="5"/>
  </si>
  <si>
    <t>いない場合：内容</t>
    <rPh sb="6" eb="8">
      <t>ナイヨウ</t>
    </rPh>
    <phoneticPr fontId="5"/>
  </si>
  <si>
    <t>貸付先</t>
    <rPh sb="2" eb="3">
      <t>サキ</t>
    </rPh>
    <phoneticPr fontId="5"/>
  </si>
  <si>
    <t xml:space="preserve">   いる場合：理由</t>
    <rPh sb="5" eb="7">
      <t>バアイ</t>
    </rPh>
    <rPh sb="8" eb="10">
      <t>リユウ</t>
    </rPh>
    <phoneticPr fontId="5"/>
  </si>
  <si>
    <t>いない場合：理由</t>
    <rPh sb="3" eb="5">
      <t>バアイ</t>
    </rPh>
    <phoneticPr fontId="5"/>
  </si>
  <si>
    <t>資</t>
    <rPh sb="0" eb="1">
      <t>シ</t>
    </rPh>
    <phoneticPr fontId="3"/>
  </si>
  <si>
    <t>産</t>
    <rPh sb="0" eb="1">
      <t>サン</t>
    </rPh>
    <phoneticPr fontId="3"/>
  </si>
  <si>
    <t>記入例</t>
    <rPh sb="0" eb="2">
      <t>キニュウ</t>
    </rPh>
    <rPh sb="2" eb="3">
      <t>レイ</t>
    </rPh>
    <phoneticPr fontId="3"/>
  </si>
  <si>
    <t>【記入例の設定条件】</t>
    <rPh sb="1" eb="3">
      <t>キニュウ</t>
    </rPh>
    <rPh sb="3" eb="4">
      <t>レイ</t>
    </rPh>
    <rPh sb="5" eb="7">
      <t>セッテイ</t>
    </rPh>
    <rPh sb="7" eb="9">
      <t>ジョウケン</t>
    </rPh>
    <phoneticPr fontId="3"/>
  </si>
  <si>
    <t>金額（単位：円）</t>
    <rPh sb="0" eb="2">
      <t>キンガク</t>
    </rPh>
    <rPh sb="3" eb="5">
      <t>タンイ</t>
    </rPh>
    <rPh sb="6" eb="7">
      <t>エン</t>
    </rPh>
    <phoneticPr fontId="3"/>
  </si>
  <si>
    <t>支出金額</t>
    <rPh sb="0" eb="2">
      <t>シシュツ</t>
    </rPh>
    <rPh sb="2" eb="4">
      <t>キンガク</t>
    </rPh>
    <phoneticPr fontId="3"/>
  </si>
  <si>
    <t>委　託　費</t>
    <rPh sb="0" eb="1">
      <t>イ</t>
    </rPh>
    <rPh sb="2" eb="3">
      <t>タク</t>
    </rPh>
    <rPh sb="4" eb="5">
      <t>ヒ</t>
    </rPh>
    <phoneticPr fontId="3"/>
  </si>
  <si>
    <t>土地・建物賃借料</t>
    <rPh sb="0" eb="2">
      <t>トチ</t>
    </rPh>
    <rPh sb="3" eb="5">
      <t>タテモノ</t>
    </rPh>
    <rPh sb="5" eb="7">
      <t>チンシャク</t>
    </rPh>
    <rPh sb="7" eb="8">
      <t>リョウ</t>
    </rPh>
    <phoneticPr fontId="3"/>
  </si>
  <si>
    <t>○</t>
  </si>
  <si>
    <t>保育所施設・設備整備積立金</t>
    <rPh sb="0" eb="13">
      <t>ホ</t>
    </rPh>
    <phoneticPr fontId="3"/>
  </si>
  <si>
    <t>支出金額　合計　　　　　　</t>
    <rPh sb="2" eb="4">
      <t>キンガク</t>
    </rPh>
    <phoneticPr fontId="3"/>
  </si>
  <si>
    <t>３　　区市町村補助金の収支状況</t>
    <rPh sb="3" eb="4">
      <t>ク</t>
    </rPh>
    <rPh sb="4" eb="7">
      <t>シチョウソン</t>
    </rPh>
    <rPh sb="7" eb="10">
      <t>ホジョキン</t>
    </rPh>
    <rPh sb="11" eb="13">
      <t>シュウシ</t>
    </rPh>
    <phoneticPr fontId="3"/>
  </si>
  <si>
    <t>区市町村補助金</t>
    <rPh sb="0" eb="1">
      <t>ク</t>
    </rPh>
    <rPh sb="1" eb="4">
      <t>シチョウソン</t>
    </rPh>
    <rPh sb="4" eb="7">
      <t>ホジョキン</t>
    </rPh>
    <phoneticPr fontId="3"/>
  </si>
  <si>
    <t>収入額</t>
    <rPh sb="0" eb="2">
      <t>シュウニュウ</t>
    </rPh>
    <rPh sb="2" eb="3">
      <t>ガク</t>
    </rPh>
    <phoneticPr fontId="3"/>
  </si>
  <si>
    <t>使用目的</t>
    <rPh sb="0" eb="2">
      <t>シヨウ</t>
    </rPh>
    <rPh sb="2" eb="4">
      <t>モクテキ</t>
    </rPh>
    <phoneticPr fontId="3"/>
  </si>
  <si>
    <t>A保育園</t>
    <rPh sb="1" eb="3">
      <t>ホイク</t>
    </rPh>
    <rPh sb="3" eb="4">
      <t>エン</t>
    </rPh>
    <phoneticPr fontId="3"/>
  </si>
  <si>
    <t>建物修繕</t>
    <rPh sb="0" eb="2">
      <t>タテモノ</t>
    </rPh>
    <rPh sb="2" eb="4">
      <t>シュウゼン</t>
    </rPh>
    <phoneticPr fontId="3"/>
  </si>
  <si>
    <t>　他拠点区分</t>
    <rPh sb="1" eb="2">
      <t>タ</t>
    </rPh>
    <rPh sb="2" eb="4">
      <t>キョテン</t>
    </rPh>
    <rPh sb="4" eb="6">
      <t>クブン</t>
    </rPh>
    <phoneticPr fontId="3"/>
  </si>
  <si>
    <t>施設整備等収入計</t>
    <rPh sb="0" eb="2">
      <t>シセツ</t>
    </rPh>
    <rPh sb="2" eb="5">
      <t>セイビトウ</t>
    </rPh>
    <rPh sb="5" eb="7">
      <t>シュウニュウ</t>
    </rPh>
    <rPh sb="7" eb="8">
      <t>ケイ</t>
    </rPh>
    <phoneticPr fontId="3"/>
  </si>
  <si>
    <t>施設整備等支出計</t>
    <rPh sb="0" eb="2">
      <t>シセツ</t>
    </rPh>
    <rPh sb="2" eb="5">
      <t>セイビトウ</t>
    </rPh>
    <rPh sb="5" eb="7">
      <t>シシュツ</t>
    </rPh>
    <rPh sb="7" eb="8">
      <t>ケイ</t>
    </rPh>
    <phoneticPr fontId="3"/>
  </si>
  <si>
    <t>当期末支払資金残高の割合</t>
    <rPh sb="10" eb="12">
      <t>ワリアイ</t>
    </rPh>
    <phoneticPr fontId="3"/>
  </si>
  <si>
    <t>事業活動収入計</t>
    <rPh sb="0" eb="2">
      <t>ジギョウ</t>
    </rPh>
    <rPh sb="2" eb="4">
      <t>カツドウ</t>
    </rPh>
    <rPh sb="6" eb="7">
      <t>ケイ</t>
    </rPh>
    <phoneticPr fontId="3"/>
  </si>
  <si>
    <t>その他の活動収入計</t>
    <rPh sb="2" eb="3">
      <t>タ</t>
    </rPh>
    <rPh sb="4" eb="6">
      <t>カツドウ</t>
    </rPh>
    <rPh sb="6" eb="8">
      <t>シュウニュウ</t>
    </rPh>
    <rPh sb="8" eb="9">
      <t>ケイ</t>
    </rPh>
    <phoneticPr fontId="3"/>
  </si>
  <si>
    <t>事業活動支出計</t>
    <rPh sb="0" eb="2">
      <t>ジギョウ</t>
    </rPh>
    <rPh sb="2" eb="4">
      <t>カツドウ</t>
    </rPh>
    <rPh sb="4" eb="6">
      <t>シシュツ</t>
    </rPh>
    <rPh sb="6" eb="7">
      <t>ケイ</t>
    </rPh>
    <phoneticPr fontId="3"/>
  </si>
  <si>
    <t>在籍児童数</t>
    <rPh sb="0" eb="2">
      <t>ザイセキ</t>
    </rPh>
    <phoneticPr fontId="5"/>
  </si>
  <si>
    <t>保護者との献立確認</t>
    <rPh sb="5" eb="7">
      <t>コンダテ</t>
    </rPh>
    <rPh sb="7" eb="9">
      <t>カクニン</t>
    </rPh>
    <phoneticPr fontId="5"/>
  </si>
  <si>
    <t>　　ア　調理従事者（非常勤職員も含む）は毎月検便をしていますか。全員実施している場合は○をしてください。</t>
    <rPh sb="6" eb="9">
      <t>ジュウジシャ</t>
    </rPh>
    <rPh sb="10" eb="13">
      <t>ヒジョウキン</t>
    </rPh>
    <rPh sb="13" eb="15">
      <t>ショクイン</t>
    </rPh>
    <rPh sb="16" eb="17">
      <t>フク</t>
    </rPh>
    <rPh sb="20" eb="22">
      <t>マイツキ</t>
    </rPh>
    <rPh sb="22" eb="24">
      <t>ケンベン</t>
    </rPh>
    <rPh sb="32" eb="34">
      <t>ゼンイン</t>
    </rPh>
    <rPh sb="34" eb="36">
      <t>ジッシ</t>
    </rPh>
    <rPh sb="40" eb="42">
      <t>バアイ</t>
    </rPh>
    <phoneticPr fontId="3"/>
  </si>
  <si>
    <t>　　イ　調乳担当者（非常勤職員も含む）は毎月検便していますか。全員実施している場合は○をしてください。</t>
    <rPh sb="5" eb="6">
      <t>ニュウ</t>
    </rPh>
    <rPh sb="6" eb="9">
      <t>タントウシャ</t>
    </rPh>
    <rPh sb="10" eb="13">
      <t>ヒジョウキン</t>
    </rPh>
    <rPh sb="13" eb="15">
      <t>ショクイン</t>
    </rPh>
    <rPh sb="16" eb="17">
      <t>フク</t>
    </rPh>
    <rPh sb="20" eb="22">
      <t>マイツキ</t>
    </rPh>
    <rPh sb="22" eb="24">
      <t>ケンベン</t>
    </rPh>
    <rPh sb="31" eb="33">
      <t>ゼンイン</t>
    </rPh>
    <rPh sb="33" eb="35">
      <t>ジッシ</t>
    </rPh>
    <rPh sb="39" eb="41">
      <t>バアイ</t>
    </rPh>
    <phoneticPr fontId="3"/>
  </si>
  <si>
    <t>８　負債</t>
    <rPh sb="2" eb="4">
      <t>フサイ</t>
    </rPh>
    <phoneticPr fontId="3"/>
  </si>
  <si>
    <t>２　「一時預かり事業の実施について」（平成２７年７月１７日２７文科初第２３８号、雇児発０７１７第１１号）に定める一時預かり事業
　　ただし、当分の間は平成２１年６月３日雇児発第０６０３００２号本職通知「『保育対策等促進事業の実施について』の一部改正について」以前に定め
　る一時保育促進事業の要件を満たしていると認められ、実施しているものも含む</t>
    <rPh sb="3" eb="5">
      <t>イチジ</t>
    </rPh>
    <rPh sb="5" eb="6">
      <t>アズ</t>
    </rPh>
    <rPh sb="8" eb="10">
      <t>ジギョウ</t>
    </rPh>
    <rPh sb="11" eb="13">
      <t>ジッシ</t>
    </rPh>
    <rPh sb="19" eb="21">
      <t>ヘイセイ</t>
    </rPh>
    <rPh sb="23" eb="24">
      <t>ネン</t>
    </rPh>
    <rPh sb="25" eb="26">
      <t>ガツ</t>
    </rPh>
    <rPh sb="28" eb="29">
      <t>ニチ</t>
    </rPh>
    <rPh sb="31" eb="33">
      <t>モンカ</t>
    </rPh>
    <rPh sb="33" eb="34">
      <t>ショ</t>
    </rPh>
    <rPh sb="34" eb="35">
      <t>ダイ</t>
    </rPh>
    <rPh sb="38" eb="39">
      <t>ゴウ</t>
    </rPh>
    <rPh sb="53" eb="54">
      <t>サダ</t>
    </rPh>
    <rPh sb="70" eb="72">
      <t>トウブン</t>
    </rPh>
    <rPh sb="73" eb="74">
      <t>アイダ</t>
    </rPh>
    <rPh sb="75" eb="77">
      <t>ヘイセイ</t>
    </rPh>
    <rPh sb="79" eb="80">
      <t>ネン</t>
    </rPh>
    <rPh sb="81" eb="82">
      <t>ガツ</t>
    </rPh>
    <rPh sb="83" eb="84">
      <t>ニチ</t>
    </rPh>
    <rPh sb="85" eb="86">
      <t>ジ</t>
    </rPh>
    <rPh sb="86" eb="87">
      <t>ハツ</t>
    </rPh>
    <rPh sb="87" eb="88">
      <t>ダイ</t>
    </rPh>
    <rPh sb="95" eb="96">
      <t>ゴウ</t>
    </rPh>
    <rPh sb="96" eb="98">
      <t>ホンショク</t>
    </rPh>
    <rPh sb="98" eb="100">
      <t>ツウチ</t>
    </rPh>
    <rPh sb="102" eb="104">
      <t>ホイク</t>
    </rPh>
    <rPh sb="104" eb="107">
      <t>タイサクトウ</t>
    </rPh>
    <rPh sb="107" eb="109">
      <t>ソクシン</t>
    </rPh>
    <rPh sb="109" eb="111">
      <t>ジギョウ</t>
    </rPh>
    <rPh sb="112" eb="114">
      <t>ジッシ</t>
    </rPh>
    <rPh sb="120" eb="122">
      <t>イチブ</t>
    </rPh>
    <rPh sb="122" eb="124">
      <t>カイセイ</t>
    </rPh>
    <rPh sb="129" eb="131">
      <t>イゼン</t>
    </rPh>
    <rPh sb="132" eb="133">
      <t>サダ</t>
    </rPh>
    <rPh sb="139" eb="141">
      <t>ホイク</t>
    </rPh>
    <rPh sb="141" eb="143">
      <t>ソクシン</t>
    </rPh>
    <rPh sb="143" eb="145">
      <t>ジギョウ</t>
    </rPh>
    <rPh sb="146" eb="148">
      <t>ヨウケン</t>
    </rPh>
    <rPh sb="149" eb="150">
      <t>ミ</t>
    </rPh>
    <rPh sb="156" eb="157">
      <t>ミト</t>
    </rPh>
    <rPh sb="161" eb="163">
      <t>ジッシ</t>
    </rPh>
    <rPh sb="170" eb="171">
      <t>フク</t>
    </rPh>
    <phoneticPr fontId="3"/>
  </si>
  <si>
    <t>４　「地域子育て支援拠点事業の実施について」(平成２６年５月２９日雇児発０５２９第１８号)に定める地域子育て支援拠点事業又はこれと同様の事業
　と認められるもの</t>
    <rPh sb="3" eb="5">
      <t>チイキ</t>
    </rPh>
    <rPh sb="5" eb="7">
      <t>コソダ</t>
    </rPh>
    <rPh sb="8" eb="10">
      <t>シエン</t>
    </rPh>
    <rPh sb="10" eb="12">
      <t>キョテン</t>
    </rPh>
    <rPh sb="12" eb="14">
      <t>ジギョウ</t>
    </rPh>
    <rPh sb="15" eb="17">
      <t>ジッシ</t>
    </rPh>
    <rPh sb="23" eb="25">
      <t>ヘイセイ</t>
    </rPh>
    <rPh sb="27" eb="28">
      <t>ネン</t>
    </rPh>
    <rPh sb="29" eb="30">
      <t>ガツ</t>
    </rPh>
    <rPh sb="32" eb="33">
      <t>ニチ</t>
    </rPh>
    <rPh sb="33" eb="34">
      <t>コ</t>
    </rPh>
    <rPh sb="34" eb="35">
      <t>ジ</t>
    </rPh>
    <rPh sb="35" eb="36">
      <t>ハツ</t>
    </rPh>
    <rPh sb="40" eb="41">
      <t>ダイ</t>
    </rPh>
    <rPh sb="43" eb="44">
      <t>ゴウ</t>
    </rPh>
    <rPh sb="46" eb="47">
      <t>サダ</t>
    </rPh>
    <rPh sb="49" eb="51">
      <t>チイキ</t>
    </rPh>
    <rPh sb="51" eb="53">
      <t>コソダ</t>
    </rPh>
    <rPh sb="54" eb="56">
      <t>シエン</t>
    </rPh>
    <rPh sb="56" eb="58">
      <t>キョテン</t>
    </rPh>
    <rPh sb="58" eb="60">
      <t>ジギョウ</t>
    </rPh>
    <rPh sb="60" eb="61">
      <t>マタ</t>
    </rPh>
    <rPh sb="65" eb="67">
      <t>ドウヨウ</t>
    </rPh>
    <rPh sb="68" eb="70">
      <t>ジギョウ</t>
    </rPh>
    <rPh sb="73" eb="74">
      <t>ミト</t>
    </rPh>
    <phoneticPr fontId="3"/>
  </si>
  <si>
    <t>７　休日保育加算の対象施設</t>
    <rPh sb="2" eb="4">
      <t>キュウジツ</t>
    </rPh>
    <rPh sb="4" eb="6">
      <t>ホイク</t>
    </rPh>
    <rPh sb="6" eb="8">
      <t>カサン</t>
    </rPh>
    <rPh sb="9" eb="11">
      <t>タイショウ</t>
    </rPh>
    <rPh sb="11" eb="13">
      <t>シセツ</t>
    </rPh>
    <phoneticPr fontId="3"/>
  </si>
  <si>
    <t>　 ア 拠点区分資金収支計算書及び貸借対照表をもとに、別表1「積立資産の状況」に記入してください。　</t>
    <rPh sb="4" eb="6">
      <t>キョテン</t>
    </rPh>
    <rPh sb="6" eb="8">
      <t>クブン</t>
    </rPh>
    <rPh sb="8" eb="10">
      <t>シキン</t>
    </rPh>
    <rPh sb="10" eb="12">
      <t>シュウシ</t>
    </rPh>
    <rPh sb="12" eb="15">
      <t>ケイサンショ</t>
    </rPh>
    <rPh sb="31" eb="33">
      <t>ツミタテ</t>
    </rPh>
    <rPh sb="33" eb="35">
      <t>シサン</t>
    </rPh>
    <phoneticPr fontId="5"/>
  </si>
  <si>
    <t xml:space="preserve">　 ウ 積立資産の積立をした場合、予算措置をしていますか。  </t>
    <rPh sb="4" eb="6">
      <t>ツミタテ</t>
    </rPh>
    <rPh sb="6" eb="8">
      <t>シサン</t>
    </rPh>
    <phoneticPr fontId="5"/>
  </si>
  <si>
    <t xml:space="preserve">　 エ 積立資産の取崩をした場合         </t>
    <rPh sb="4" eb="6">
      <t>ツミタテ</t>
    </rPh>
    <rPh sb="6" eb="8">
      <t>シサン</t>
    </rPh>
    <phoneticPr fontId="5"/>
  </si>
  <si>
    <t xml:space="preserve">　　(ｲ) 積立資産の目的外使用                                                          </t>
    <rPh sb="6" eb="8">
      <t>ツミタテ</t>
    </rPh>
    <rPh sb="8" eb="10">
      <t>シサン</t>
    </rPh>
    <phoneticPr fontId="3"/>
  </si>
  <si>
    <t xml:space="preserve">　　 　　 積立資産の目的外使用をしていますか。  </t>
    <rPh sb="6" eb="10">
      <t>ツミタテシサン</t>
    </rPh>
    <phoneticPr fontId="5"/>
  </si>
  <si>
    <t>いる場合：目的外使用を行った積立資産について、下表に記入してください。</t>
    <rPh sb="2" eb="4">
      <t>バアイ</t>
    </rPh>
    <rPh sb="5" eb="7">
      <t>モクテキ</t>
    </rPh>
    <rPh sb="7" eb="8">
      <t>ガイ</t>
    </rPh>
    <rPh sb="8" eb="10">
      <t>シヨウ</t>
    </rPh>
    <rPh sb="11" eb="12">
      <t>オコナ</t>
    </rPh>
    <rPh sb="14" eb="15">
      <t>ツ</t>
    </rPh>
    <rPh sb="15" eb="16">
      <t>タ</t>
    </rPh>
    <rPh sb="16" eb="18">
      <t>シサン</t>
    </rPh>
    <rPh sb="23" eb="25">
      <t>カヒョウ</t>
    </rPh>
    <rPh sb="26" eb="28">
      <t>キニュウ</t>
    </rPh>
    <phoneticPr fontId="5"/>
  </si>
  <si>
    <r>
      <t>当該</t>
    </r>
    <r>
      <rPr>
        <sz val="11"/>
        <rFont val="ＭＳ Ｐゴシック"/>
        <family val="3"/>
        <charset val="128"/>
      </rPr>
      <t>施設に係る拠点区分の事業活動収入計(予算額)の３％額（B)</t>
    </r>
    <rPh sb="2" eb="4">
      <t>シセツ</t>
    </rPh>
    <rPh sb="5" eb="6">
      <t>カカ</t>
    </rPh>
    <rPh sb="7" eb="9">
      <t>キョテン</t>
    </rPh>
    <rPh sb="9" eb="11">
      <t>クブン</t>
    </rPh>
    <rPh sb="12" eb="14">
      <t>ジギョウ</t>
    </rPh>
    <rPh sb="14" eb="16">
      <t>カツドウ</t>
    </rPh>
    <rPh sb="16" eb="18">
      <t>シュウニュウ</t>
    </rPh>
    <rPh sb="18" eb="19">
      <t>ケイ</t>
    </rPh>
    <rPh sb="20" eb="22">
      <t>ヨサン</t>
    </rPh>
    <rPh sb="22" eb="23">
      <t>ガク</t>
    </rPh>
    <phoneticPr fontId="5"/>
  </si>
  <si>
    <t xml:space="preserve">　　　(ｵ) 他拠点区分との繰入金収入や繰入金支出はありますか。 </t>
    <rPh sb="8" eb="10">
      <t>キョテン</t>
    </rPh>
    <rPh sb="20" eb="22">
      <t>クリイレ</t>
    </rPh>
    <rPh sb="22" eb="23">
      <t>キン</t>
    </rPh>
    <rPh sb="23" eb="25">
      <t>シシュツ</t>
    </rPh>
    <phoneticPr fontId="5"/>
  </si>
  <si>
    <t xml:space="preserve">  　ア　同一法人以外への貸付を行っていますか。</t>
    <rPh sb="5" eb="7">
      <t>ドウイツ</t>
    </rPh>
    <rPh sb="7" eb="9">
      <t>ホウジン</t>
    </rPh>
    <rPh sb="9" eb="11">
      <t>イガイ</t>
    </rPh>
    <phoneticPr fontId="5"/>
  </si>
  <si>
    <t>貸付先の事業区分又は拠点･サービス区分名</t>
    <rPh sb="4" eb="6">
      <t>ジギョウ</t>
    </rPh>
    <rPh sb="6" eb="8">
      <t>クブン</t>
    </rPh>
    <rPh sb="8" eb="9">
      <t>マタ</t>
    </rPh>
    <rPh sb="10" eb="12">
      <t>キョテン</t>
    </rPh>
    <phoneticPr fontId="5"/>
  </si>
  <si>
    <t xml:space="preserve">     別表1                積立資産　の　状　況</t>
    <rPh sb="24" eb="26">
      <t>ツミタテ</t>
    </rPh>
    <rPh sb="26" eb="28">
      <t>シサン</t>
    </rPh>
    <phoneticPr fontId="5"/>
  </si>
  <si>
    <t>当保育園（Ａ保育園）の改善基礎分相当額は600万円である。</t>
    <rPh sb="0" eb="1">
      <t>トウ</t>
    </rPh>
    <rPh sb="1" eb="3">
      <t>ホイク</t>
    </rPh>
    <rPh sb="3" eb="4">
      <t>エン</t>
    </rPh>
    <rPh sb="6" eb="8">
      <t>ホイク</t>
    </rPh>
    <rPh sb="8" eb="9">
      <t>エン</t>
    </rPh>
    <rPh sb="11" eb="16">
      <t>カイゼンキソブン</t>
    </rPh>
    <rPh sb="16" eb="18">
      <t>ソウトウ</t>
    </rPh>
    <rPh sb="18" eb="19">
      <t>ガク</t>
    </rPh>
    <rPh sb="23" eb="24">
      <t>マン</t>
    </rPh>
    <rPh sb="24" eb="25">
      <t>エン</t>
    </rPh>
    <phoneticPr fontId="3"/>
  </si>
  <si>
    <t>Ａ保育園が、建物の修繕に167万円支出し、うち67万円を改善基礎分相当額、100万円を区市町村補助金で支出した。</t>
    <rPh sb="1" eb="3">
      <t>ホイク</t>
    </rPh>
    <rPh sb="3" eb="4">
      <t>エン</t>
    </rPh>
    <rPh sb="6" eb="8">
      <t>タテモノ</t>
    </rPh>
    <rPh sb="9" eb="11">
      <t>シュウゼン</t>
    </rPh>
    <rPh sb="15" eb="17">
      <t>マンエン</t>
    </rPh>
    <rPh sb="17" eb="19">
      <t>シシュツ</t>
    </rPh>
    <rPh sb="25" eb="27">
      <t>マンエン</t>
    </rPh>
    <rPh sb="28" eb="30">
      <t>カイゼン</t>
    </rPh>
    <rPh sb="30" eb="32">
      <t>キソ</t>
    </rPh>
    <rPh sb="32" eb="33">
      <t>ブン</t>
    </rPh>
    <rPh sb="33" eb="35">
      <t>ソウトウ</t>
    </rPh>
    <rPh sb="35" eb="36">
      <t>ガク</t>
    </rPh>
    <rPh sb="40" eb="42">
      <t>マンエン</t>
    </rPh>
    <rPh sb="43" eb="44">
      <t>ク</t>
    </rPh>
    <rPh sb="44" eb="47">
      <t>シチョウソン</t>
    </rPh>
    <rPh sb="47" eb="50">
      <t>ホジョキン</t>
    </rPh>
    <rPh sb="51" eb="53">
      <t>シシュツ</t>
    </rPh>
    <phoneticPr fontId="3"/>
  </si>
  <si>
    <r>
      <t>委　託　費</t>
    </r>
    <r>
      <rPr>
        <sz val="11"/>
        <rFont val="ＭＳ Ｐゴシック"/>
        <family val="3"/>
        <charset val="128"/>
      </rPr>
      <t/>
    </r>
    <rPh sb="0" eb="1">
      <t>イ</t>
    </rPh>
    <rPh sb="2" eb="3">
      <t>タク</t>
    </rPh>
    <rPh sb="4" eb="5">
      <t>ヒ</t>
    </rPh>
    <phoneticPr fontId="3"/>
  </si>
  <si>
    <r>
      <t>弾力運用（繰入）限度額　</t>
    </r>
    <r>
      <rPr>
        <sz val="9"/>
        <rFont val="ＭＳ Ｐゴシック"/>
        <family val="3"/>
        <charset val="128"/>
      </rPr>
      <t>※限度額算出にあたり適用した項目に○をし、限度額を記入</t>
    </r>
    <rPh sb="0" eb="2">
      <t>ダンリョク</t>
    </rPh>
    <rPh sb="2" eb="4">
      <t>ウンヨウ</t>
    </rPh>
    <rPh sb="5" eb="7">
      <t>クリイレ</t>
    </rPh>
    <rPh sb="8" eb="10">
      <t>ゲンド</t>
    </rPh>
    <rPh sb="10" eb="11">
      <t>ガク</t>
    </rPh>
    <phoneticPr fontId="3"/>
  </si>
  <si>
    <t>　　　　　　　　園地の賃借料として100万円を改善基礎分相当額より支出した。</t>
    <rPh sb="8" eb="10">
      <t>エンチ</t>
    </rPh>
    <rPh sb="11" eb="14">
      <t>チンシャクリョウ</t>
    </rPh>
    <rPh sb="20" eb="22">
      <t>マンエン</t>
    </rPh>
    <rPh sb="23" eb="25">
      <t>カイゼン</t>
    </rPh>
    <rPh sb="25" eb="27">
      <t>キソ</t>
    </rPh>
    <rPh sb="27" eb="28">
      <t>ブン</t>
    </rPh>
    <rPh sb="28" eb="30">
      <t>ソウトウ</t>
    </rPh>
    <rPh sb="30" eb="31">
      <t>ガク</t>
    </rPh>
    <rPh sb="33" eb="35">
      <t>シシュツ</t>
    </rPh>
    <phoneticPr fontId="3"/>
  </si>
  <si>
    <t>改善基礎分相当額</t>
    <rPh sb="0" eb="2">
      <t>カイゼン</t>
    </rPh>
    <rPh sb="2" eb="4">
      <t>キソ</t>
    </rPh>
    <rPh sb="4" eb="5">
      <t>ブン</t>
    </rPh>
    <rPh sb="5" eb="7">
      <t>ソウトウ</t>
    </rPh>
    <rPh sb="7" eb="8">
      <t>ガク</t>
    </rPh>
    <phoneticPr fontId="5"/>
  </si>
  <si>
    <t>　　　　　　　　保育所施設・設備整備積立金に300万円を改善基礎分相当額より積み立てた。</t>
    <rPh sb="8" eb="10">
      <t>ホイク</t>
    </rPh>
    <rPh sb="10" eb="11">
      <t>ジョ</t>
    </rPh>
    <rPh sb="11" eb="13">
      <t>シセツ</t>
    </rPh>
    <rPh sb="14" eb="16">
      <t>セツビ</t>
    </rPh>
    <rPh sb="16" eb="18">
      <t>セイビ</t>
    </rPh>
    <rPh sb="18" eb="20">
      <t>ツミタテ</t>
    </rPh>
    <rPh sb="20" eb="21">
      <t>キン</t>
    </rPh>
    <rPh sb="25" eb="27">
      <t>マンエン</t>
    </rPh>
    <rPh sb="28" eb="30">
      <t>カイゼン</t>
    </rPh>
    <rPh sb="30" eb="32">
      <t>キソ</t>
    </rPh>
    <rPh sb="32" eb="33">
      <t>ブン</t>
    </rPh>
    <rPh sb="33" eb="35">
      <t>ソウトウ</t>
    </rPh>
    <rPh sb="35" eb="36">
      <t>ガク</t>
    </rPh>
    <rPh sb="38" eb="39">
      <t>ツ</t>
    </rPh>
    <rPh sb="40" eb="41">
      <t>タ</t>
    </rPh>
    <phoneticPr fontId="3"/>
  </si>
  <si>
    <t>委託費３ヶ月分</t>
    <rPh sb="0" eb="2">
      <t>イタク</t>
    </rPh>
    <rPh sb="2" eb="3">
      <t>ヒ</t>
    </rPh>
    <rPh sb="5" eb="6">
      <t>ツキ</t>
    </rPh>
    <rPh sb="6" eb="7">
      <t>ブン</t>
    </rPh>
    <phoneticPr fontId="5"/>
  </si>
  <si>
    <t>法人内の他保育園（B保育園）の建物修繕借入金償還財源として、改善基礎分相当額よりB保育園へ50万円繰入支出した。</t>
    <rPh sb="0" eb="2">
      <t>ホウジン</t>
    </rPh>
    <rPh sb="2" eb="3">
      <t>ナイ</t>
    </rPh>
    <rPh sb="4" eb="5">
      <t>タ</t>
    </rPh>
    <rPh sb="5" eb="7">
      <t>ホイク</t>
    </rPh>
    <rPh sb="7" eb="8">
      <t>エン</t>
    </rPh>
    <rPh sb="10" eb="13">
      <t>ホイクエン</t>
    </rPh>
    <rPh sb="15" eb="17">
      <t>タテモノ</t>
    </rPh>
    <rPh sb="17" eb="19">
      <t>シュウゼン</t>
    </rPh>
    <rPh sb="19" eb="21">
      <t>カリイレ</t>
    </rPh>
    <rPh sb="21" eb="22">
      <t>キン</t>
    </rPh>
    <rPh sb="22" eb="24">
      <t>ショウカン</t>
    </rPh>
    <rPh sb="24" eb="26">
      <t>ザイゲン</t>
    </rPh>
    <rPh sb="30" eb="32">
      <t>カイゼン</t>
    </rPh>
    <rPh sb="32" eb="34">
      <t>キソ</t>
    </rPh>
    <rPh sb="34" eb="35">
      <t>ブン</t>
    </rPh>
    <rPh sb="35" eb="37">
      <t>ソウトウ</t>
    </rPh>
    <rPh sb="37" eb="38">
      <t>ガク</t>
    </rPh>
    <rPh sb="41" eb="44">
      <t>ホイクエン</t>
    </rPh>
    <rPh sb="47" eb="49">
      <t>マンエン</t>
    </rPh>
    <rPh sb="49" eb="51">
      <t>クリイレ</t>
    </rPh>
    <rPh sb="51" eb="53">
      <t>シシュツ</t>
    </rPh>
    <phoneticPr fontId="3"/>
  </si>
  <si>
    <t>　当該拠点区分</t>
    <rPh sb="1" eb="2">
      <t>トウ</t>
    </rPh>
    <rPh sb="2" eb="3">
      <t>ガイ</t>
    </rPh>
    <rPh sb="3" eb="5">
      <t>キョテン</t>
    </rPh>
    <rPh sb="5" eb="7">
      <t>クブン</t>
    </rPh>
    <phoneticPr fontId="3"/>
  </si>
  <si>
    <t>拠点区分</t>
    <rPh sb="0" eb="2">
      <t>キョテン</t>
    </rPh>
    <rPh sb="2" eb="4">
      <t>クブン</t>
    </rPh>
    <phoneticPr fontId="3"/>
  </si>
  <si>
    <t>保育従事職員</t>
    <rPh sb="0" eb="2">
      <t>ホイク</t>
    </rPh>
    <rPh sb="2" eb="4">
      <t>ジュウジ</t>
    </rPh>
    <rPh sb="4" eb="6">
      <t>ショクイン</t>
    </rPh>
    <phoneticPr fontId="3"/>
  </si>
  <si>
    <t>看 護 師 ・ 保 健 師</t>
    <rPh sb="0" eb="1">
      <t>ミ</t>
    </rPh>
    <rPh sb="2" eb="3">
      <t>マモル</t>
    </rPh>
    <rPh sb="4" eb="5">
      <t>シ</t>
    </rPh>
    <rPh sb="8" eb="9">
      <t>ホ</t>
    </rPh>
    <rPh sb="10" eb="11">
      <t>ケン</t>
    </rPh>
    <rPh sb="12" eb="13">
      <t>シ</t>
    </rPh>
    <phoneticPr fontId="3"/>
  </si>
  <si>
    <t>そ の 他 職 員</t>
    <rPh sb="4" eb="5">
      <t>タ</t>
    </rPh>
    <rPh sb="6" eb="7">
      <t>ショク</t>
    </rPh>
    <rPh sb="8" eb="9">
      <t>イン</t>
    </rPh>
    <phoneticPr fontId="3"/>
  </si>
  <si>
    <t>合　　　　計</t>
    <rPh sb="0" eb="1">
      <t>ア</t>
    </rPh>
    <rPh sb="5" eb="6">
      <t>ケイ</t>
    </rPh>
    <phoneticPr fontId="3"/>
  </si>
  <si>
    <t>４歳以上児</t>
    <rPh sb="1" eb="2">
      <t>サイ</t>
    </rPh>
    <phoneticPr fontId="3"/>
  </si>
  <si>
    <t>必要保育士数</t>
    <rPh sb="0" eb="2">
      <t>ヒツヨウ</t>
    </rPh>
    <rPh sb="2" eb="5">
      <t>ホイクシ</t>
    </rPh>
    <rPh sb="5" eb="6">
      <t>スウ</t>
    </rPh>
    <phoneticPr fontId="5"/>
  </si>
  <si>
    <t>非常勤職員</t>
    <rPh sb="0" eb="3">
      <t>ヒジョウキン</t>
    </rPh>
    <rPh sb="3" eb="5">
      <t>ショクイン</t>
    </rPh>
    <phoneticPr fontId="3"/>
  </si>
  <si>
    <t>０歳児</t>
    <phoneticPr fontId="5"/>
  </si>
  <si>
    <t>　１・２歳児</t>
    <phoneticPr fontId="5"/>
  </si>
  <si>
    <t>３歳児</t>
    <phoneticPr fontId="5"/>
  </si>
  <si>
    <t>（</t>
    <phoneticPr fontId="5"/>
  </si>
  <si>
    <t>）</t>
    <phoneticPr fontId="5"/>
  </si>
  <si>
    <t>＊A</t>
    <phoneticPr fontId="3"/>
  </si>
  <si>
    <t>＊B</t>
    <phoneticPr fontId="3"/>
  </si>
  <si>
    <t>　　　　直近の認可内容の変更</t>
    <rPh sb="4" eb="6">
      <t>チョッキン</t>
    </rPh>
    <rPh sb="7" eb="9">
      <t>ニンカ</t>
    </rPh>
    <rPh sb="9" eb="11">
      <t>ナイヨウ</t>
    </rPh>
    <rPh sb="12" eb="14">
      <t>ヘンコウ</t>
    </rPh>
    <phoneticPr fontId="3"/>
  </si>
  <si>
    <t>　　・　運営委員会を設置していますか。</t>
    <phoneticPr fontId="5"/>
  </si>
  <si>
    <t>幹部職員</t>
    <rPh sb="0" eb="2">
      <t>カンブ</t>
    </rPh>
    <rPh sb="2" eb="4">
      <t>ショクイン</t>
    </rPh>
    <phoneticPr fontId="3"/>
  </si>
  <si>
    <t>学識経験者</t>
    <rPh sb="0" eb="2">
      <t>ガクシキ</t>
    </rPh>
    <rPh sb="2" eb="5">
      <t>ケイケンシャ</t>
    </rPh>
    <phoneticPr fontId="3"/>
  </si>
  <si>
    <t>利用者代表</t>
    <rPh sb="0" eb="3">
      <t>リヨウシャ</t>
    </rPh>
    <rPh sb="3" eb="5">
      <t>ダイヒョウ</t>
    </rPh>
    <phoneticPr fontId="3"/>
  </si>
  <si>
    <t>　　・　運営委員会には下記に該当する者は含まれいますか。含まれている場合は〇をしてください。</t>
    <rPh sb="4" eb="6">
      <t>ウンエイ</t>
    </rPh>
    <rPh sb="6" eb="9">
      <t>イインカイ</t>
    </rPh>
    <rPh sb="11" eb="13">
      <t>カキ</t>
    </rPh>
    <rPh sb="14" eb="16">
      <t>ガイトウ</t>
    </rPh>
    <rPh sb="18" eb="19">
      <t>モノ</t>
    </rPh>
    <rPh sb="20" eb="21">
      <t>フク</t>
    </rPh>
    <rPh sb="28" eb="29">
      <t>フク</t>
    </rPh>
    <rPh sb="34" eb="36">
      <t>バアイ</t>
    </rPh>
    <phoneticPr fontId="3"/>
  </si>
  <si>
    <t>苦情解決責任者</t>
    <phoneticPr fontId="3"/>
  </si>
  <si>
    <t>苦情受付担当者</t>
    <phoneticPr fontId="3"/>
  </si>
  <si>
    <t>第三者委員</t>
    <phoneticPr fontId="3"/>
  </si>
  <si>
    <t>外</t>
    <rPh sb="0" eb="1">
      <t>ホカ</t>
    </rPh>
    <phoneticPr fontId="3"/>
  </si>
  <si>
    <t>第三者委員の人数</t>
    <rPh sb="0" eb="1">
      <t>ダイ</t>
    </rPh>
    <rPh sb="1" eb="3">
      <t>サンシャ</t>
    </rPh>
    <rPh sb="3" eb="5">
      <t>イイン</t>
    </rPh>
    <rPh sb="6" eb="8">
      <t>ニンズウ</t>
    </rPh>
    <phoneticPr fontId="3"/>
  </si>
  <si>
    <t>（開催年月日）</t>
    <rPh sb="1" eb="3">
      <t>カイサイ</t>
    </rPh>
    <rPh sb="3" eb="6">
      <t>ネンガッピ</t>
    </rPh>
    <phoneticPr fontId="3"/>
  </si>
  <si>
    <t xml:space="preserve">    ア　変形労働時間制を採用していますか。 </t>
    <phoneticPr fontId="5"/>
  </si>
  <si>
    <t>建築年月日</t>
    <rPh sb="0" eb="2">
      <t>ケンチク</t>
    </rPh>
    <rPh sb="2" eb="5">
      <t>ネンガッピ</t>
    </rPh>
    <phoneticPr fontId="3"/>
  </si>
  <si>
    <t>建物の構造</t>
    <rPh sb="0" eb="2">
      <t>タテモノ</t>
    </rPh>
    <rPh sb="3" eb="5">
      <t>コウゾウ</t>
    </rPh>
    <phoneticPr fontId="3"/>
  </si>
  <si>
    <t xml:space="preserve"> (1) 土地及び建物の状況</t>
    <phoneticPr fontId="3"/>
  </si>
  <si>
    <t>　　　（注）認可面積は内容変更を届け出ている場合は変更後の面積、児童数は4月1日現在の定員と在籍児童数のどちらか多い方を記入してください。</t>
    <rPh sb="4" eb="5">
      <t>チュウ</t>
    </rPh>
    <phoneticPr fontId="3"/>
  </si>
  <si>
    <t xml:space="preserve">    ア　職員配置状況 </t>
    <rPh sb="10" eb="12">
      <t>ジョウキョウ</t>
    </rPh>
    <phoneticPr fontId="3"/>
  </si>
  <si>
    <t>在籍者数　（注１）</t>
    <rPh sb="0" eb="2">
      <t>ザイセキ</t>
    </rPh>
    <rPh sb="2" eb="3">
      <t>シャ</t>
    </rPh>
    <rPh sb="3" eb="4">
      <t>スウ</t>
    </rPh>
    <rPh sb="6" eb="7">
      <t>チュウ</t>
    </rPh>
    <phoneticPr fontId="3"/>
  </si>
  <si>
    <t>定員</t>
    <rPh sb="0" eb="2">
      <t>テイイン</t>
    </rPh>
    <phoneticPr fontId="5"/>
  </si>
  <si>
    <t>在籍児</t>
    <phoneticPr fontId="5"/>
  </si>
  <si>
    <t>在籍児</t>
    <rPh sb="2" eb="3">
      <t>ジ</t>
    </rPh>
    <phoneticPr fontId="5"/>
  </si>
  <si>
    <t>４月１日
現在
（注1）</t>
    <rPh sb="1" eb="2">
      <t>ガツ</t>
    </rPh>
    <rPh sb="3" eb="4">
      <t>ニチ</t>
    </rPh>
    <rPh sb="5" eb="7">
      <t>ゲンザイ</t>
    </rPh>
    <phoneticPr fontId="3"/>
  </si>
  <si>
    <t>有期雇用契約の期間満了に伴う者以外の退職者について記載してください。</t>
    <rPh sb="0" eb="2">
      <t>ユウキ</t>
    </rPh>
    <rPh sb="2" eb="4">
      <t>コヨウ</t>
    </rPh>
    <rPh sb="4" eb="6">
      <t>ケイヤク</t>
    </rPh>
    <rPh sb="7" eb="9">
      <t>キカン</t>
    </rPh>
    <rPh sb="9" eb="11">
      <t>マンリョウ</t>
    </rPh>
    <rPh sb="12" eb="13">
      <t>トモナ</t>
    </rPh>
    <rPh sb="14" eb="15">
      <t>モノ</t>
    </rPh>
    <rPh sb="15" eb="17">
      <t>イガイ</t>
    </rPh>
    <rPh sb="18" eb="20">
      <t>タイショク</t>
    </rPh>
    <rPh sb="20" eb="21">
      <t>シャ</t>
    </rPh>
    <rPh sb="25" eb="27">
      <t>キサイ</t>
    </rPh>
    <phoneticPr fontId="3"/>
  </si>
  <si>
    <t>兼任・兼業の内容</t>
    <rPh sb="0" eb="2">
      <t>ケンニン</t>
    </rPh>
    <rPh sb="3" eb="5">
      <t>ケンギョウ</t>
    </rPh>
    <rPh sb="6" eb="8">
      <t>ナイヨウ</t>
    </rPh>
    <phoneticPr fontId="5"/>
  </si>
  <si>
    <t>３　社会福祉法人立以外の施設については、該当項目のみご回答ください。</t>
    <phoneticPr fontId="3"/>
  </si>
  <si>
    <t>１　会計管理</t>
    <phoneticPr fontId="3"/>
  </si>
  <si>
    <t>その他（企業会計・学校法人会計等）</t>
    <phoneticPr fontId="3"/>
  </si>
  <si>
    <t xml:space="preserve">  (1)１００万円を超える契約については、契約書を作成していますか。　</t>
    <rPh sb="14" eb="16">
      <t>ケイヤク</t>
    </rPh>
    <phoneticPr fontId="3"/>
  </si>
  <si>
    <t xml:space="preserve">  (2) 契約書を作成しない場合も、経理規程に基づき、請書等を徴していますか。</t>
    <rPh sb="6" eb="8">
      <t>ケイヤク</t>
    </rPh>
    <rPh sb="8" eb="9">
      <t>ショ</t>
    </rPh>
    <rPh sb="10" eb="12">
      <t>サクセイ</t>
    </rPh>
    <rPh sb="15" eb="17">
      <t>バアイ</t>
    </rPh>
    <rPh sb="19" eb="21">
      <t>ケイリ</t>
    </rPh>
    <rPh sb="21" eb="23">
      <t>キテイ</t>
    </rPh>
    <rPh sb="24" eb="25">
      <t>モト</t>
    </rPh>
    <rPh sb="30" eb="31">
      <t>ナド</t>
    </rPh>
    <phoneticPr fontId="5"/>
  </si>
  <si>
    <t>※２　複数事業者による見積合せは、入札ではなく、随意契約となるので留意すること。</t>
    <rPh sb="3" eb="5">
      <t>フクスウ</t>
    </rPh>
    <rPh sb="5" eb="8">
      <t>ジギョウシャ</t>
    </rPh>
    <rPh sb="11" eb="13">
      <t>ミツモ</t>
    </rPh>
    <rPh sb="13" eb="14">
      <t>アワ</t>
    </rPh>
    <rPh sb="17" eb="19">
      <t>ニュウサツ</t>
    </rPh>
    <rPh sb="24" eb="26">
      <t>ズイイ</t>
    </rPh>
    <rPh sb="26" eb="28">
      <t>ケイヤク</t>
    </rPh>
    <rPh sb="33" eb="35">
      <t>リュウイ</t>
    </rPh>
    <phoneticPr fontId="3"/>
  </si>
  <si>
    <t>３　予　　算</t>
    <phoneticPr fontId="3"/>
  </si>
  <si>
    <t xml:space="preserve">  (3) 事業計画と予算を連動させていますか。</t>
    <phoneticPr fontId="3"/>
  </si>
  <si>
    <t xml:space="preserve">４　決　　算     </t>
    <phoneticPr fontId="3"/>
  </si>
  <si>
    <t xml:space="preserve">  (2) 歳出予算総額に対し、超過支出になっていますか。</t>
    <phoneticPr fontId="3"/>
  </si>
  <si>
    <t>いる場合：理由</t>
    <phoneticPr fontId="5"/>
  </si>
  <si>
    <t xml:space="preserve">  (3) 歳出予算科目について赤字科目がありますか。</t>
    <phoneticPr fontId="3"/>
  </si>
  <si>
    <t>ある場合：理由</t>
    <phoneticPr fontId="5"/>
  </si>
  <si>
    <t>５　収　入</t>
    <phoneticPr fontId="3"/>
  </si>
  <si>
    <t>円　　　　＝</t>
    <phoneticPr fontId="5"/>
  </si>
  <si>
    <t xml:space="preserve">  (1) 職員等給食費やその他実費徴収分は、適正な支出科目に振替えていますか。</t>
    <phoneticPr fontId="3"/>
  </si>
  <si>
    <t>７ 資産管理</t>
    <phoneticPr fontId="3"/>
  </si>
  <si>
    <t>いない場合：理由</t>
    <phoneticPr fontId="3"/>
  </si>
  <si>
    <t>実施年月日</t>
    <phoneticPr fontId="5"/>
  </si>
  <si>
    <t>→</t>
    <phoneticPr fontId="3"/>
  </si>
  <si>
    <t>いない場合の理由</t>
    <phoneticPr fontId="3"/>
  </si>
  <si>
    <t xml:space="preserve">  (9) 減価償却を適正に行っていますか。</t>
    <phoneticPr fontId="3"/>
  </si>
  <si>
    <t xml:space="preserve">    　ア 耐用年数が１年以上で１個若しくは１組の金額が１０万円以上の資産（土地を除く。）については、減価償却をしていますか。</t>
    <phoneticPr fontId="5"/>
  </si>
  <si>
    <t>　　　イ 減価償却は、有形固定資産については定額法又は定率法で、無形固定資産については定額法で、各々行っていますか。</t>
    <rPh sb="11" eb="13">
      <t>ユウケイ</t>
    </rPh>
    <rPh sb="13" eb="15">
      <t>コテイ</t>
    </rPh>
    <rPh sb="15" eb="17">
      <t>シサン</t>
    </rPh>
    <rPh sb="25" eb="26">
      <t>マタ</t>
    </rPh>
    <rPh sb="27" eb="30">
      <t>テイリツホウ</t>
    </rPh>
    <rPh sb="32" eb="34">
      <t>ムケイ</t>
    </rPh>
    <rPh sb="34" eb="36">
      <t>コテイ</t>
    </rPh>
    <rPh sb="36" eb="38">
      <t>シサン</t>
    </rPh>
    <rPh sb="43" eb="45">
      <t>テイガク</t>
    </rPh>
    <rPh sb="45" eb="46">
      <t>ホウ</t>
    </rPh>
    <rPh sb="48" eb="50">
      <t>オノオノ</t>
    </rPh>
    <phoneticPr fontId="5"/>
  </si>
  <si>
    <t xml:space="preserve">    　ウ 国庫補助金等を受けて取得した資産がある場合には、減価償却と連動して国庫補助金等特別積立金の取崩を行っていますか。</t>
    <phoneticPr fontId="5"/>
  </si>
  <si>
    <t xml:space="preserve">  (1)　債権債務の状況</t>
    <phoneticPr fontId="3"/>
  </si>
  <si>
    <t>　※期中借入れ・期中償還の短期的な借入れ、金融機関以外の法人・個人からの借入金も含む。</t>
    <phoneticPr fontId="3"/>
  </si>
  <si>
    <t>借入目的</t>
    <phoneticPr fontId="3"/>
  </si>
  <si>
    <t>借入金の担保の内容</t>
    <phoneticPr fontId="3"/>
  </si>
  <si>
    <t>拠点
区分間繰入</t>
    <rPh sb="0" eb="2">
      <t>キョテン</t>
    </rPh>
    <rPh sb="3" eb="5">
      <t>クブン</t>
    </rPh>
    <rPh sb="5" eb="6">
      <t>カン</t>
    </rPh>
    <rPh sb="6" eb="8">
      <t>クリイレ</t>
    </rPh>
    <phoneticPr fontId="3"/>
  </si>
  <si>
    <t>　　※期中借入れ・期中償還の短期的な借入れ、金融機関以外の法人・個人からの借入金も含む。</t>
    <phoneticPr fontId="3"/>
  </si>
  <si>
    <t>借入れ契約の方法</t>
    <phoneticPr fontId="3"/>
  </si>
  <si>
    <t>関係者等から借入れた理由</t>
    <phoneticPr fontId="3"/>
  </si>
  <si>
    <t>(ア)</t>
    <phoneticPr fontId="3"/>
  </si>
  <si>
    <t xml:space="preserve">　　　　 </t>
    <phoneticPr fontId="3"/>
  </si>
  <si>
    <t>(イ)</t>
    <phoneticPr fontId="3"/>
  </si>
  <si>
    <t>毎月</t>
    <phoneticPr fontId="5"/>
  </si>
  <si>
    <t>日までに</t>
    <phoneticPr fontId="5"/>
  </si>
  <si>
    <t>職名</t>
    <phoneticPr fontId="5"/>
  </si>
  <si>
    <t>へ報告している。</t>
    <phoneticPr fontId="5"/>
  </si>
  <si>
    <t>　　　</t>
    <phoneticPr fontId="3"/>
  </si>
  <si>
    <t>①　社会福祉法人会計基準に基づく資金収支計算書、事業区分資金収支内訳表、拠点区分資金収支計算書及び拠点区分資金収支明細書
　　 又は学校法人会計基準に基づく資金収支計算書及び資金収支内訳表もしくは企業会計による損益計算書及び「保育所の設置認可等に
     ついて」（平成１２年３月３０日児発第２９５号）に定める貸借対照表、これら以外の会計基準により会計処理を行っている場合は、これらに
　　 相当する財務諸表を保育所に備え付け、閲覧に供している。</t>
    <rPh sb="2" eb="4">
      <t>シャカイ</t>
    </rPh>
    <rPh sb="4" eb="6">
      <t>フクシ</t>
    </rPh>
    <rPh sb="6" eb="8">
      <t>ホウジン</t>
    </rPh>
    <rPh sb="8" eb="10">
      <t>カイケイ</t>
    </rPh>
    <rPh sb="10" eb="12">
      <t>キジュン</t>
    </rPh>
    <rPh sb="13" eb="14">
      <t>モト</t>
    </rPh>
    <rPh sb="16" eb="18">
      <t>シキン</t>
    </rPh>
    <rPh sb="18" eb="20">
      <t>シュウシ</t>
    </rPh>
    <rPh sb="20" eb="23">
      <t>ケイサンショ</t>
    </rPh>
    <rPh sb="24" eb="26">
      <t>ジギョウ</t>
    </rPh>
    <rPh sb="26" eb="28">
      <t>クブン</t>
    </rPh>
    <rPh sb="28" eb="30">
      <t>シキン</t>
    </rPh>
    <rPh sb="30" eb="32">
      <t>シュウシ</t>
    </rPh>
    <rPh sb="32" eb="34">
      <t>ウチワケ</t>
    </rPh>
    <rPh sb="34" eb="35">
      <t>オモテ</t>
    </rPh>
    <rPh sb="36" eb="38">
      <t>キョテン</t>
    </rPh>
    <rPh sb="38" eb="40">
      <t>クブン</t>
    </rPh>
    <rPh sb="40" eb="42">
      <t>シキン</t>
    </rPh>
    <rPh sb="42" eb="44">
      <t>シュウシ</t>
    </rPh>
    <rPh sb="44" eb="46">
      <t>ケイサン</t>
    </rPh>
    <rPh sb="46" eb="47">
      <t>ショ</t>
    </rPh>
    <rPh sb="47" eb="48">
      <t>オヨ</t>
    </rPh>
    <rPh sb="49" eb="51">
      <t>キョテン</t>
    </rPh>
    <rPh sb="51" eb="53">
      <t>クブン</t>
    </rPh>
    <rPh sb="53" eb="55">
      <t>シキン</t>
    </rPh>
    <rPh sb="55" eb="57">
      <t>シュウシ</t>
    </rPh>
    <rPh sb="57" eb="60">
      <t>メイサイショ</t>
    </rPh>
    <rPh sb="64" eb="65">
      <t>マタ</t>
    </rPh>
    <rPh sb="66" eb="68">
      <t>ガッコウ</t>
    </rPh>
    <rPh sb="68" eb="70">
      <t>ホウジン</t>
    </rPh>
    <rPh sb="70" eb="72">
      <t>カイケイ</t>
    </rPh>
    <rPh sb="72" eb="74">
      <t>キジュン</t>
    </rPh>
    <rPh sb="75" eb="76">
      <t>モト</t>
    </rPh>
    <rPh sb="78" eb="80">
      <t>シキン</t>
    </rPh>
    <rPh sb="80" eb="82">
      <t>シュウシ</t>
    </rPh>
    <rPh sb="82" eb="85">
      <t>ケイサンショ</t>
    </rPh>
    <rPh sb="85" eb="86">
      <t>オヨ</t>
    </rPh>
    <rPh sb="87" eb="89">
      <t>シキン</t>
    </rPh>
    <rPh sb="89" eb="91">
      <t>シュウシ</t>
    </rPh>
    <rPh sb="91" eb="93">
      <t>ウチワケ</t>
    </rPh>
    <rPh sb="93" eb="94">
      <t>ヒョウ</t>
    </rPh>
    <rPh sb="98" eb="100">
      <t>キギョウ</t>
    </rPh>
    <rPh sb="100" eb="102">
      <t>カイケイ</t>
    </rPh>
    <rPh sb="105" eb="107">
      <t>ソンエキ</t>
    </rPh>
    <rPh sb="107" eb="110">
      <t>ケイサンショ</t>
    </rPh>
    <rPh sb="110" eb="111">
      <t>オヨ</t>
    </rPh>
    <rPh sb="113" eb="115">
      <t>ホイク</t>
    </rPh>
    <rPh sb="115" eb="116">
      <t>ジョ</t>
    </rPh>
    <rPh sb="117" eb="119">
      <t>セッチ</t>
    </rPh>
    <rPh sb="119" eb="122">
      <t>ニンカトウ</t>
    </rPh>
    <rPh sb="134" eb="136">
      <t>ヘイセイ</t>
    </rPh>
    <rPh sb="138" eb="139">
      <t>ネン</t>
    </rPh>
    <rPh sb="140" eb="141">
      <t>ガツ</t>
    </rPh>
    <rPh sb="143" eb="144">
      <t>ニチ</t>
    </rPh>
    <rPh sb="144" eb="145">
      <t>ジ</t>
    </rPh>
    <rPh sb="145" eb="146">
      <t>ハツ</t>
    </rPh>
    <rPh sb="146" eb="147">
      <t>ダイ</t>
    </rPh>
    <rPh sb="150" eb="151">
      <t>ゴウ</t>
    </rPh>
    <rPh sb="153" eb="154">
      <t>サダ</t>
    </rPh>
    <rPh sb="156" eb="158">
      <t>タイシャク</t>
    </rPh>
    <rPh sb="158" eb="161">
      <t>タイショウヒョウ</t>
    </rPh>
    <rPh sb="165" eb="167">
      <t>イガイ</t>
    </rPh>
    <rPh sb="168" eb="170">
      <t>カイケイ</t>
    </rPh>
    <rPh sb="170" eb="172">
      <t>キジュン</t>
    </rPh>
    <rPh sb="175" eb="177">
      <t>カイケイ</t>
    </rPh>
    <rPh sb="177" eb="179">
      <t>ショリ</t>
    </rPh>
    <rPh sb="180" eb="181">
      <t>オコナ</t>
    </rPh>
    <rPh sb="185" eb="187">
      <t>バアイ</t>
    </rPh>
    <rPh sb="197" eb="199">
      <t>ソウトウ</t>
    </rPh>
    <rPh sb="201" eb="203">
      <t>ザイム</t>
    </rPh>
    <rPh sb="203" eb="205">
      <t>ショヒョウ</t>
    </rPh>
    <rPh sb="206" eb="208">
      <t>ホイク</t>
    </rPh>
    <rPh sb="208" eb="209">
      <t>ショ</t>
    </rPh>
    <rPh sb="210" eb="211">
      <t>ソナ</t>
    </rPh>
    <rPh sb="212" eb="213">
      <t>ツ</t>
    </rPh>
    <rPh sb="215" eb="217">
      <t>エツラン</t>
    </rPh>
    <rPh sb="218" eb="219">
      <t>キョウ</t>
    </rPh>
    <phoneticPr fontId="3"/>
  </si>
  <si>
    <t>　　　　　</t>
    <phoneticPr fontId="3"/>
  </si>
  <si>
    <t>いる場合:理事会承認日</t>
    <phoneticPr fontId="5"/>
  </si>
  <si>
    <t>　　　　　→いる場合:理事会承認日</t>
    <phoneticPr fontId="3"/>
  </si>
  <si>
    <t>名称</t>
    <phoneticPr fontId="5"/>
  </si>
  <si>
    <t>①</t>
    <phoneticPr fontId="5"/>
  </si>
  <si>
    <t>②</t>
    <phoneticPr fontId="5"/>
  </si>
  <si>
    <t>③</t>
    <phoneticPr fontId="5"/>
  </si>
  <si>
    <t>　　(ｳ)</t>
    <phoneticPr fontId="3"/>
  </si>
  <si>
    <t xml:space="preserve">積立資産の目的外使用に伴う東京都の事前承認（要件を満たす社会福祉法人及び学校法人の場合は理事会承認も可）を受けていますか。  </t>
    <phoneticPr fontId="3"/>
  </si>
  <si>
    <t>　　(ｴ)</t>
    <phoneticPr fontId="5"/>
  </si>
  <si>
    <t>承認された内容どおりの執行をしていますか。</t>
    <phoneticPr fontId="5"/>
  </si>
  <si>
    <t>いない場合の理由</t>
    <phoneticPr fontId="5"/>
  </si>
  <si>
    <t xml:space="preserve">  (3）　当期末支払資金残高</t>
    <phoneticPr fontId="3"/>
  </si>
  <si>
    <t xml:space="preserve">  　ア　拠点区分資金収支計算書をもとに、別表3「当期末支払資金残高等の状況」を記入してください。</t>
    <phoneticPr fontId="3"/>
  </si>
  <si>
    <t>取崩額（A)</t>
    <phoneticPr fontId="5"/>
  </si>
  <si>
    <t>予算措置:理事会承認日</t>
    <phoneticPr fontId="5"/>
  </si>
  <si>
    <t>取崩の理由</t>
    <phoneticPr fontId="5"/>
  </si>
  <si>
    <t>　　　(ｳ) 承認された内容どおりの執行をしていますか。</t>
    <phoneticPr fontId="3"/>
  </si>
  <si>
    <t>　　　　　ある場合には、下表に記入してください。</t>
    <phoneticPr fontId="3"/>
  </si>
  <si>
    <t>理由</t>
    <phoneticPr fontId="5"/>
  </si>
  <si>
    <t>理由</t>
    <rPh sb="0" eb="2">
      <t>リユウ</t>
    </rPh>
    <phoneticPr fontId="5"/>
  </si>
  <si>
    <t>　　　(ｶ) 「事業区分間及び拠点区分間繰入金明細書」又は「サービス区分間繰入金明細書」等を作成し、他拠点区分との資金移動を把握していますか。</t>
    <rPh sb="8" eb="10">
      <t>ジギョウ</t>
    </rPh>
    <rPh sb="10" eb="12">
      <t>クブン</t>
    </rPh>
    <rPh sb="12" eb="13">
      <t>カン</t>
    </rPh>
    <rPh sb="13" eb="14">
      <t>オヨ</t>
    </rPh>
    <rPh sb="15" eb="17">
      <t>キョテン</t>
    </rPh>
    <rPh sb="17" eb="19">
      <t>クブン</t>
    </rPh>
    <rPh sb="19" eb="20">
      <t>カン</t>
    </rPh>
    <rPh sb="20" eb="21">
      <t>ク</t>
    </rPh>
    <rPh sb="21" eb="22">
      <t>イ</t>
    </rPh>
    <rPh sb="22" eb="23">
      <t>キン</t>
    </rPh>
    <rPh sb="23" eb="26">
      <t>メイサイショ</t>
    </rPh>
    <rPh sb="27" eb="28">
      <t>マタ</t>
    </rPh>
    <rPh sb="34" eb="36">
      <t>クブン</t>
    </rPh>
    <rPh sb="36" eb="37">
      <t>カン</t>
    </rPh>
    <rPh sb="37" eb="39">
      <t>クリイレ</t>
    </rPh>
    <rPh sb="39" eb="40">
      <t>キン</t>
    </rPh>
    <rPh sb="40" eb="43">
      <t>メイサイショ</t>
    </rPh>
    <rPh sb="44" eb="45">
      <t>トウ</t>
    </rPh>
    <phoneticPr fontId="3"/>
  </si>
  <si>
    <t>安全確実でかつ換金性の高い方法により実施していますか。</t>
    <phoneticPr fontId="5"/>
  </si>
  <si>
    <t>「いる・いない」を記入してください。　　　　　　　</t>
    <phoneticPr fontId="3"/>
  </si>
  <si>
    <t xml:space="preserve">  (2) 貸付金処理</t>
    <phoneticPr fontId="5"/>
  </si>
  <si>
    <t>貸付額</t>
    <phoneticPr fontId="5"/>
  </si>
  <si>
    <t>備　　考</t>
    <phoneticPr fontId="5"/>
  </si>
  <si>
    <t>A</t>
    <phoneticPr fontId="3"/>
  </si>
  <si>
    <t>（はい・いいえ）</t>
    <phoneticPr fontId="3"/>
  </si>
  <si>
    <t>建物整備、修繕等</t>
    <phoneticPr fontId="3"/>
  </si>
  <si>
    <t>借入金の償還財源</t>
    <phoneticPr fontId="3"/>
  </si>
  <si>
    <t>　うち積立資産取崩収入</t>
    <rPh sb="3" eb="5">
      <t>ツミタテ</t>
    </rPh>
    <rPh sb="5" eb="7">
      <t>シサン</t>
    </rPh>
    <rPh sb="7" eb="9">
      <t>トリクズシ</t>
    </rPh>
    <rPh sb="9" eb="11">
      <t>シュウニュウ</t>
    </rPh>
    <phoneticPr fontId="3"/>
  </si>
  <si>
    <t>その他の活動支出計</t>
    <rPh sb="2" eb="3">
      <t>タ</t>
    </rPh>
    <rPh sb="4" eb="6">
      <t>カツドウ</t>
    </rPh>
    <rPh sb="6" eb="8">
      <t>シシュツ</t>
    </rPh>
    <rPh sb="8" eb="9">
      <t>ケイ</t>
    </rPh>
    <phoneticPr fontId="3"/>
  </si>
  <si>
    <t>０歳児</t>
    <phoneticPr fontId="5"/>
  </si>
  <si>
    <t>１歳児</t>
    <phoneticPr fontId="3"/>
  </si>
  <si>
    <t>２歳児</t>
    <phoneticPr fontId="3"/>
  </si>
  <si>
    <t>３歳児</t>
    <phoneticPr fontId="3"/>
  </si>
  <si>
    <t>　　　　　４歳以上児</t>
    <phoneticPr fontId="3"/>
  </si>
  <si>
    <t>　定員充足率 (%)</t>
    <phoneticPr fontId="3"/>
  </si>
  <si>
    <t>検査日
現在
（注1）</t>
    <rPh sb="0" eb="2">
      <t>ケンサ</t>
    </rPh>
    <rPh sb="2" eb="3">
      <t>ビ</t>
    </rPh>
    <phoneticPr fontId="3"/>
  </si>
  <si>
    <t>（注1）検査日現在の欄は記入しないでください。</t>
    <rPh sb="4" eb="7">
      <t>ケンサビ</t>
    </rPh>
    <rPh sb="7" eb="9">
      <t>ゲンザイ</t>
    </rPh>
    <rPh sb="10" eb="11">
      <t>ラン</t>
    </rPh>
    <rPh sb="12" eb="14">
      <t>キニュウ</t>
    </rPh>
    <phoneticPr fontId="3"/>
  </si>
  <si>
    <r>
      <rPr>
        <sz val="11"/>
        <rFont val="ＭＳ Ｐゴシック"/>
        <family val="3"/>
        <charset val="128"/>
      </rPr>
      <t>　　　(ｳ)　利用者の人権の擁護</t>
    </r>
    <rPh sb="7" eb="10">
      <t>リヨウシャ</t>
    </rPh>
    <rPh sb="11" eb="13">
      <t>ジンケン</t>
    </rPh>
    <rPh sb="14" eb="16">
      <t>ヨウゴ</t>
    </rPh>
    <phoneticPr fontId="3"/>
  </si>
  <si>
    <r>
      <t>　　　</t>
    </r>
    <r>
      <rPr>
        <sz val="11"/>
        <rFont val="ＭＳ Ｐゴシック"/>
        <family val="3"/>
        <charset val="128"/>
      </rPr>
      <t>(ｴ)　個人情報の取扱い</t>
    </r>
    <rPh sb="7" eb="9">
      <t>コジン</t>
    </rPh>
    <rPh sb="9" eb="11">
      <t>ジョウホウ</t>
    </rPh>
    <rPh sb="12" eb="14">
      <t>トリアツカ</t>
    </rPh>
    <phoneticPr fontId="3"/>
  </si>
  <si>
    <r>
      <t>　　　</t>
    </r>
    <r>
      <rPr>
        <sz val="11"/>
        <rFont val="ＭＳ Ｐゴシック"/>
        <family val="3"/>
        <charset val="128"/>
      </rPr>
      <t>(ｵ)　秘密保持への対応</t>
    </r>
    <rPh sb="7" eb="9">
      <t>ヒミツ</t>
    </rPh>
    <rPh sb="9" eb="11">
      <t>ホジ</t>
    </rPh>
    <rPh sb="13" eb="15">
      <t>タイオウ</t>
    </rPh>
    <phoneticPr fontId="3"/>
  </si>
  <si>
    <r>
      <t>　　　・苦情解決の体制　　（該当者がいる場合は、</t>
    </r>
    <r>
      <rPr>
        <sz val="11"/>
        <rFont val="ＭＳ Ｐゴシック"/>
        <family val="3"/>
        <charset val="128"/>
      </rPr>
      <t>○をしてください。また、第三者委員を設置している場合は、人数を記入してください。）</t>
    </r>
    <rPh sb="14" eb="17">
      <t>ガイトウシャ</t>
    </rPh>
    <rPh sb="20" eb="22">
      <t>バアイ</t>
    </rPh>
    <rPh sb="36" eb="37">
      <t>ダイ</t>
    </rPh>
    <rPh sb="37" eb="39">
      <t>サンシャ</t>
    </rPh>
    <rPh sb="39" eb="41">
      <t>イイン</t>
    </rPh>
    <rPh sb="42" eb="44">
      <t>セッチ</t>
    </rPh>
    <rPh sb="48" eb="50">
      <t>バアイ</t>
    </rPh>
    <rPh sb="52" eb="54">
      <t>ニンズウ</t>
    </rPh>
    <rPh sb="55" eb="57">
      <t>キニュウ</t>
    </rPh>
    <phoneticPr fontId="3"/>
  </si>
  <si>
    <r>
      <t>　　</t>
    </r>
    <r>
      <rPr>
        <sz val="11"/>
        <rFont val="ＭＳ Ｐゴシック"/>
        <family val="3"/>
        <charset val="128"/>
      </rPr>
      <t>(ｷ)　福祉サービス第三者評価</t>
    </r>
    <rPh sb="12" eb="13">
      <t>ダイ</t>
    </rPh>
    <rPh sb="13" eb="15">
      <t>サンシャ</t>
    </rPh>
    <rPh sb="15" eb="17">
      <t>ヒョウカ</t>
    </rPh>
    <phoneticPr fontId="3"/>
  </si>
  <si>
    <r>
      <t xml:space="preserve"> 常勤 </t>
    </r>
    <r>
      <rPr>
        <sz val="10"/>
        <rFont val="ＭＳ Ｐゴシック"/>
        <family val="3"/>
        <charset val="128"/>
      </rPr>
      <t>（注２）</t>
    </r>
    <rPh sb="1" eb="3">
      <t>ジョウキン</t>
    </rPh>
    <rPh sb="5" eb="6">
      <t>チュウ</t>
    </rPh>
    <phoneticPr fontId="3"/>
  </si>
  <si>
    <r>
      <t xml:space="preserve"> 非常勤 </t>
    </r>
    <r>
      <rPr>
        <sz val="10"/>
        <rFont val="ＭＳ Ｐゴシック"/>
        <family val="3"/>
        <charset val="128"/>
      </rPr>
      <t>（注３）</t>
    </r>
    <rPh sb="1" eb="4">
      <t>ヒジョウキン</t>
    </rPh>
    <rPh sb="6" eb="7">
      <t>チュウ</t>
    </rPh>
    <phoneticPr fontId="3"/>
  </si>
  <si>
    <r>
      <t xml:space="preserve">その他
有資格者
</t>
    </r>
    <r>
      <rPr>
        <sz val="10"/>
        <rFont val="ＭＳ Ｐゴシック"/>
        <family val="3"/>
        <charset val="128"/>
      </rPr>
      <t>（注４）</t>
    </r>
    <rPh sb="2" eb="3">
      <t>タ</t>
    </rPh>
    <rPh sb="4" eb="5">
      <t>ユウ</t>
    </rPh>
    <rPh sb="5" eb="7">
      <t>シカク</t>
    </rPh>
    <rPh sb="7" eb="8">
      <t>シャ</t>
    </rPh>
    <rPh sb="10" eb="11">
      <t>チュウ</t>
    </rPh>
    <phoneticPr fontId="3"/>
  </si>
  <si>
    <t xml:space="preserve">    ウ　採用、退職</t>
    <rPh sb="6" eb="8">
      <t>サイヨウ</t>
    </rPh>
    <rPh sb="9" eb="11">
      <t>タイショク</t>
    </rPh>
    <phoneticPr fontId="3"/>
  </si>
  <si>
    <r>
      <t>　うち</t>
    </r>
    <r>
      <rPr>
        <sz val="11"/>
        <rFont val="ＭＳ Ｐゴシック"/>
        <family val="3"/>
        <charset val="128"/>
      </rPr>
      <t>委託費・サービス推進事業・補助金</t>
    </r>
    <rPh sb="3" eb="5">
      <t>イタク</t>
    </rPh>
    <rPh sb="5" eb="6">
      <t>ヒ</t>
    </rPh>
    <rPh sb="11" eb="13">
      <t>スイシン</t>
    </rPh>
    <rPh sb="13" eb="15">
      <t>ジギョウ</t>
    </rPh>
    <rPh sb="16" eb="19">
      <t>ホジョキン</t>
    </rPh>
    <phoneticPr fontId="3"/>
  </si>
  <si>
    <r>
      <t>前期末支</t>
    </r>
    <r>
      <rPr>
        <sz val="11"/>
        <rFont val="ＭＳ Ｐゴシック"/>
        <family val="3"/>
        <charset val="128"/>
      </rPr>
      <t>払資金残高</t>
    </r>
    <rPh sb="0" eb="2">
      <t>ゼンキ</t>
    </rPh>
    <rPh sb="2" eb="3">
      <t>マツ</t>
    </rPh>
    <rPh sb="3" eb="4">
      <t>ササ</t>
    </rPh>
    <rPh sb="4" eb="5">
      <t>ハラ</t>
    </rPh>
    <rPh sb="5" eb="7">
      <t>シキン</t>
    </rPh>
    <rPh sb="7" eb="9">
      <t>ザンダカ</t>
    </rPh>
    <phoneticPr fontId="3"/>
  </si>
  <si>
    <t>１　経理等通知に基づいた委託費の経理を行っていますか。</t>
    <rPh sb="2" eb="4">
      <t>ケイリ</t>
    </rPh>
    <rPh sb="4" eb="5">
      <t>トウ</t>
    </rPh>
    <rPh sb="12" eb="14">
      <t>イタク</t>
    </rPh>
    <rPh sb="14" eb="15">
      <t>ヒ</t>
    </rPh>
    <phoneticPr fontId="3"/>
  </si>
  <si>
    <t>２　　改善基礎分相当額等の支出状況</t>
    <rPh sb="3" eb="5">
      <t>カイゼン</t>
    </rPh>
    <rPh sb="5" eb="7">
      <t>キソ</t>
    </rPh>
    <rPh sb="7" eb="8">
      <t>ブン</t>
    </rPh>
    <phoneticPr fontId="3"/>
  </si>
  <si>
    <t>繰入金収入額</t>
    <rPh sb="0" eb="1">
      <t>ク</t>
    </rPh>
    <rPh sb="1" eb="2">
      <t>イリ</t>
    </rPh>
    <rPh sb="2" eb="3">
      <t>キン</t>
    </rPh>
    <rPh sb="3" eb="5">
      <t>シュウニュウ</t>
    </rPh>
    <rPh sb="5" eb="6">
      <t>ガク</t>
    </rPh>
    <phoneticPr fontId="5"/>
  </si>
  <si>
    <t>繰入金支出額</t>
    <rPh sb="0" eb="1">
      <t>ク</t>
    </rPh>
    <rPh sb="1" eb="2">
      <t>イリ</t>
    </rPh>
    <rPh sb="2" eb="3">
      <t>キン</t>
    </rPh>
    <rPh sb="3" eb="5">
      <t>シシュツ</t>
    </rPh>
    <rPh sb="5" eb="6">
      <t>ガク</t>
    </rPh>
    <phoneticPr fontId="5"/>
  </si>
  <si>
    <t>　 イ 積立資産は使途目的を明確にして積み立てていますか。</t>
    <rPh sb="4" eb="6">
      <t>ツミタテ</t>
    </rPh>
    <rPh sb="6" eb="8">
      <t>シサン</t>
    </rPh>
    <rPh sb="9" eb="11">
      <t>シト</t>
    </rPh>
    <rPh sb="11" eb="13">
      <t>モクテキ</t>
    </rPh>
    <rPh sb="14" eb="16">
      <t>メイカク</t>
    </rPh>
    <rPh sb="19" eb="20">
      <t>ツ</t>
    </rPh>
    <rPh sb="21" eb="22">
      <t>タ</t>
    </rPh>
    <phoneticPr fontId="3"/>
  </si>
  <si>
    <t>　ウ　経理等通知１（５）、（６）に記載されている弾力運用を行っている場合又は３（２）に定める経費に充当している場合には、満たしている要件に○をしてください。</t>
    <rPh sb="3" eb="5">
      <t>ケイリ</t>
    </rPh>
    <rPh sb="5" eb="6">
      <t>トウ</t>
    </rPh>
    <rPh sb="6" eb="8">
      <t>ツウチ</t>
    </rPh>
    <rPh sb="17" eb="19">
      <t>キサイ</t>
    </rPh>
    <rPh sb="24" eb="26">
      <t>ダンリョク</t>
    </rPh>
    <rPh sb="26" eb="28">
      <t>ウンヨウ</t>
    </rPh>
    <rPh sb="29" eb="30">
      <t>オコナ</t>
    </rPh>
    <rPh sb="34" eb="36">
      <t>バアイ</t>
    </rPh>
    <rPh sb="36" eb="37">
      <t>マタ</t>
    </rPh>
    <rPh sb="43" eb="44">
      <t>サダ</t>
    </rPh>
    <rPh sb="46" eb="48">
      <t>ケイヒ</t>
    </rPh>
    <rPh sb="49" eb="51">
      <t>ジュウトウ</t>
    </rPh>
    <rPh sb="55" eb="57">
      <t>バアイ</t>
    </rPh>
    <phoneticPr fontId="3"/>
  </si>
  <si>
    <t>９　経理事務処理</t>
    <phoneticPr fontId="3"/>
  </si>
  <si>
    <t>寄附申込書</t>
    <rPh sb="0" eb="2">
      <t>キフ</t>
    </rPh>
    <rPh sb="2" eb="3">
      <t>モウ</t>
    </rPh>
    <rPh sb="3" eb="4">
      <t>コ</t>
    </rPh>
    <rPh sb="4" eb="5">
      <t>ショ</t>
    </rPh>
    <phoneticPr fontId="3"/>
  </si>
  <si>
    <t xml:space="preserve">  (2)保育利用料収入 </t>
    <rPh sb="5" eb="7">
      <t>ホイク</t>
    </rPh>
    <rPh sb="10" eb="12">
      <t>シュウニュウ</t>
    </rPh>
    <phoneticPr fontId="3"/>
  </si>
  <si>
    <t>　　延長保育等を行っている場合は、下表に徴収金額を記入してください。（記入は利用者からの直接徴収額とし、自治体からの補助金は除いてください。）</t>
    <rPh sb="2" eb="4">
      <t>エンチョウ</t>
    </rPh>
    <rPh sb="4" eb="6">
      <t>ホイク</t>
    </rPh>
    <rPh sb="6" eb="7">
      <t>トウ</t>
    </rPh>
    <rPh sb="8" eb="9">
      <t>オコナ</t>
    </rPh>
    <rPh sb="35" eb="37">
      <t>キニュウ</t>
    </rPh>
    <rPh sb="38" eb="41">
      <t>リヨウシャ</t>
    </rPh>
    <rPh sb="44" eb="46">
      <t>チョクセツ</t>
    </rPh>
    <rPh sb="46" eb="48">
      <t>チョウシュウ</t>
    </rPh>
    <rPh sb="48" eb="49">
      <t>ガク</t>
    </rPh>
    <rPh sb="52" eb="55">
      <t>ジチタイ</t>
    </rPh>
    <rPh sb="58" eb="61">
      <t>ホジョキン</t>
    </rPh>
    <rPh sb="62" eb="63">
      <t>ノゾ</t>
    </rPh>
    <phoneticPr fontId="3"/>
  </si>
  <si>
    <t>契約方法
（入札・随意）
※2</t>
    <rPh sb="0" eb="2">
      <t>ケイヤク</t>
    </rPh>
    <rPh sb="2" eb="4">
      <t>ホウホウ</t>
    </rPh>
    <rPh sb="6" eb="8">
      <t>ニュウサツ</t>
    </rPh>
    <rPh sb="9" eb="11">
      <t>ズイイ</t>
    </rPh>
    <phoneticPr fontId="3"/>
  </si>
  <si>
    <t>議事録
稟議書※1</t>
    <rPh sb="0" eb="3">
      <t>ギジロク</t>
    </rPh>
    <rPh sb="4" eb="7">
      <t>リンギショ</t>
    </rPh>
    <phoneticPr fontId="3"/>
  </si>
  <si>
    <t>区　　分</t>
    <phoneticPr fontId="5"/>
  </si>
  <si>
    <r>
      <t>長期的</t>
    </r>
    <r>
      <rPr>
        <sz val="11"/>
        <rFont val="ＭＳ Ｐゴシック"/>
        <family val="3"/>
        <charset val="128"/>
      </rPr>
      <t>指導計画</t>
    </r>
    <rPh sb="0" eb="3">
      <t>チョウキテキ</t>
    </rPh>
    <rPh sb="3" eb="5">
      <t>シドウ</t>
    </rPh>
    <rPh sb="5" eb="7">
      <t>ケイカク</t>
    </rPh>
    <phoneticPr fontId="5"/>
  </si>
  <si>
    <r>
      <t>短期的</t>
    </r>
    <r>
      <rPr>
        <sz val="11"/>
        <rFont val="ＭＳ Ｐゴシック"/>
        <family val="3"/>
        <charset val="128"/>
      </rPr>
      <t>指導計画</t>
    </r>
    <rPh sb="0" eb="3">
      <t>タンキテキ</t>
    </rPh>
    <rPh sb="3" eb="5">
      <t>シドウ</t>
    </rPh>
    <rPh sb="5" eb="7">
      <t>ケイカク</t>
    </rPh>
    <phoneticPr fontId="5"/>
  </si>
  <si>
    <t>　　ウ　定期点検及び自主点検の結果、改善すべき事項はありましたか。</t>
    <rPh sb="4" eb="6">
      <t>テイキ</t>
    </rPh>
    <rPh sb="6" eb="8">
      <t>テンケン</t>
    </rPh>
    <rPh sb="8" eb="9">
      <t>オヨ</t>
    </rPh>
    <rPh sb="10" eb="12">
      <t>ジシュ</t>
    </rPh>
    <rPh sb="12" eb="14">
      <t>テンケン</t>
    </rPh>
    <rPh sb="15" eb="17">
      <t>ケッカ</t>
    </rPh>
    <rPh sb="18" eb="20">
      <t>カイゼン</t>
    </rPh>
    <rPh sb="23" eb="25">
      <t>ジコウ</t>
    </rPh>
    <phoneticPr fontId="5"/>
  </si>
  <si>
    <t>　　エ　直近の消防署の立入検査はいつでしたか。</t>
    <rPh sb="4" eb="6">
      <t>チョッキン</t>
    </rPh>
    <rPh sb="7" eb="10">
      <t>ショウボウショ</t>
    </rPh>
    <rPh sb="11" eb="13">
      <t>タチイリ</t>
    </rPh>
    <rPh sb="13" eb="15">
      <t>ケンサ</t>
    </rPh>
    <phoneticPr fontId="5"/>
  </si>
  <si>
    <t>　　オ　改善すべき事項はありましたか。</t>
    <rPh sb="4" eb="6">
      <t>カイゼン</t>
    </rPh>
    <rPh sb="9" eb="11">
      <t>ジコウ</t>
    </rPh>
    <phoneticPr fontId="5"/>
  </si>
  <si>
    <t>　　カ  消防機関へ通報する火災報知設備を設置していますか(消防署直結）。</t>
    <phoneticPr fontId="5"/>
  </si>
  <si>
    <t>　　ア　定期点検及び消防用設備等の報告をしていますか。</t>
    <phoneticPr fontId="5"/>
  </si>
  <si>
    <t>　　イ　自主点検をしていますか。</t>
    <phoneticPr fontId="5"/>
  </si>
  <si>
    <t>(3) 環境衛生の状況（定期検査等の実施状況）</t>
    <phoneticPr fontId="3"/>
  </si>
  <si>
    <t>(2) 建物及び建築設備の状況</t>
    <phoneticPr fontId="3"/>
  </si>
  <si>
    <r>
      <t>認可面積</t>
    </r>
    <r>
      <rPr>
        <sz val="9"/>
        <rFont val="ＭＳ Ｐゴシック"/>
        <family val="3"/>
        <charset val="128"/>
      </rPr>
      <t>(㎡)</t>
    </r>
    <r>
      <rPr>
        <sz val="11"/>
        <rFont val="ＭＳ Ｐゴシック"/>
        <family val="3"/>
        <charset val="128"/>
      </rPr>
      <t xml:space="preserve">Ａ </t>
    </r>
    <r>
      <rPr>
        <sz val="9"/>
        <rFont val="ＭＳ Ｐゴシック"/>
        <family val="3"/>
        <charset val="128"/>
      </rPr>
      <t>（注）</t>
    </r>
    <rPh sb="10" eb="11">
      <t>チュウ</t>
    </rPh>
    <phoneticPr fontId="5"/>
  </si>
  <si>
    <r>
      <t>児童数</t>
    </r>
    <r>
      <rPr>
        <sz val="10"/>
        <rFont val="ＭＳ Ｐゴシック"/>
        <family val="3"/>
        <charset val="128"/>
      </rPr>
      <t>（注）</t>
    </r>
    <rPh sb="4" eb="5">
      <t>チュウ</t>
    </rPh>
    <phoneticPr fontId="5"/>
  </si>
  <si>
    <t>　　　「合計」欄には、（　　　）内に記入した必要数を合計した数（小数点以下四捨五入）を記入してください。</t>
    <rPh sb="3" eb="4">
      <t>ブンベツ</t>
    </rPh>
    <rPh sb="4" eb="6">
      <t>ゴウケイ</t>
    </rPh>
    <rPh sb="7" eb="8">
      <t>ラン</t>
    </rPh>
    <rPh sb="16" eb="17">
      <t>ナイ</t>
    </rPh>
    <rPh sb="18" eb="20">
      <t>キニュウ</t>
    </rPh>
    <rPh sb="30" eb="31">
      <t>カズ</t>
    </rPh>
    <rPh sb="43" eb="45">
      <t>キニュウ</t>
    </rPh>
    <phoneticPr fontId="3"/>
  </si>
  <si>
    <t xml:space="preserve">  　イ　 同一法人内での貸付を行った場合、資金は年度末までに返済されていますか。</t>
    <rPh sb="10" eb="11">
      <t>ナイ</t>
    </rPh>
    <rPh sb="16" eb="17">
      <t>オコナ</t>
    </rPh>
    <phoneticPr fontId="3"/>
  </si>
  <si>
    <t xml:space="preserve">　   (ｲ) 現金徴収の場合、徴収簿を作成していますか。    </t>
    <phoneticPr fontId="3"/>
  </si>
  <si>
    <t>　　　　　　</t>
    <phoneticPr fontId="3"/>
  </si>
  <si>
    <t>　　　　　　　　　　イ　　→</t>
    <phoneticPr fontId="3"/>
  </si>
  <si>
    <t>寄附申込書</t>
    <phoneticPr fontId="3"/>
  </si>
  <si>
    <t>日付</t>
    <phoneticPr fontId="5"/>
  </si>
  <si>
    <t>所得税、法人税等の控除に関する説明</t>
    <phoneticPr fontId="5"/>
  </si>
  <si>
    <t>領収印</t>
    <phoneticPr fontId="5"/>
  </si>
  <si>
    <t>印紙税に関する説明</t>
    <phoneticPr fontId="5"/>
  </si>
  <si>
    <t>ある場合：理由</t>
    <phoneticPr fontId="5"/>
  </si>
  <si>
    <t>いない場合：理由</t>
    <phoneticPr fontId="3"/>
  </si>
  <si>
    <t>いない場合：理由</t>
    <phoneticPr fontId="3"/>
  </si>
  <si>
    <t>「いる・いない・非該当」を記入してください。</t>
    <phoneticPr fontId="3"/>
  </si>
  <si>
    <t xml:space="preserve">  (6) 固定資産管理台帳等と現物との照合を、経理規程に基づき、適切に実施していますか。</t>
    <rPh sb="24" eb="26">
      <t>ケイリ</t>
    </rPh>
    <rPh sb="26" eb="28">
      <t>キテイ</t>
    </rPh>
    <rPh sb="29" eb="30">
      <t>モト</t>
    </rPh>
    <rPh sb="33" eb="35">
      <t>テキセツ</t>
    </rPh>
    <rPh sb="36" eb="38">
      <t>ジッシ</t>
    </rPh>
    <phoneticPr fontId="5"/>
  </si>
  <si>
    <t xml:space="preserve">  (8) 固定資産管理台帳等と貸借対照表の各固定資産の数値は一致していますか。</t>
    <phoneticPr fontId="5"/>
  </si>
  <si>
    <t>ア　施設整備等借入金（施設整備等にかかる借入れ）</t>
    <rPh sb="2" eb="4">
      <t>シセツ</t>
    </rPh>
    <rPh sb="4" eb="6">
      <t>セイビ</t>
    </rPh>
    <rPh sb="6" eb="7">
      <t>トウ</t>
    </rPh>
    <rPh sb="7" eb="9">
      <t>カリイレ</t>
    </rPh>
    <rPh sb="9" eb="10">
      <t>キン</t>
    </rPh>
    <rPh sb="11" eb="13">
      <t>シセツ</t>
    </rPh>
    <rPh sb="13" eb="15">
      <t>セイビ</t>
    </rPh>
    <rPh sb="15" eb="16">
      <t>トウ</t>
    </rPh>
    <rPh sb="20" eb="21">
      <t>カ</t>
    </rPh>
    <rPh sb="21" eb="22">
      <t>イ</t>
    </rPh>
    <phoneticPr fontId="3"/>
  </si>
  <si>
    <t>イ　経常経費借入金（運営資金の借入れ）</t>
    <rPh sb="2" eb="4">
      <t>ケイジョウ</t>
    </rPh>
    <rPh sb="4" eb="6">
      <t>ケイヒ</t>
    </rPh>
    <rPh sb="6" eb="8">
      <t>カリイレ</t>
    </rPh>
    <rPh sb="8" eb="9">
      <t>キン</t>
    </rPh>
    <rPh sb="10" eb="12">
      <t>ウンエイ</t>
    </rPh>
    <rPh sb="12" eb="14">
      <t>シキン</t>
    </rPh>
    <rPh sb="15" eb="16">
      <t>カ</t>
    </rPh>
    <rPh sb="16" eb="17">
      <t>イ</t>
    </rPh>
    <phoneticPr fontId="3"/>
  </si>
  <si>
    <t>借入金の償還財源に寄附金が予定されている場合、法人と寄附予定者との間で書面による贈与契約が締結されていますか。</t>
    <rPh sb="0" eb="2">
      <t>カリイレ</t>
    </rPh>
    <rPh sb="2" eb="3">
      <t>キン</t>
    </rPh>
    <rPh sb="4" eb="6">
      <t>ショウカン</t>
    </rPh>
    <rPh sb="6" eb="8">
      <t>ザイゲン</t>
    </rPh>
    <rPh sb="9" eb="12">
      <t>キフキン</t>
    </rPh>
    <rPh sb="13" eb="15">
      <t>ヨテイ</t>
    </rPh>
    <rPh sb="20" eb="22">
      <t>バアイ</t>
    </rPh>
    <rPh sb="23" eb="25">
      <t>ホウジン</t>
    </rPh>
    <rPh sb="26" eb="28">
      <t>キフ</t>
    </rPh>
    <rPh sb="28" eb="31">
      <t>ヨテイシャ</t>
    </rPh>
    <rPh sb="33" eb="34">
      <t>アイダ</t>
    </rPh>
    <phoneticPr fontId="3"/>
  </si>
  <si>
    <t xml:space="preserve">  (2) 預り金　（負債に計上される各種の一時的な預り金額で、源泉所得税や社会保険料の従業員負担分）</t>
    <rPh sb="6" eb="7">
      <t>アズカ</t>
    </rPh>
    <rPh sb="8" eb="9">
      <t>キン</t>
    </rPh>
    <rPh sb="11" eb="13">
      <t>フサイ</t>
    </rPh>
    <rPh sb="14" eb="16">
      <t>ケイジョウ</t>
    </rPh>
    <rPh sb="19" eb="21">
      <t>カクシュ</t>
    </rPh>
    <rPh sb="22" eb="25">
      <t>イチジテキ</t>
    </rPh>
    <rPh sb="26" eb="27">
      <t>アズ</t>
    </rPh>
    <rPh sb="28" eb="30">
      <t>キンガク</t>
    </rPh>
    <rPh sb="32" eb="34">
      <t>ゲンセン</t>
    </rPh>
    <rPh sb="34" eb="37">
      <t>ショトクゼイ</t>
    </rPh>
    <rPh sb="38" eb="40">
      <t>シャカイ</t>
    </rPh>
    <rPh sb="40" eb="43">
      <t>ホケンリョウ</t>
    </rPh>
    <rPh sb="44" eb="47">
      <t>ジュウギョウイン</t>
    </rPh>
    <rPh sb="47" eb="50">
      <t>フタンブン</t>
    </rPh>
    <phoneticPr fontId="3"/>
  </si>
  <si>
    <t>未払金（事業未払金を含む。）の内容(金額を含む。）</t>
    <rPh sb="0" eb="1">
      <t>ミ</t>
    </rPh>
    <rPh sb="1" eb="2">
      <t>バラ</t>
    </rPh>
    <rPh sb="2" eb="3">
      <t>キン</t>
    </rPh>
    <rPh sb="15" eb="17">
      <t>ナイヨウ</t>
    </rPh>
    <rPh sb="18" eb="20">
      <t>キンガク</t>
    </rPh>
    <rPh sb="21" eb="22">
      <t>フク</t>
    </rPh>
    <phoneticPr fontId="3"/>
  </si>
  <si>
    <t xml:space="preserve">  (1) 月次報告書等の予算執行管理を行っていますか。  </t>
    <phoneticPr fontId="5"/>
  </si>
  <si>
    <t>　(2) 月次報告書等の報告は経理規程に基づき適正に行っていますか。</t>
    <rPh sb="15" eb="17">
      <t>ケイリ</t>
    </rPh>
    <rPh sb="17" eb="19">
      <t>キテイ</t>
    </rPh>
    <rPh sb="20" eb="21">
      <t>モト</t>
    </rPh>
    <rPh sb="23" eb="25">
      <t>テキセイ</t>
    </rPh>
    <rPh sb="26" eb="27">
      <t>オコナ</t>
    </rPh>
    <phoneticPr fontId="5"/>
  </si>
  <si>
    <t>　(4) 証憑書類（領収書、請求書等）</t>
    <phoneticPr fontId="3"/>
  </si>
  <si>
    <t>　　 　 ア 証憑書類（領収書、請求書等）はすべて保管していますか。</t>
    <phoneticPr fontId="3"/>
  </si>
  <si>
    <t>「いる・いない」を記入してください。</t>
    <phoneticPr fontId="3"/>
  </si>
  <si>
    <t>　　　　イ 証憑書類（領収書、請求書等）で内容の不明確なものはありますか。</t>
    <phoneticPr fontId="3"/>
  </si>
  <si>
    <t>「ある・ない」を記入してください。</t>
    <phoneticPr fontId="3"/>
  </si>
  <si>
    <t>　　　　　いる場合：東京都の承認を受けた日（又は理事会承認日）はいつですか。</t>
    <rPh sb="10" eb="13">
      <t>トウキョウト</t>
    </rPh>
    <rPh sb="14" eb="16">
      <t>ショウニン</t>
    </rPh>
    <rPh sb="17" eb="18">
      <t>ウ</t>
    </rPh>
    <rPh sb="22" eb="23">
      <t>マタ</t>
    </rPh>
    <rPh sb="24" eb="27">
      <t>リジカイ</t>
    </rPh>
    <rPh sb="27" eb="29">
      <t>ショウニン</t>
    </rPh>
    <rPh sb="29" eb="30">
      <t>ビ</t>
    </rPh>
    <phoneticPr fontId="5"/>
  </si>
  <si>
    <r>
      <t>（平成○○年○○月○○日</t>
    </r>
    <r>
      <rPr>
        <sz val="11"/>
        <rFont val="ＭＳ Ｐゴシック"/>
        <family val="3"/>
        <charset val="128"/>
      </rPr>
      <t>を記入してください。）</t>
    </r>
    <rPh sb="1" eb="3">
      <t>ヘイセイ</t>
    </rPh>
    <rPh sb="5" eb="6">
      <t>ネン</t>
    </rPh>
    <rPh sb="8" eb="9">
      <t>ガツ</t>
    </rPh>
    <rPh sb="11" eb="12">
      <t>ニチ</t>
    </rPh>
    <rPh sb="13" eb="15">
      <t>キニュウ</t>
    </rPh>
    <phoneticPr fontId="3"/>
  </si>
  <si>
    <t>いない場合：理由</t>
    <phoneticPr fontId="5"/>
  </si>
  <si>
    <t>　　　(ｴ) 前期末支払資金残高の使途は、経理等通知３及び経理等取扱通知５に定める対象経費になっていますか。</t>
    <rPh sb="7" eb="10">
      <t>ゼンキマツ</t>
    </rPh>
    <rPh sb="10" eb="12">
      <t>シハライ</t>
    </rPh>
    <rPh sb="12" eb="14">
      <t>シキン</t>
    </rPh>
    <rPh sb="14" eb="16">
      <t>ザンダカ</t>
    </rPh>
    <rPh sb="17" eb="19">
      <t>シト</t>
    </rPh>
    <rPh sb="21" eb="23">
      <t>ケイリ</t>
    </rPh>
    <rPh sb="23" eb="24">
      <t>トウ</t>
    </rPh>
    <rPh sb="24" eb="26">
      <t>ツウチ</t>
    </rPh>
    <rPh sb="27" eb="28">
      <t>オヨ</t>
    </rPh>
    <rPh sb="29" eb="31">
      <t>ケイリ</t>
    </rPh>
    <rPh sb="31" eb="32">
      <t>ナド</t>
    </rPh>
    <rPh sb="32" eb="34">
      <t>トリアツカ</t>
    </rPh>
    <rPh sb="34" eb="36">
      <t>ツウチ</t>
    </rPh>
    <rPh sb="38" eb="39">
      <t>サダ</t>
    </rPh>
    <rPh sb="41" eb="43">
      <t>タイショウ</t>
    </rPh>
    <rPh sb="43" eb="45">
      <t>ケイヒ</t>
    </rPh>
    <phoneticPr fontId="3"/>
  </si>
  <si>
    <t>「ある・なし」を記入してください。</t>
    <rPh sb="8" eb="10">
      <t>キニュウ</t>
    </rPh>
    <phoneticPr fontId="3"/>
  </si>
  <si>
    <t>　　　　　</t>
    <phoneticPr fontId="3"/>
  </si>
  <si>
    <t>未返済額</t>
    <phoneticPr fontId="5"/>
  </si>
  <si>
    <t>人件費</t>
    <phoneticPr fontId="3"/>
  </si>
  <si>
    <t>当期積立額</t>
    <phoneticPr fontId="5"/>
  </si>
  <si>
    <t>B</t>
    <phoneticPr fontId="3"/>
  </si>
  <si>
    <t>積</t>
    <phoneticPr fontId="3"/>
  </si>
  <si>
    <t>当期取崩額</t>
    <phoneticPr fontId="5"/>
  </si>
  <si>
    <t>C</t>
    <phoneticPr fontId="3"/>
  </si>
  <si>
    <t>累計額 Ａ＋Ｂ－Ｃ</t>
    <phoneticPr fontId="5"/>
  </si>
  <si>
    <t>D</t>
    <phoneticPr fontId="3"/>
  </si>
  <si>
    <t>立</t>
    <phoneticPr fontId="3"/>
  </si>
  <si>
    <t>E</t>
    <phoneticPr fontId="3"/>
  </si>
  <si>
    <t>修繕費</t>
    <phoneticPr fontId="3"/>
  </si>
  <si>
    <t>F</t>
    <phoneticPr fontId="3"/>
  </si>
  <si>
    <t>当期取崩額</t>
    <phoneticPr fontId="5"/>
  </si>
  <si>
    <t>G</t>
    <phoneticPr fontId="3"/>
  </si>
  <si>
    <t>累計額 Ｅ＋Ｆ－Ｇ</t>
    <phoneticPr fontId="5"/>
  </si>
  <si>
    <t>H</t>
    <phoneticPr fontId="3"/>
  </si>
  <si>
    <t>Ｉ</t>
    <phoneticPr fontId="3"/>
  </si>
  <si>
    <t>備品等</t>
    <phoneticPr fontId="3"/>
  </si>
  <si>
    <t>J</t>
    <phoneticPr fontId="3"/>
  </si>
  <si>
    <t>購入費</t>
    <phoneticPr fontId="3"/>
  </si>
  <si>
    <t>K</t>
    <phoneticPr fontId="3"/>
  </si>
  <si>
    <t>累計額 Ｉ＋Ｊ－Ｋ</t>
    <phoneticPr fontId="5"/>
  </si>
  <si>
    <t>L</t>
    <phoneticPr fontId="3"/>
  </si>
  <si>
    <t>M</t>
    <phoneticPr fontId="3"/>
  </si>
  <si>
    <t>保育所施設・</t>
    <phoneticPr fontId="3"/>
  </si>
  <si>
    <t>N</t>
    <phoneticPr fontId="3"/>
  </si>
  <si>
    <t>設備整備積立金</t>
    <phoneticPr fontId="3"/>
  </si>
  <si>
    <t>O</t>
    <phoneticPr fontId="3"/>
  </si>
  <si>
    <t>累計額 Ｍ＋Ｎ－Ｏ</t>
    <phoneticPr fontId="5"/>
  </si>
  <si>
    <t>P</t>
    <phoneticPr fontId="3"/>
  </si>
  <si>
    <t>Q</t>
    <phoneticPr fontId="3"/>
  </si>
  <si>
    <t>都施設整備費</t>
    <phoneticPr fontId="3"/>
  </si>
  <si>
    <t>R</t>
    <phoneticPr fontId="3"/>
  </si>
  <si>
    <t>積立金</t>
    <phoneticPr fontId="3"/>
  </si>
  <si>
    <t>S</t>
    <phoneticPr fontId="3"/>
  </si>
  <si>
    <t>累計額 Ｑ＋Ｒ－Ｓ</t>
    <phoneticPr fontId="5"/>
  </si>
  <si>
    <t>T</t>
    <phoneticPr fontId="3"/>
  </si>
  <si>
    <t>U</t>
    <phoneticPr fontId="3"/>
  </si>
  <si>
    <t>区・市施設整備費</t>
    <phoneticPr fontId="3"/>
  </si>
  <si>
    <t>V</t>
    <phoneticPr fontId="3"/>
  </si>
  <si>
    <t>W</t>
    <phoneticPr fontId="3"/>
  </si>
  <si>
    <t>累計額 U＋V－W</t>
    <phoneticPr fontId="5"/>
  </si>
  <si>
    <t>X</t>
    <phoneticPr fontId="3"/>
  </si>
  <si>
    <t>ア</t>
    <phoneticPr fontId="3"/>
  </si>
  <si>
    <t>合計</t>
    <phoneticPr fontId="3"/>
  </si>
  <si>
    <t>当期積立額　 Ｂ＋Ｆ＋Ｊ＋Ｎ＋Ｒ＋V</t>
    <phoneticPr fontId="5"/>
  </si>
  <si>
    <t>イ</t>
    <phoneticPr fontId="3"/>
  </si>
  <si>
    <t>当期取崩額　　Ｃ＋Ｇ＋Ｋ＋Ｏ＋Ｓ＋W</t>
    <phoneticPr fontId="5"/>
  </si>
  <si>
    <t>ウ</t>
    <phoneticPr fontId="3"/>
  </si>
  <si>
    <t>累計額  （ア＋イ－ウ）　Ｄ＋Ｈ＋Ｌ＋Ｐ＋Ｔ＋X</t>
    <phoneticPr fontId="5"/>
  </si>
  <si>
    <t>エ</t>
    <phoneticPr fontId="3"/>
  </si>
  <si>
    <t>建物整備、修繕等</t>
    <phoneticPr fontId="3"/>
  </si>
  <si>
    <t>借入金の償還財源</t>
    <phoneticPr fontId="3"/>
  </si>
  <si>
    <t>％</t>
    <phoneticPr fontId="3"/>
  </si>
  <si>
    <t>別表３</t>
    <phoneticPr fontId="3"/>
  </si>
  <si>
    <t>当期末支払資金残高等の状況</t>
    <phoneticPr fontId="3"/>
  </si>
  <si>
    <t>収
入</t>
    <phoneticPr fontId="3"/>
  </si>
  <si>
    <t>Ａ</t>
    <phoneticPr fontId="3"/>
  </si>
  <si>
    <t>ａ</t>
    <phoneticPr fontId="3"/>
  </si>
  <si>
    <t>Ｂ</t>
    <phoneticPr fontId="3"/>
  </si>
  <si>
    <t>Ｃ</t>
    <phoneticPr fontId="3"/>
  </si>
  <si>
    <t>ｃ</t>
    <phoneticPr fontId="3"/>
  </si>
  <si>
    <t>(Ａ＋Ｂ＋Ｃ)
Ｄ</t>
    <phoneticPr fontId="3"/>
  </si>
  <si>
    <t>支
出</t>
    <phoneticPr fontId="3"/>
  </si>
  <si>
    <t>Ｅ</t>
    <phoneticPr fontId="3"/>
  </si>
  <si>
    <t>Ｆ</t>
    <phoneticPr fontId="3"/>
  </si>
  <si>
    <t>Ｇ</t>
    <phoneticPr fontId="3"/>
  </si>
  <si>
    <t>　うち積立資産支出</t>
    <rPh sb="3" eb="5">
      <t>ツミタテ</t>
    </rPh>
    <rPh sb="5" eb="7">
      <t>シサン</t>
    </rPh>
    <rPh sb="7" eb="9">
      <t>シシュツ</t>
    </rPh>
    <phoneticPr fontId="3"/>
  </si>
  <si>
    <t>ｇ</t>
    <phoneticPr fontId="3"/>
  </si>
  <si>
    <t>(Ｅ＋Ｆ＋Ｇ)
Ｈ</t>
    <phoneticPr fontId="3"/>
  </si>
  <si>
    <t>当期資金収支差額合計</t>
    <phoneticPr fontId="3"/>
  </si>
  <si>
    <t>(Ｄ－Ｈ)
Ｉ</t>
    <phoneticPr fontId="3"/>
  </si>
  <si>
    <t>Ｊ</t>
    <phoneticPr fontId="3"/>
  </si>
  <si>
    <t>当期末支払資金残高</t>
    <phoneticPr fontId="3"/>
  </si>
  <si>
    <t>(Ｉ＋Ｊ)
Ｋ</t>
    <phoneticPr fontId="3"/>
  </si>
  <si>
    <t>((ｇ＋Ｉ)÷Ａ)
Ｌ</t>
    <phoneticPr fontId="3"/>
  </si>
  <si>
    <t>％</t>
    <phoneticPr fontId="5"/>
  </si>
  <si>
    <t>(Ｋ÷ａ)
Ｍ</t>
    <phoneticPr fontId="3"/>
  </si>
  <si>
    <t>③　処遇改善等加算の賃金改善要件（キャリアパス要件も含む。）のいずれも満たしている。</t>
    <rPh sb="2" eb="4">
      <t>ショグウ</t>
    </rPh>
    <rPh sb="4" eb="6">
      <t>カイゼン</t>
    </rPh>
    <rPh sb="6" eb="7">
      <t>ナド</t>
    </rPh>
    <rPh sb="7" eb="9">
      <t>カサン</t>
    </rPh>
    <rPh sb="10" eb="12">
      <t>チンギン</t>
    </rPh>
    <rPh sb="12" eb="14">
      <t>カイゼン</t>
    </rPh>
    <rPh sb="14" eb="16">
      <t>ヨウケン</t>
    </rPh>
    <rPh sb="23" eb="25">
      <t>ヨウケン</t>
    </rPh>
    <rPh sb="26" eb="27">
      <t>フク</t>
    </rPh>
    <rPh sb="35" eb="36">
      <t>ミ</t>
    </rPh>
    <phoneticPr fontId="3"/>
  </si>
  <si>
    <r>
      <t xml:space="preserve">検査日
現在
</t>
    </r>
    <r>
      <rPr>
        <sz val="11"/>
        <rFont val="ＭＳ Ｐゴシック"/>
        <family val="3"/>
        <charset val="128"/>
      </rPr>
      <t>（注３）</t>
    </r>
    <rPh sb="0" eb="2">
      <t>ケンサ</t>
    </rPh>
    <rPh sb="2" eb="3">
      <t>ビ</t>
    </rPh>
    <rPh sb="4" eb="6">
      <t>ゲンザイ</t>
    </rPh>
    <phoneticPr fontId="3"/>
  </si>
  <si>
    <r>
      <t>　　（注１）各年齢区分別の定員及び在籍児童数を記入</t>
    </r>
    <r>
      <rPr>
        <sz val="11"/>
        <rFont val="ＭＳ Ｐゴシック"/>
        <family val="3"/>
        <charset val="128"/>
      </rPr>
      <t>し、それぞれ、下段の年齢区分別必要配置数で除した数（小数点2位以下切捨）を（　　　）内に記入してください。</t>
    </r>
    <rPh sb="3" eb="4">
      <t>チュウ</t>
    </rPh>
    <rPh sb="6" eb="9">
      <t>カクネンレイ</t>
    </rPh>
    <rPh sb="9" eb="11">
      <t>クブン</t>
    </rPh>
    <rPh sb="11" eb="12">
      <t>ベツ</t>
    </rPh>
    <rPh sb="13" eb="15">
      <t>テイイン</t>
    </rPh>
    <rPh sb="15" eb="16">
      <t>オヨ</t>
    </rPh>
    <rPh sb="17" eb="19">
      <t>ザイセキ</t>
    </rPh>
    <rPh sb="19" eb="21">
      <t>ジドウ</t>
    </rPh>
    <rPh sb="21" eb="22">
      <t>スウ</t>
    </rPh>
    <rPh sb="23" eb="25">
      <t>キニュウ</t>
    </rPh>
    <rPh sb="32" eb="34">
      <t>カダン</t>
    </rPh>
    <rPh sb="37" eb="39">
      <t>クブン</t>
    </rPh>
    <rPh sb="40" eb="42">
      <t>ヒツヨウ</t>
    </rPh>
    <rPh sb="42" eb="44">
      <t>ハイチ</t>
    </rPh>
    <rPh sb="44" eb="45">
      <t>スウ</t>
    </rPh>
    <rPh sb="46" eb="47">
      <t>ジョ</t>
    </rPh>
    <rPh sb="49" eb="50">
      <t>カズ</t>
    </rPh>
    <phoneticPr fontId="3"/>
  </si>
  <si>
    <r>
      <t>　</t>
    </r>
    <r>
      <rPr>
        <sz val="11"/>
        <rFont val="ＭＳ Ｐゴシック"/>
        <family val="3"/>
        <charset val="128"/>
      </rPr>
      <t>　（注３）検査日現在の欄は､記入しないでください。</t>
    </r>
    <rPh sb="3" eb="4">
      <t>チュウ</t>
    </rPh>
    <rPh sb="6" eb="9">
      <t>ケンサビ</t>
    </rPh>
    <rPh sb="9" eb="11">
      <t>ゲンザイ</t>
    </rPh>
    <rPh sb="12" eb="13">
      <t>ラン</t>
    </rPh>
    <rPh sb="15" eb="17">
      <t>キニュウ</t>
    </rPh>
    <phoneticPr fontId="3"/>
  </si>
  <si>
    <t>※１　契約締結の必要性を明確にし、契約の透明性、正当性を第三者にも証明するため。</t>
    <phoneticPr fontId="3"/>
  </si>
  <si>
    <t xml:space="preserve">  　ア　寄附金収益明細書に当該拠点区分の年度合計額は記載されていますか。</t>
    <rPh sb="8" eb="10">
      <t>シュウエキ</t>
    </rPh>
    <rPh sb="10" eb="12">
      <t>メイサイ</t>
    </rPh>
    <rPh sb="12" eb="13">
      <t>ショ</t>
    </rPh>
    <rPh sb="14" eb="16">
      <t>トウガイ</t>
    </rPh>
    <rPh sb="16" eb="18">
      <t>キョテン</t>
    </rPh>
    <phoneticPr fontId="5"/>
  </si>
  <si>
    <t>寄附金収益明細書の年度合計額</t>
    <rPh sb="3" eb="5">
      <t>シュウエキ</t>
    </rPh>
    <rPh sb="5" eb="7">
      <t>メイサイ</t>
    </rPh>
    <rPh sb="7" eb="8">
      <t>ショ</t>
    </rPh>
    <phoneticPr fontId="3"/>
  </si>
  <si>
    <t xml:space="preserve">  　イ　寄附金（物品）の受け入れについて次の書類を整備していますか。（整備しているものに○を記入してください。）</t>
    <rPh sb="9" eb="11">
      <t>ブッピン</t>
    </rPh>
    <rPh sb="36" eb="38">
      <t>セイビ</t>
    </rPh>
    <rPh sb="47" eb="49">
      <t>キニュウ</t>
    </rPh>
    <phoneticPr fontId="3"/>
  </si>
  <si>
    <t>　　エ　寄附申込書には、必要事項が記載されていますか。  （該当項目に○を記入してください。）</t>
    <phoneticPr fontId="3"/>
  </si>
  <si>
    <t>　　オ 　寄附領収書には、必要事項が記載されていますか。（該当項目に○を記入してください。）</t>
    <phoneticPr fontId="3"/>
  </si>
  <si>
    <t>　(2) 複数施設等を経営している場合、光熱水費等の共通経費について経費の配分は合理的な基準のもとに処理していますか。</t>
    <rPh sb="20" eb="22">
      <t>コウネツ</t>
    </rPh>
    <rPh sb="22" eb="23">
      <t>ミズ</t>
    </rPh>
    <rPh sb="23" eb="25">
      <t>ヒナド</t>
    </rPh>
    <rPh sb="26" eb="28">
      <t>キョウツウ</t>
    </rPh>
    <rPh sb="37" eb="38">
      <t>ハイ</t>
    </rPh>
    <phoneticPr fontId="5"/>
  </si>
  <si>
    <t xml:space="preserve">  (5) 固定資産管理台帳等を作成していますか。</t>
    <phoneticPr fontId="5"/>
  </si>
  <si>
    <t>寄附金</t>
    <rPh sb="0" eb="3">
      <t>キフキン</t>
    </rPh>
    <phoneticPr fontId="3"/>
  </si>
  <si>
    <r>
      <t>　(3)　未払金</t>
    </r>
    <r>
      <rPr>
        <sz val="11"/>
        <rFont val="ＭＳ Ｐゴシック"/>
        <family val="3"/>
        <charset val="128"/>
      </rPr>
      <t>（事業未払金を含む。）</t>
    </r>
    <rPh sb="5" eb="6">
      <t>ミ</t>
    </rPh>
    <rPh sb="6" eb="7">
      <t>バラ</t>
    </rPh>
    <rPh sb="7" eb="8">
      <t>キン</t>
    </rPh>
    <rPh sb="9" eb="11">
      <t>ジギョウ</t>
    </rPh>
    <rPh sb="11" eb="12">
      <t>ミ</t>
    </rPh>
    <rPh sb="12" eb="13">
      <t>バラ</t>
    </rPh>
    <rPh sb="13" eb="14">
      <t>キン</t>
    </rPh>
    <rPh sb="15" eb="16">
      <t>フク</t>
    </rPh>
    <phoneticPr fontId="3"/>
  </si>
  <si>
    <r>
      <t>　　　　　３ヶ月以上継続している</t>
    </r>
    <r>
      <rPr>
        <sz val="11"/>
        <rFont val="ＭＳ Ｐゴシック"/>
        <family val="3"/>
        <charset val="128"/>
      </rPr>
      <t>未払金（事業未払金を含む。）がある場合は下記の項目に記入してください。</t>
    </r>
    <rPh sb="16" eb="17">
      <t>ミ</t>
    </rPh>
    <rPh sb="17" eb="18">
      <t>バラ</t>
    </rPh>
    <rPh sb="18" eb="19">
      <t>キン</t>
    </rPh>
    <rPh sb="20" eb="22">
      <t>ジギョウ</t>
    </rPh>
    <rPh sb="22" eb="23">
      <t>ミ</t>
    </rPh>
    <rPh sb="23" eb="24">
      <t>バラ</t>
    </rPh>
    <rPh sb="24" eb="25">
      <t>キン</t>
    </rPh>
    <rPh sb="26" eb="27">
      <t>フク</t>
    </rPh>
    <rPh sb="33" eb="35">
      <t>バアイ</t>
    </rPh>
    <rPh sb="36" eb="38">
      <t>カキ</t>
    </rPh>
    <rPh sb="39" eb="41">
      <t>コウモク</t>
    </rPh>
    <rPh sb="42" eb="44">
      <t>キニュウ</t>
    </rPh>
    <phoneticPr fontId="3"/>
  </si>
  <si>
    <t>１　「延長保育事業の実施について」（平成２７年７月１７日雇児発０７１７第１０号）に定める延長保育事業及びこれと同様の事業と認められるもの</t>
    <rPh sb="3" eb="5">
      <t>エンチョウ</t>
    </rPh>
    <rPh sb="5" eb="7">
      <t>ホイク</t>
    </rPh>
    <rPh sb="7" eb="9">
      <t>ジギョウ</t>
    </rPh>
    <rPh sb="10" eb="12">
      <t>ジッシ</t>
    </rPh>
    <rPh sb="18" eb="20">
      <t>ヘイセイ</t>
    </rPh>
    <rPh sb="22" eb="23">
      <t>ネン</t>
    </rPh>
    <rPh sb="24" eb="25">
      <t>ガツ</t>
    </rPh>
    <rPh sb="27" eb="28">
      <t>ニチ</t>
    </rPh>
    <rPh sb="28" eb="29">
      <t>ヤトイ</t>
    </rPh>
    <rPh sb="29" eb="30">
      <t>ジ</t>
    </rPh>
    <rPh sb="30" eb="31">
      <t>ハツ</t>
    </rPh>
    <rPh sb="35" eb="36">
      <t>ダイ</t>
    </rPh>
    <rPh sb="38" eb="39">
      <t>ゴウ</t>
    </rPh>
    <phoneticPr fontId="3"/>
  </si>
  <si>
    <t>６　「家庭支援推進保育事業の実施について」（平成２５年５月１６日雇児発０５１６第５号）に定める家庭支援推進保育事業又はこれと同様の事業と認め
　られるもの</t>
    <rPh sb="3" eb="5">
      <t>カテイ</t>
    </rPh>
    <rPh sb="5" eb="7">
      <t>シエン</t>
    </rPh>
    <rPh sb="7" eb="9">
      <t>スイシン</t>
    </rPh>
    <rPh sb="9" eb="11">
      <t>ホイク</t>
    </rPh>
    <rPh sb="11" eb="13">
      <t>ジギョウ</t>
    </rPh>
    <rPh sb="14" eb="16">
      <t>ジッシ</t>
    </rPh>
    <rPh sb="22" eb="24">
      <t>ヘイセイ</t>
    </rPh>
    <rPh sb="26" eb="27">
      <t>ネン</t>
    </rPh>
    <rPh sb="28" eb="29">
      <t>ガツ</t>
    </rPh>
    <rPh sb="31" eb="32">
      <t>ニチ</t>
    </rPh>
    <rPh sb="32" eb="33">
      <t>ヤト</t>
    </rPh>
    <rPh sb="33" eb="34">
      <t>ジ</t>
    </rPh>
    <rPh sb="34" eb="35">
      <t>ハツ</t>
    </rPh>
    <rPh sb="39" eb="40">
      <t>ダイ</t>
    </rPh>
    <rPh sb="41" eb="42">
      <t>ゴウ</t>
    </rPh>
    <rPh sb="44" eb="45">
      <t>サダ</t>
    </rPh>
    <rPh sb="47" eb="49">
      <t>カテイ</t>
    </rPh>
    <rPh sb="49" eb="51">
      <t>シエン</t>
    </rPh>
    <rPh sb="51" eb="53">
      <t>スイシン</t>
    </rPh>
    <rPh sb="53" eb="55">
      <t>ホイク</t>
    </rPh>
    <rPh sb="55" eb="57">
      <t>ジギョウ</t>
    </rPh>
    <rPh sb="57" eb="58">
      <t>マタ</t>
    </rPh>
    <rPh sb="62" eb="64">
      <t>ドウヨウ</t>
    </rPh>
    <rPh sb="65" eb="67">
      <t>ジギョウ</t>
    </rPh>
    <rPh sb="68" eb="69">
      <t>ミト</t>
    </rPh>
    <phoneticPr fontId="3"/>
  </si>
  <si>
    <t>８　「病児保育事業の実施について」(平成２７年７月１７日雇児発０７１７第１２号）に定める病児保育事業又はこれと同様の事業と認められるもの</t>
    <rPh sb="3" eb="5">
      <t>ビョウジ</t>
    </rPh>
    <rPh sb="5" eb="7">
      <t>ホイク</t>
    </rPh>
    <rPh sb="7" eb="9">
      <t>ジギョウ</t>
    </rPh>
    <rPh sb="10" eb="12">
      <t>ジッシ</t>
    </rPh>
    <rPh sb="18" eb="20">
      <t>ヘイセイ</t>
    </rPh>
    <rPh sb="22" eb="23">
      <t>ネン</t>
    </rPh>
    <rPh sb="24" eb="25">
      <t>ガツ</t>
    </rPh>
    <rPh sb="27" eb="28">
      <t>ニチ</t>
    </rPh>
    <rPh sb="28" eb="29">
      <t>コ</t>
    </rPh>
    <rPh sb="38" eb="39">
      <t>ゴウ</t>
    </rPh>
    <rPh sb="41" eb="42">
      <t>サダ</t>
    </rPh>
    <rPh sb="44" eb="45">
      <t>ビョウ</t>
    </rPh>
    <rPh sb="45" eb="46">
      <t>ジ</t>
    </rPh>
    <rPh sb="46" eb="48">
      <t>ホイク</t>
    </rPh>
    <phoneticPr fontId="3"/>
  </si>
  <si>
    <t>（平成○○年○○月○○日を記入してください。）</t>
    <phoneticPr fontId="5"/>
  </si>
  <si>
    <t>　　(ｱ) 予算措置を行っていますか。</t>
    <phoneticPr fontId="5"/>
  </si>
  <si>
    <t>（平成○○年○○月○○日を記入してください。）</t>
    <phoneticPr fontId="3"/>
  </si>
  <si>
    <r>
      <t>　　エ 前期末支払資金残高</t>
    </r>
    <r>
      <rPr>
        <sz val="11"/>
        <rFont val="ＭＳ Ｐゴシック"/>
        <family val="3"/>
        <charset val="128"/>
      </rPr>
      <t>の取崩</t>
    </r>
    <phoneticPr fontId="5"/>
  </si>
  <si>
    <r>
      <t>（平成○○年○○月○○日を記入してください</t>
    </r>
    <r>
      <rPr>
        <sz val="11"/>
        <rFont val="ＭＳ Ｐゴシック"/>
        <family val="3"/>
        <charset val="128"/>
      </rPr>
      <t>。）</t>
    </r>
    <phoneticPr fontId="3"/>
  </si>
  <si>
    <r>
      <t>繰越率(％)　</t>
    </r>
    <r>
      <rPr>
        <sz val="11"/>
        <rFont val="ＭＳ Ｐゴシック"/>
        <family val="3"/>
        <charset val="128"/>
      </rPr>
      <t>※</t>
    </r>
    <phoneticPr fontId="3"/>
  </si>
  <si>
    <t>給食日誌</t>
    <phoneticPr fontId="3"/>
  </si>
  <si>
    <t>【参考】厚生労働省「保育所における感染症対策ガイドライン」</t>
    <rPh sb="1" eb="3">
      <t>サンコウ</t>
    </rPh>
    <rPh sb="4" eb="6">
      <t>コウセイ</t>
    </rPh>
    <rPh sb="6" eb="9">
      <t>ロウドウショウ</t>
    </rPh>
    <rPh sb="10" eb="12">
      <t>ホイク</t>
    </rPh>
    <rPh sb="12" eb="13">
      <t>ジョ</t>
    </rPh>
    <rPh sb="17" eb="20">
      <t>カンセンショウ</t>
    </rPh>
    <rPh sb="20" eb="22">
      <t>タイサク</t>
    </rPh>
    <phoneticPr fontId="3"/>
  </si>
  <si>
    <t>会　　計　　経　　理</t>
    <rPh sb="0" eb="1">
      <t>カイ</t>
    </rPh>
    <rPh sb="3" eb="4">
      <t>ケイ</t>
    </rPh>
    <rPh sb="6" eb="7">
      <t>ヘ</t>
    </rPh>
    <rPh sb="9" eb="10">
      <t>リ</t>
    </rPh>
    <phoneticPr fontId="5"/>
  </si>
  <si>
    <t>財産目録</t>
    <rPh sb="0" eb="2">
      <t>ザイサン</t>
    </rPh>
    <rPh sb="2" eb="4">
      <t>モクロク</t>
    </rPh>
    <phoneticPr fontId="3"/>
  </si>
  <si>
    <t>附属明細書</t>
    <rPh sb="0" eb="2">
      <t>フゾク</t>
    </rPh>
    <rPh sb="2" eb="5">
      <t>メイサイショ</t>
    </rPh>
    <phoneticPr fontId="3"/>
  </si>
  <si>
    <t>）</t>
    <phoneticPr fontId="3"/>
  </si>
  <si>
    <t>月次報告書（試算表等）</t>
    <rPh sb="0" eb="2">
      <t>ゲツジ</t>
    </rPh>
    <rPh sb="2" eb="4">
      <t>ホウコク</t>
    </rPh>
    <rPh sb="4" eb="5">
      <t>ショ</t>
    </rPh>
    <rPh sb="6" eb="8">
      <t>シサン</t>
    </rPh>
    <rPh sb="8" eb="9">
      <t>ヒョウ</t>
    </rPh>
    <rPh sb="9" eb="10">
      <t>トウ</t>
    </rPh>
    <phoneticPr fontId="5"/>
  </si>
  <si>
    <t>寄附申込書、寄附領収書</t>
    <rPh sb="0" eb="2">
      <t>キフ</t>
    </rPh>
    <rPh sb="2" eb="5">
      <t>モウシコミショ</t>
    </rPh>
    <rPh sb="6" eb="8">
      <t>キフ</t>
    </rPh>
    <rPh sb="8" eb="11">
      <t>リョウシュウショ</t>
    </rPh>
    <phoneticPr fontId="5"/>
  </si>
  <si>
    <t>預金通帳、小切手帳</t>
    <phoneticPr fontId="5"/>
  </si>
  <si>
    <t>計算書類</t>
    <rPh sb="0" eb="2">
      <t>ケイサン</t>
    </rPh>
    <rPh sb="2" eb="4">
      <t>ショルイ</t>
    </rPh>
    <phoneticPr fontId="5"/>
  </si>
  <si>
    <t>借入金残高証明書</t>
    <rPh sb="0" eb="2">
      <t>カリイレ</t>
    </rPh>
    <rPh sb="2" eb="3">
      <t>キン</t>
    </rPh>
    <rPh sb="3" eb="5">
      <t>ザンダカ</t>
    </rPh>
    <rPh sb="5" eb="8">
      <t>ショウメイショ</t>
    </rPh>
    <phoneticPr fontId="5"/>
  </si>
  <si>
    <t>承認年月日</t>
    <phoneticPr fontId="5"/>
  </si>
  <si>
    <t>　「ある・なし」を記入してください。</t>
    <rPh sb="9" eb="11">
      <t>キニュウ</t>
    </rPh>
    <phoneticPr fontId="3"/>
  </si>
  <si>
    <t>　「はい・いいえ・該当なし」を記入してください。</t>
    <rPh sb="9" eb="11">
      <t>ガイトウ</t>
    </rPh>
    <rPh sb="15" eb="17">
      <t>キニュウ</t>
    </rPh>
    <phoneticPr fontId="3"/>
  </si>
  <si>
    <t xml:space="preserve">      【参考】厚生労働省「保育所における自己評価ガイドライン」</t>
    <phoneticPr fontId="3"/>
  </si>
  <si>
    <t>　　</t>
    <phoneticPr fontId="5"/>
  </si>
  <si>
    <t>　　</t>
    <phoneticPr fontId="3"/>
  </si>
  <si>
    <t xml:space="preserve">   </t>
    <phoneticPr fontId="3"/>
  </si>
  <si>
    <t>サービス推進事業補助関係書類</t>
    <rPh sb="4" eb="6">
      <t>スイシン</t>
    </rPh>
    <rPh sb="6" eb="8">
      <t>ジギョウ</t>
    </rPh>
    <rPh sb="8" eb="10">
      <t>ホジョ</t>
    </rPh>
    <rPh sb="10" eb="12">
      <t>カンケイ</t>
    </rPh>
    <rPh sb="12" eb="14">
      <t>ショルイ</t>
    </rPh>
    <phoneticPr fontId="5"/>
  </si>
  <si>
    <t>　　　ア　長期的指導計画はどのような区分で作成していますか。該当するものに○をしてください。</t>
    <rPh sb="5" eb="8">
      <t>チョウキテキ</t>
    </rPh>
    <rPh sb="8" eb="10">
      <t>シドウ</t>
    </rPh>
    <rPh sb="10" eb="12">
      <t>ケイカク</t>
    </rPh>
    <rPh sb="18" eb="20">
      <t>クブン</t>
    </rPh>
    <rPh sb="21" eb="23">
      <t>サクセイ</t>
    </rPh>
    <rPh sb="30" eb="32">
      <t>ガイトウ</t>
    </rPh>
    <phoneticPr fontId="3"/>
  </si>
  <si>
    <t>　　　イ　短期的指導計画はどのような区分で作成していますか。該当するものに○をしてください。</t>
    <rPh sb="5" eb="8">
      <t>タンキテキ</t>
    </rPh>
    <rPh sb="8" eb="10">
      <t>シドウ</t>
    </rPh>
    <rPh sb="10" eb="12">
      <t>ケイカク</t>
    </rPh>
    <rPh sb="18" eb="20">
      <t>クブン</t>
    </rPh>
    <rPh sb="21" eb="23">
      <t>サクセイ</t>
    </rPh>
    <rPh sb="30" eb="32">
      <t>ガイトウ</t>
    </rPh>
    <phoneticPr fontId="3"/>
  </si>
  <si>
    <t>　　ア　食事の提供の中止又は簡易な食事の提供がある場合、その理由等を記入してください。</t>
    <rPh sb="5" eb="6">
      <t>ジ</t>
    </rPh>
    <rPh sb="7" eb="9">
      <t>テイキョウ</t>
    </rPh>
    <rPh sb="10" eb="12">
      <t>チュウシ</t>
    </rPh>
    <rPh sb="12" eb="13">
      <t>マタ</t>
    </rPh>
    <rPh sb="14" eb="16">
      <t>カンイ</t>
    </rPh>
    <rPh sb="17" eb="19">
      <t>ショクジ</t>
    </rPh>
    <rPh sb="20" eb="22">
      <t>テイキョウ</t>
    </rPh>
    <rPh sb="25" eb="27">
      <t>バアイ</t>
    </rPh>
    <phoneticPr fontId="3"/>
  </si>
  <si>
    <t>　 (1) 現在採用している会計基準に○を記入してください。</t>
    <rPh sb="6" eb="8">
      <t>ゲンザイ</t>
    </rPh>
    <rPh sb="8" eb="10">
      <t>サイヨウ</t>
    </rPh>
    <rPh sb="14" eb="16">
      <t>カイケイ</t>
    </rPh>
    <rPh sb="16" eb="18">
      <t>キジュン</t>
    </rPh>
    <rPh sb="21" eb="23">
      <t>キニュウ</t>
    </rPh>
    <phoneticPr fontId="3"/>
  </si>
  <si>
    <t>社会福祉法人会計基準</t>
    <rPh sb="0" eb="2">
      <t>シャカイ</t>
    </rPh>
    <rPh sb="2" eb="4">
      <t>フクシ</t>
    </rPh>
    <rPh sb="4" eb="6">
      <t>ホウジン</t>
    </rPh>
    <rPh sb="6" eb="8">
      <t>カイケイ</t>
    </rPh>
    <rPh sb="8" eb="10">
      <t>キジュン</t>
    </rPh>
    <phoneticPr fontId="3"/>
  </si>
  <si>
    <t>　(2) 経理処理の方法は何ですか。</t>
    <phoneticPr fontId="3"/>
  </si>
  <si>
    <t>　(3) 会計責任者・出納職員の選任状況</t>
    <rPh sb="5" eb="7">
      <t>カイケイ</t>
    </rPh>
    <rPh sb="11" eb="13">
      <t>スイトウ</t>
    </rPh>
    <rPh sb="13" eb="15">
      <t>ショクイン</t>
    </rPh>
    <rPh sb="16" eb="18">
      <t>センニン</t>
    </rPh>
    <rPh sb="18" eb="20">
      <t>ジョウキョウ</t>
    </rPh>
    <phoneticPr fontId="3"/>
  </si>
  <si>
    <t>　(4) 通帳等（小切手を含む）と印鑑は別々（保管者・保管場所）に管理していますか。</t>
    <rPh sb="5" eb="7">
      <t>ツウチョウ</t>
    </rPh>
    <rPh sb="7" eb="8">
      <t>トウ</t>
    </rPh>
    <rPh sb="9" eb="12">
      <t>コギッテ</t>
    </rPh>
    <rPh sb="13" eb="14">
      <t>フク</t>
    </rPh>
    <rPh sb="17" eb="19">
      <t>インカン</t>
    </rPh>
    <rPh sb="20" eb="22">
      <t>ベツベツ</t>
    </rPh>
    <rPh sb="23" eb="26">
      <t>ホカンシャ</t>
    </rPh>
    <rPh sb="27" eb="29">
      <t>ホカン</t>
    </rPh>
    <rPh sb="29" eb="31">
      <t>バショ</t>
    </rPh>
    <rPh sb="33" eb="35">
      <t>カンリ</t>
    </rPh>
    <phoneticPr fontId="3"/>
  </si>
  <si>
    <t>　(5) 経理の状況について、会報やインターネットを活用した公開を行っていますか。</t>
    <rPh sb="5" eb="7">
      <t>ケイリ</t>
    </rPh>
    <rPh sb="8" eb="10">
      <t>ジョウキョウ</t>
    </rPh>
    <rPh sb="15" eb="17">
      <t>カイホウ</t>
    </rPh>
    <rPh sb="26" eb="28">
      <t>カツヨウ</t>
    </rPh>
    <rPh sb="30" eb="32">
      <t>コウカイ</t>
    </rPh>
    <rPh sb="33" eb="34">
      <t>オコナ</t>
    </rPh>
    <phoneticPr fontId="3"/>
  </si>
  <si>
    <t>（例：計算書類）</t>
    <rPh sb="1" eb="2">
      <t>レイ</t>
    </rPh>
    <rPh sb="3" eb="5">
      <t>ケイサン</t>
    </rPh>
    <rPh sb="5" eb="7">
      <t>ショルイ</t>
    </rPh>
    <phoneticPr fontId="3"/>
  </si>
  <si>
    <t>　　　　　いる場合：所在する区市町村への提出日はいつですか。</t>
    <rPh sb="10" eb="12">
      <t>ショザイ</t>
    </rPh>
    <rPh sb="14" eb="16">
      <t>クシ</t>
    </rPh>
    <rPh sb="16" eb="18">
      <t>チョウソン</t>
    </rPh>
    <rPh sb="20" eb="22">
      <t>テイシュツ</t>
    </rPh>
    <phoneticPr fontId="5"/>
  </si>
  <si>
    <t xml:space="preserve">   別表２　改善基礎分相当額等の支出状況</t>
    <rPh sb="7" eb="9">
      <t>カイゼン</t>
    </rPh>
    <rPh sb="9" eb="11">
      <t>キソ</t>
    </rPh>
    <rPh sb="11" eb="12">
      <t>ブン</t>
    </rPh>
    <rPh sb="12" eb="14">
      <t>ソウトウ</t>
    </rPh>
    <rPh sb="14" eb="15">
      <t>ガク</t>
    </rPh>
    <rPh sb="15" eb="16">
      <t>トウ</t>
    </rPh>
    <rPh sb="17" eb="19">
      <t>シシュツ</t>
    </rPh>
    <rPh sb="19" eb="21">
      <t>ジョウキョウ</t>
    </rPh>
    <phoneticPr fontId="3"/>
  </si>
  <si>
    <t>②　毎年度、次のア又はイを実施している。
　　　　ア　第三者評価加算の認定を受け、サービスの質の向上に努めている。
   　　 イ　「社会福祉事業の経営者による福祉サービスに関する苦情解決の仕組みの指針について」（平成１２年６月７日障第４５２号、社援第１３５２
　　　　　号、老発第５１４号、児発第５７５号）により、入所者等に対して苦情解決の仕組みが周知され、第三者委員の設置を行い、苦情内容及び解決
　　　　　結果の定期的な公表を行っている。</t>
    <rPh sb="2" eb="5">
      <t>マイネンド</t>
    </rPh>
    <rPh sb="6" eb="7">
      <t>ツギ</t>
    </rPh>
    <rPh sb="9" eb="10">
      <t>マタ</t>
    </rPh>
    <rPh sb="13" eb="15">
      <t>ジッシ</t>
    </rPh>
    <rPh sb="27" eb="28">
      <t>ダイ</t>
    </rPh>
    <rPh sb="28" eb="30">
      <t>サンシャ</t>
    </rPh>
    <rPh sb="30" eb="32">
      <t>ヒョウカ</t>
    </rPh>
    <rPh sb="32" eb="34">
      <t>カサン</t>
    </rPh>
    <rPh sb="35" eb="37">
      <t>ニンテイ</t>
    </rPh>
    <rPh sb="38" eb="39">
      <t>ウ</t>
    </rPh>
    <rPh sb="46" eb="47">
      <t>シツ</t>
    </rPh>
    <rPh sb="48" eb="50">
      <t>コウジョウ</t>
    </rPh>
    <rPh sb="51" eb="52">
      <t>ツト</t>
    </rPh>
    <rPh sb="107" eb="109">
      <t>ヘイセイ</t>
    </rPh>
    <rPh sb="111" eb="112">
      <t>ネン</t>
    </rPh>
    <rPh sb="113" eb="114">
      <t>ガツ</t>
    </rPh>
    <rPh sb="115" eb="116">
      <t>ニチ</t>
    </rPh>
    <rPh sb="116" eb="117">
      <t>ショウ</t>
    </rPh>
    <rPh sb="117" eb="118">
      <t>ダイ</t>
    </rPh>
    <rPh sb="121" eb="122">
      <t>ゴウ</t>
    </rPh>
    <rPh sb="123" eb="124">
      <t>シャ</t>
    </rPh>
    <rPh sb="124" eb="125">
      <t>エン</t>
    </rPh>
    <rPh sb="125" eb="126">
      <t>ダイ</t>
    </rPh>
    <rPh sb="136" eb="137">
      <t>ゴウ</t>
    </rPh>
    <rPh sb="138" eb="139">
      <t>ロウ</t>
    </rPh>
    <rPh sb="139" eb="140">
      <t>ハツ</t>
    </rPh>
    <rPh sb="140" eb="141">
      <t>ダイ</t>
    </rPh>
    <rPh sb="144" eb="145">
      <t>ゴウ</t>
    </rPh>
    <rPh sb="146" eb="147">
      <t>ジ</t>
    </rPh>
    <rPh sb="147" eb="148">
      <t>ハツ</t>
    </rPh>
    <rPh sb="148" eb="149">
      <t>ダイ</t>
    </rPh>
    <rPh sb="152" eb="153">
      <t>ゴウ</t>
    </rPh>
    <rPh sb="158" eb="161">
      <t>ニュウショシャ</t>
    </rPh>
    <rPh sb="161" eb="162">
      <t>トウ</t>
    </rPh>
    <rPh sb="163" eb="164">
      <t>タイ</t>
    </rPh>
    <rPh sb="175" eb="177">
      <t>シュウチ</t>
    </rPh>
    <phoneticPr fontId="3"/>
  </si>
  <si>
    <t>処遇改善等加算の基礎分</t>
    <rPh sb="0" eb="2">
      <t>ショグウ</t>
    </rPh>
    <rPh sb="2" eb="4">
      <t>カイゼン</t>
    </rPh>
    <rPh sb="4" eb="5">
      <t>トウ</t>
    </rPh>
    <rPh sb="5" eb="7">
      <t>カサン</t>
    </rPh>
    <rPh sb="8" eb="10">
      <t>キソ</t>
    </rPh>
    <rPh sb="10" eb="11">
      <t>ブン</t>
    </rPh>
    <phoneticPr fontId="3"/>
  </si>
  <si>
    <r>
      <t>　　　</t>
    </r>
    <r>
      <rPr>
        <sz val="11"/>
        <color indexed="10"/>
        <rFont val="ＭＳ Ｐゴシック"/>
        <family val="3"/>
        <charset val="128"/>
      </rPr>
      <t/>
    </r>
    <phoneticPr fontId="5"/>
  </si>
  <si>
    <t>保育所等を経営する事業に係る租税公課</t>
    <rPh sb="0" eb="2">
      <t>ホイク</t>
    </rPh>
    <rPh sb="2" eb="3">
      <t>ジョ</t>
    </rPh>
    <rPh sb="3" eb="4">
      <t>トウ</t>
    </rPh>
    <rPh sb="5" eb="7">
      <t>ケイエイ</t>
    </rPh>
    <rPh sb="9" eb="11">
      <t>ジギョウ</t>
    </rPh>
    <rPh sb="12" eb="13">
      <t>カカ</t>
    </rPh>
    <rPh sb="14" eb="16">
      <t>ソゼイ</t>
    </rPh>
    <rPh sb="16" eb="18">
      <t>コウカ</t>
    </rPh>
    <phoneticPr fontId="3"/>
  </si>
  <si>
    <t>　届出年月日</t>
  </si>
  <si>
    <t>　　　　　　</t>
  </si>
  <si>
    <t xml:space="preserve">  エ　防火設備定期検査の報告を毎年行っていますか。（公設民営を除く）</t>
    <rPh sb="4" eb="6">
      <t>ボウカ</t>
    </rPh>
    <rPh sb="6" eb="8">
      <t>セツビ</t>
    </rPh>
    <rPh sb="8" eb="10">
      <t>テイキ</t>
    </rPh>
    <rPh sb="10" eb="12">
      <t>ケンサ</t>
    </rPh>
    <rPh sb="13" eb="15">
      <t>ホウコク</t>
    </rPh>
    <rPh sb="16" eb="18">
      <t>マイトシ</t>
    </rPh>
    <rPh sb="18" eb="19">
      <t>オコナ</t>
    </rPh>
    <rPh sb="27" eb="29">
      <t>コウセツ</t>
    </rPh>
    <rPh sb="29" eb="31">
      <t>ミンエイ</t>
    </rPh>
    <rPh sb="32" eb="33">
      <t>ノゾ</t>
    </rPh>
    <phoneticPr fontId="3"/>
  </si>
  <si>
    <t>　　ウ  児童の病気やけがなどの重大事故に対する、必要な措置を講じていますか。</t>
    <rPh sb="5" eb="7">
      <t>ジドウ</t>
    </rPh>
    <rPh sb="8" eb="10">
      <t>ビョウキ</t>
    </rPh>
    <rPh sb="16" eb="18">
      <t>ジュウダイ</t>
    </rPh>
    <rPh sb="18" eb="20">
      <t>ジコ</t>
    </rPh>
    <rPh sb="21" eb="22">
      <t>タイ</t>
    </rPh>
    <rPh sb="25" eb="27">
      <t>ヒツヨウ</t>
    </rPh>
    <rPh sb="28" eb="30">
      <t>ソチ</t>
    </rPh>
    <rPh sb="31" eb="32">
      <t>コウ</t>
    </rPh>
    <phoneticPr fontId="5"/>
  </si>
  <si>
    <t>「いる・いない」を記入してください。</t>
    <phoneticPr fontId="3"/>
  </si>
  <si>
    <t>　　エ　どのような措置を講じていますか。該当項目に○をしてください。</t>
    <rPh sb="12" eb="13">
      <t>コウ</t>
    </rPh>
    <rPh sb="20" eb="22">
      <t>ガイトウ</t>
    </rPh>
    <rPh sb="22" eb="24">
      <t>コウモク</t>
    </rPh>
    <phoneticPr fontId="3"/>
  </si>
  <si>
    <t>救命救急訓練の実施（ＡＥＤの使用方法等）</t>
    <rPh sb="0" eb="2">
      <t>キュウメイ</t>
    </rPh>
    <rPh sb="2" eb="4">
      <t>キュウキュウ</t>
    </rPh>
    <rPh sb="4" eb="6">
      <t>クンレン</t>
    </rPh>
    <rPh sb="7" eb="9">
      <t>ジッシ</t>
    </rPh>
    <rPh sb="14" eb="16">
      <t>シヨウ</t>
    </rPh>
    <rPh sb="16" eb="18">
      <t>ホウホウ</t>
    </rPh>
    <rPh sb="18" eb="19">
      <t>トウ</t>
    </rPh>
    <phoneticPr fontId="3"/>
  </si>
  <si>
    <t>通報訓練（救急車要請のシミュレーション等）</t>
    <rPh sb="0" eb="2">
      <t>ツウホウ</t>
    </rPh>
    <rPh sb="2" eb="4">
      <t>クンレン</t>
    </rPh>
    <rPh sb="5" eb="8">
      <t>キュウキュウシャ</t>
    </rPh>
    <rPh sb="8" eb="10">
      <t>ヨウセイ</t>
    </rPh>
    <rPh sb="19" eb="20">
      <t>トウ</t>
    </rPh>
    <phoneticPr fontId="3"/>
  </si>
  <si>
    <t xml:space="preserve">   </t>
    <phoneticPr fontId="3"/>
  </si>
  <si>
    <t xml:space="preserve">  オ　昇降機定期検査の報告を毎年行っていますか。（公設民営を除く）</t>
    <rPh sb="4" eb="7">
      <t>ショウコウキ</t>
    </rPh>
    <rPh sb="7" eb="9">
      <t>テイキ</t>
    </rPh>
    <rPh sb="9" eb="11">
      <t>ケンサ</t>
    </rPh>
    <rPh sb="12" eb="14">
      <t>ホウコク</t>
    </rPh>
    <rPh sb="15" eb="17">
      <t>マイトシ</t>
    </rPh>
    <rPh sb="17" eb="18">
      <t>オコナ</t>
    </rPh>
    <phoneticPr fontId="3"/>
  </si>
  <si>
    <t xml:space="preserve">    イ  消防計画に事業所防災計画が定められていますか。</t>
    <rPh sb="12" eb="15">
      <t>ジギョウショ</t>
    </rPh>
    <rPh sb="15" eb="17">
      <t>ボウサイ</t>
    </rPh>
    <phoneticPr fontId="5"/>
  </si>
  <si>
    <t>１０　委託費等の経理
　　※平成２７年９月３日府子本第２５４号、雇児発０９０３第６号「子ども・子育て支援法附則第６条の規定による私立保育所に対する委託費の経理等について」
　　（以下「経理等通知」）参照</t>
    <rPh sb="3" eb="5">
      <t>イタク</t>
    </rPh>
    <rPh sb="5" eb="6">
      <t>ヒ</t>
    </rPh>
    <rPh sb="6" eb="7">
      <t>トウ</t>
    </rPh>
    <rPh sb="8" eb="10">
      <t>ケイリ</t>
    </rPh>
    <phoneticPr fontId="3"/>
  </si>
  <si>
    <t>　 イ 別表2の弾力運用を行っている場合には、下表の各事業（１～８）のうち、該当する事業名に○を記入してください。</t>
    <rPh sb="8" eb="10">
      <t>ダンリョク</t>
    </rPh>
    <rPh sb="10" eb="12">
      <t>ウンヨウ</t>
    </rPh>
    <rPh sb="23" eb="25">
      <t>カヒョウ</t>
    </rPh>
    <rPh sb="26" eb="27">
      <t>カク</t>
    </rPh>
    <rPh sb="48" eb="50">
      <t>キニュウ</t>
    </rPh>
    <phoneticPr fontId="5"/>
  </si>
  <si>
    <t>医師の指示（生活管理指導表等）</t>
    <rPh sb="6" eb="8">
      <t>セイカツ</t>
    </rPh>
    <rPh sb="8" eb="10">
      <t>カンリ</t>
    </rPh>
    <rPh sb="10" eb="12">
      <t>シドウ</t>
    </rPh>
    <rPh sb="12" eb="13">
      <t>オモテ</t>
    </rPh>
    <phoneticPr fontId="5"/>
  </si>
  <si>
    <t>直近の平面図</t>
    <phoneticPr fontId="5"/>
  </si>
  <si>
    <t>全体的な計画</t>
    <rPh sb="0" eb="3">
      <t>ゼンタイテキ</t>
    </rPh>
    <rPh sb="4" eb="6">
      <t>ケイカク</t>
    </rPh>
    <phoneticPr fontId="5"/>
  </si>
  <si>
    <r>
      <t>届出</t>
    </r>
    <r>
      <rPr>
        <sz val="11"/>
        <rFont val="ＭＳ Ｐゴシック"/>
        <family val="3"/>
        <charset val="128"/>
      </rPr>
      <t>年月日</t>
    </r>
    <rPh sb="0" eb="2">
      <t>トドケデ</t>
    </rPh>
    <rPh sb="2" eb="3">
      <t>ネン</t>
    </rPh>
    <rPh sb="3" eb="4">
      <t>ガツ</t>
    </rPh>
    <rPh sb="4" eb="5">
      <t>ヒ</t>
    </rPh>
    <phoneticPr fontId="3"/>
  </si>
  <si>
    <t>　　(2)　全体的な計画の作成</t>
    <rPh sb="6" eb="9">
      <t>ゼンタイテキ</t>
    </rPh>
    <rPh sb="10" eb="12">
      <t>ケイカク</t>
    </rPh>
    <rPh sb="13" eb="15">
      <t>サクセイ</t>
    </rPh>
    <phoneticPr fontId="3"/>
  </si>
  <si>
    <t>　　　ア　全体的な計画を作成していますか。作成している場合は、○をしてください。</t>
    <rPh sb="5" eb="8">
      <t>ゼンタイテキ</t>
    </rPh>
    <rPh sb="9" eb="11">
      <t>ケイカク</t>
    </rPh>
    <rPh sb="12" eb="14">
      <t>サクセイ</t>
    </rPh>
    <rPh sb="21" eb="23">
      <t>サクセイ</t>
    </rPh>
    <rPh sb="27" eb="29">
      <t>バアイ</t>
    </rPh>
    <phoneticPr fontId="3"/>
  </si>
  <si>
    <t>　　　イ　全体的な計画の作成にあたって、どのような手続きを行っていますか。</t>
    <rPh sb="5" eb="8">
      <t>ゼンタイテキ</t>
    </rPh>
    <rPh sb="9" eb="11">
      <t>ケイカク</t>
    </rPh>
    <rPh sb="12" eb="14">
      <t>サクセイ</t>
    </rPh>
    <rPh sb="25" eb="27">
      <t>テツヅ</t>
    </rPh>
    <rPh sb="29" eb="30">
      <t>オコナ</t>
    </rPh>
    <phoneticPr fontId="3"/>
  </si>
  <si>
    <t>　　　　　　　　　実施年月日</t>
    <rPh sb="11" eb="12">
      <t>ネン</t>
    </rPh>
    <rPh sb="12" eb="13">
      <t>ガツ</t>
    </rPh>
    <phoneticPr fontId="5"/>
  </si>
  <si>
    <r>
      <t>Ⅲ　　会計経理</t>
    </r>
    <r>
      <rPr>
        <sz val="10.5"/>
        <color indexed="8"/>
        <rFont val="ＭＳ 明朝"/>
        <family val="1"/>
        <charset val="128"/>
      </rPr>
      <t/>
    </r>
    <phoneticPr fontId="5"/>
  </si>
  <si>
    <t>　(3）仕訳伝票・仕訳日記帳に、記載されている事項に○を記してください。</t>
    <rPh sb="4" eb="6">
      <t>シワケ</t>
    </rPh>
    <rPh sb="6" eb="7">
      <t>デン</t>
    </rPh>
    <rPh sb="7" eb="8">
      <t>ヒョウ</t>
    </rPh>
    <rPh sb="9" eb="11">
      <t>シワケ</t>
    </rPh>
    <rPh sb="11" eb="14">
      <t>ニッキチョウ</t>
    </rPh>
    <rPh sb="16" eb="18">
      <t>キサイ</t>
    </rPh>
    <rPh sb="23" eb="25">
      <t>ジコウ</t>
    </rPh>
    <rPh sb="28" eb="29">
      <t>シル</t>
    </rPh>
    <phoneticPr fontId="3"/>
  </si>
  <si>
    <t xml:space="preserve">   ア  ２９年度に改善基礎分相当額等の支出を行っている場合には、別表2「改善基礎分相当額等の支出状況」に記入してください。</t>
    <rPh sb="11" eb="13">
      <t>カイゼン</t>
    </rPh>
    <rPh sb="13" eb="15">
      <t>キソ</t>
    </rPh>
    <rPh sb="15" eb="16">
      <t>ブン</t>
    </rPh>
    <rPh sb="38" eb="40">
      <t>カイゼン</t>
    </rPh>
    <rPh sb="40" eb="42">
      <t>キソ</t>
    </rPh>
    <rPh sb="42" eb="43">
      <t>ブン</t>
    </rPh>
    <rPh sb="43" eb="45">
      <t>ソウトウ</t>
    </rPh>
    <rPh sb="45" eb="46">
      <t>ガク</t>
    </rPh>
    <rPh sb="46" eb="47">
      <t>トウ</t>
    </rPh>
    <rPh sb="48" eb="50">
      <t>シシュツ</t>
    </rPh>
    <rPh sb="50" eb="52">
      <t>ジョウキョウ</t>
    </rPh>
    <phoneticPr fontId="5"/>
  </si>
  <si>
    <t>２９年度決算額</t>
    <phoneticPr fontId="5"/>
  </si>
  <si>
    <t>２８年度末累積額</t>
    <phoneticPr fontId="3"/>
  </si>
  <si>
    <t>２８年度末累積額　　Ａ＋Ｅ＋Ｉ＋Ｍ＋Ｑ＋U</t>
    <phoneticPr fontId="3"/>
  </si>
  <si>
    <r>
      <rPr>
        <sz val="11"/>
        <rFont val="ＭＳ Ｐゴシック"/>
        <family val="3"/>
        <charset val="128"/>
      </rPr>
      <t>２９年度決算額</t>
    </r>
    <phoneticPr fontId="3"/>
  </si>
  <si>
    <t>分間隔（０歳児）</t>
    <rPh sb="0" eb="1">
      <t>フン</t>
    </rPh>
    <rPh sb="1" eb="3">
      <t>カンカク</t>
    </rPh>
    <rPh sb="5" eb="6">
      <t>サイ</t>
    </rPh>
    <rPh sb="6" eb="7">
      <t>ジ</t>
    </rPh>
    <phoneticPr fontId="5"/>
  </si>
  <si>
    <t>分間隔（１歳児）</t>
    <rPh sb="0" eb="1">
      <t>フン</t>
    </rPh>
    <rPh sb="1" eb="3">
      <t>カンカク</t>
    </rPh>
    <rPh sb="5" eb="6">
      <t>サイ</t>
    </rPh>
    <rPh sb="6" eb="7">
      <t>ジ</t>
    </rPh>
    <phoneticPr fontId="5"/>
  </si>
  <si>
    <t>分間隔（２歳児）</t>
    <rPh sb="0" eb="1">
      <t>フン</t>
    </rPh>
    <rPh sb="1" eb="3">
      <t>カンカク</t>
    </rPh>
    <rPh sb="5" eb="6">
      <t>サイ</t>
    </rPh>
    <rPh sb="6" eb="7">
      <t>ジ</t>
    </rPh>
    <phoneticPr fontId="5"/>
  </si>
  <si>
    <t>分間隔（幼児）</t>
    <rPh sb="0" eb="1">
      <t>フン</t>
    </rPh>
    <rPh sb="1" eb="3">
      <t>カンカク</t>
    </rPh>
    <rPh sb="4" eb="6">
      <t>ヨウジ</t>
    </rPh>
    <rPh sb="5" eb="6">
      <t>ジ</t>
    </rPh>
    <phoneticPr fontId="5"/>
  </si>
  <si>
    <t>給食献立表</t>
    <rPh sb="0" eb="2">
      <t>キュウショク</t>
    </rPh>
    <rPh sb="2" eb="4">
      <t>コンダテ</t>
    </rPh>
    <rPh sb="4" eb="5">
      <t>ヒョウ</t>
    </rPh>
    <phoneticPr fontId="3"/>
  </si>
  <si>
    <t>　　（注）幼児等、睡眠時の見守りのみでチェック表を作成していない場合は「記録無」と記入してください。</t>
    <rPh sb="3" eb="4">
      <t>チュウ</t>
    </rPh>
    <rPh sb="5" eb="7">
      <t>ヨウジ</t>
    </rPh>
    <rPh sb="7" eb="8">
      <t>ナド</t>
    </rPh>
    <rPh sb="9" eb="11">
      <t>スイミン</t>
    </rPh>
    <rPh sb="11" eb="12">
      <t>ジ</t>
    </rPh>
    <rPh sb="13" eb="15">
      <t>ミマモ</t>
    </rPh>
    <rPh sb="23" eb="24">
      <t>ヒョウ</t>
    </rPh>
    <rPh sb="25" eb="27">
      <t>サクセイ</t>
    </rPh>
    <rPh sb="32" eb="34">
      <t>バアイ</t>
    </rPh>
    <rPh sb="36" eb="38">
      <t>キロク</t>
    </rPh>
    <rPh sb="38" eb="39">
      <t>ナシ</t>
    </rPh>
    <rPh sb="41" eb="43">
      <t>キニュウ</t>
    </rPh>
    <phoneticPr fontId="3"/>
  </si>
  <si>
    <r>
      <t>　　(1)　食育</t>
    </r>
    <r>
      <rPr>
        <sz val="11"/>
        <color indexed="8"/>
        <rFont val="ＭＳ Ｐゴシック"/>
        <family val="3"/>
        <charset val="128"/>
      </rPr>
      <t>計画を作成していますか。作成している場合は○をしてください。</t>
    </r>
    <rPh sb="6" eb="8">
      <t>ショクイク</t>
    </rPh>
    <rPh sb="8" eb="10">
      <t>ケイカク</t>
    </rPh>
    <rPh sb="11" eb="13">
      <t>サクセイ</t>
    </rPh>
    <rPh sb="20" eb="22">
      <t>サクセイ</t>
    </rPh>
    <rPh sb="26" eb="28">
      <t>バアイ</t>
    </rPh>
    <phoneticPr fontId="5"/>
  </si>
  <si>
    <t>　　ア　健康診断の実施状況及び記録の整備について記入してください。　</t>
    <phoneticPr fontId="3"/>
  </si>
  <si>
    <t xml:space="preserve">  　イ　当期資金収支差額合計及び各種積立資産積立の合計額が、当該施設に係る拠点区分の事業活動収入計（決算額）の５％（P67、別表3の
　   　　L：繰越率）を上回った場合は、収支計算分析表を提出していますか。</t>
    <phoneticPr fontId="3"/>
  </si>
  <si>
    <r>
      <t>　　ウ　当期末支払資金残高</t>
    </r>
    <r>
      <rPr>
        <sz val="11"/>
        <rFont val="ＭＳ Ｐゴシック"/>
        <family val="3"/>
        <charset val="128"/>
      </rPr>
      <t>は、委託費収入の３０％以下の保有となっていますか。（P67、別表3のM：当期末支払資金残高の割合）</t>
    </r>
    <rPh sb="4" eb="6">
      <t>トウキ</t>
    </rPh>
    <rPh sb="6" eb="7">
      <t>マツ</t>
    </rPh>
    <rPh sb="7" eb="9">
      <t>シハライ</t>
    </rPh>
    <rPh sb="9" eb="11">
      <t>シキン</t>
    </rPh>
    <rPh sb="11" eb="13">
      <t>ザンダカ</t>
    </rPh>
    <rPh sb="15" eb="17">
      <t>イタク</t>
    </rPh>
    <rPh sb="17" eb="18">
      <t>ヒ</t>
    </rPh>
    <rPh sb="18" eb="20">
      <t>シュウニュウ</t>
    </rPh>
    <rPh sb="24" eb="26">
      <t>イカ</t>
    </rPh>
    <rPh sb="27" eb="29">
      <t>ホユウ</t>
    </rPh>
    <rPh sb="49" eb="51">
      <t>トウキ</t>
    </rPh>
    <rPh sb="51" eb="52">
      <t>マツ</t>
    </rPh>
    <rPh sb="52" eb="54">
      <t>シハライ</t>
    </rPh>
    <rPh sb="54" eb="56">
      <t>シキン</t>
    </rPh>
    <rPh sb="56" eb="57">
      <t>ザン</t>
    </rPh>
    <rPh sb="57" eb="58">
      <t>タカ</t>
    </rPh>
    <rPh sb="59" eb="61">
      <t>ワリアイ</t>
    </rPh>
    <phoneticPr fontId="3"/>
  </si>
  <si>
    <r>
      <t>　　　(ｱ)　</t>
    </r>
    <r>
      <rPr>
        <sz val="11"/>
        <rFont val="ＭＳ Ｐゴシック"/>
        <family val="3"/>
        <charset val="128"/>
      </rPr>
      <t>経理等通知３（１）の前期末支払資金残高の取崩を行ってますか。</t>
    </r>
    <rPh sb="7" eb="9">
      <t>ケイリ</t>
    </rPh>
    <rPh sb="9" eb="10">
      <t>トウ</t>
    </rPh>
    <rPh sb="10" eb="12">
      <t>ツウチ</t>
    </rPh>
    <phoneticPr fontId="5"/>
  </si>
  <si>
    <r>
      <t>　　　(ｲ)</t>
    </r>
    <r>
      <rPr>
        <sz val="11"/>
        <rFont val="ＭＳ Ｐゴシック"/>
        <family val="3"/>
        <charset val="128"/>
      </rPr>
      <t xml:space="preserve"> 経理等通知３（２）で前期末支払資金残高を取崩す場合、</t>
    </r>
    <rPh sb="7" eb="9">
      <t>ケイリ</t>
    </rPh>
    <rPh sb="9" eb="10">
      <t>トウ</t>
    </rPh>
    <rPh sb="10" eb="12">
      <t>ツウチ</t>
    </rPh>
    <rPh sb="30" eb="32">
      <t>バアイ</t>
    </rPh>
    <phoneticPr fontId="5"/>
  </si>
  <si>
    <r>
      <t xml:space="preserve">　　　 </t>
    </r>
    <r>
      <rPr>
        <sz val="11"/>
        <rFont val="ＭＳ Ｐゴシック"/>
        <family val="3"/>
        <charset val="128"/>
      </rPr>
      <t xml:space="preserve">   東京都の事前承認（社会福祉法人及び学校法人の場合は、理事会承認も可）を受けていますか。</t>
    </r>
    <rPh sb="7" eb="8">
      <t>ヒガシ</t>
    </rPh>
    <rPh sb="42" eb="43">
      <t>ウ</t>
    </rPh>
    <phoneticPr fontId="3"/>
  </si>
  <si>
    <r>
      <t>※　5％を超過する場合、収支計算分析表の提出が必要です</t>
    </r>
    <r>
      <rPr>
        <sz val="11"/>
        <rFont val="ＭＳ Ｐゴシック"/>
        <family val="3"/>
        <charset val="128"/>
      </rPr>
      <t>。（P61、１０(3)参照）</t>
    </r>
    <rPh sb="5" eb="7">
      <t>チョウカ</t>
    </rPh>
    <rPh sb="9" eb="11">
      <t>バアイ</t>
    </rPh>
    <rPh sb="12" eb="14">
      <t>シュウシ</t>
    </rPh>
    <rPh sb="14" eb="16">
      <t>ケイサン</t>
    </rPh>
    <rPh sb="16" eb="18">
      <t>ブンセキ</t>
    </rPh>
    <rPh sb="18" eb="19">
      <t>ヒョウ</t>
    </rPh>
    <rPh sb="20" eb="22">
      <t>テイシュツ</t>
    </rPh>
    <rPh sb="23" eb="25">
      <t>ヒツヨウ</t>
    </rPh>
    <rPh sb="38" eb="40">
      <t>サンショウ</t>
    </rPh>
    <phoneticPr fontId="3"/>
  </si>
  <si>
    <r>
      <rPr>
        <sz val="11"/>
        <rFont val="ＭＳ Ｐゴシック"/>
        <family val="3"/>
        <charset val="128"/>
      </rPr>
      <t>　　　(ｱ)　事業計画書を作成していますか。</t>
    </r>
    <phoneticPr fontId="3"/>
  </si>
  <si>
    <r>
      <rPr>
        <sz val="11"/>
        <rFont val="ＭＳ Ｐゴシック"/>
        <family val="3"/>
        <charset val="128"/>
      </rPr>
      <t>　　　 (ｲ)  事業報告書を作成していますか。</t>
    </r>
    <phoneticPr fontId="3"/>
  </si>
  <si>
    <r>
      <t>　　</t>
    </r>
    <r>
      <rPr>
        <sz val="11"/>
        <rFont val="ＭＳ Ｐゴシック"/>
        <family val="3"/>
        <charset val="128"/>
      </rPr>
      <t>(ｶ)　苦情への対応</t>
    </r>
    <phoneticPr fontId="3"/>
  </si>
  <si>
    <t>引渡し訓練</t>
    <rPh sb="0" eb="2">
      <t>ヒキワタ</t>
    </rPh>
    <rPh sb="3" eb="5">
      <t>クンレン</t>
    </rPh>
    <phoneticPr fontId="3"/>
  </si>
  <si>
    <t>シート名</t>
  </si>
  <si>
    <t>問番号</t>
  </si>
  <si>
    <t>位置範囲</t>
  </si>
  <si>
    <t>設問内容関数</t>
  </si>
  <si>
    <t>色</t>
  </si>
  <si>
    <t>書式</t>
  </si>
  <si>
    <t>DBtable</t>
  </si>
  <si>
    <t>fieldname</t>
  </si>
  <si>
    <t>fieldType</t>
  </si>
  <si>
    <t>桁数</t>
  </si>
  <si>
    <t>P0</t>
  </si>
  <si>
    <t>C1</t>
  </si>
  <si>
    <t>水色</t>
  </si>
  <si>
    <t>######000000</t>
  </si>
  <si>
    <t>D1</t>
  </si>
  <si>
    <t>透明</t>
  </si>
  <si>
    <t>G/標準</t>
  </si>
  <si>
    <t>B3</t>
  </si>
  <si>
    <t>C5:F5</t>
  </si>
  <si>
    <t>C7</t>
  </si>
  <si>
    <t>C8:F8</t>
  </si>
  <si>
    <t>C9</t>
  </si>
  <si>
    <t>C10</t>
  </si>
  <si>
    <t>C11:F11</t>
  </si>
  <si>
    <t>C12:F12</t>
  </si>
  <si>
    <t>C13:F13</t>
  </si>
  <si>
    <t>C14:F14</t>
  </si>
  <si>
    <t>C16:D16</t>
  </si>
  <si>
    <t>C17:D17</t>
  </si>
  <si>
    <t>F17:G17</t>
  </si>
  <si>
    <t>C18:D18</t>
  </si>
  <si>
    <t>F18:G18</t>
  </si>
  <si>
    <t>C19</t>
  </si>
  <si>
    <t>[$-411]ggge年m月d日</t>
  </si>
  <si>
    <t>C22</t>
  </si>
  <si>
    <t>C23:G23</t>
  </si>
  <si>
    <t>P1</t>
  </si>
  <si>
    <t>F1:G1</t>
  </si>
  <si>
    <t>D5</t>
  </si>
  <si>
    <t>G5</t>
  </si>
  <si>
    <t>D6</t>
  </si>
  <si>
    <t>G6</t>
  </si>
  <si>
    <t>D7</t>
  </si>
  <si>
    <t>G7</t>
  </si>
  <si>
    <t>D8</t>
  </si>
  <si>
    <t>G8</t>
  </si>
  <si>
    <t>D9</t>
  </si>
  <si>
    <t>G9</t>
  </si>
  <si>
    <t>D10</t>
  </si>
  <si>
    <t>G10</t>
  </si>
  <si>
    <t>D11</t>
  </si>
  <si>
    <t>G11</t>
  </si>
  <si>
    <t>D12</t>
  </si>
  <si>
    <t>G12</t>
  </si>
  <si>
    <t>D13</t>
  </si>
  <si>
    <t>G13</t>
  </si>
  <si>
    <t>D14</t>
  </si>
  <si>
    <t>G14</t>
  </si>
  <si>
    <t>D15</t>
  </si>
  <si>
    <t>G15</t>
  </si>
  <si>
    <t>D16</t>
  </si>
  <si>
    <t>G16</t>
  </si>
  <si>
    <t>D17</t>
  </si>
  <si>
    <t>E17</t>
  </si>
  <si>
    <t>F17</t>
  </si>
  <si>
    <t>G17</t>
  </si>
  <si>
    <t>D18</t>
  </si>
  <si>
    <t>E18</t>
  </si>
  <si>
    <t>F18</t>
  </si>
  <si>
    <t>G18</t>
  </si>
  <si>
    <t>P2</t>
  </si>
  <si>
    <t>D4</t>
  </si>
  <si>
    <t>E4</t>
  </si>
  <si>
    <t>F4</t>
  </si>
  <si>
    <t>G4</t>
  </si>
  <si>
    <t>H4</t>
  </si>
  <si>
    <t>I4</t>
  </si>
  <si>
    <t>K4</t>
  </si>
  <si>
    <t>#,##0;[赤]-#,##0;</t>
  </si>
  <si>
    <t>E5</t>
  </si>
  <si>
    <t>F5</t>
  </si>
  <si>
    <t>H5</t>
  </si>
  <si>
    <t>I5</t>
  </si>
  <si>
    <t>K5</t>
  </si>
  <si>
    <t>E6</t>
  </si>
  <si>
    <t>F6</t>
  </si>
  <si>
    <t>H6</t>
  </si>
  <si>
    <t>I6</t>
  </si>
  <si>
    <t>K6</t>
  </si>
  <si>
    <t>M6</t>
  </si>
  <si>
    <t>E7</t>
  </si>
  <si>
    <t>F7</t>
  </si>
  <si>
    <t>H7</t>
  </si>
  <si>
    <t>I7</t>
  </si>
  <si>
    <t>K7</t>
  </si>
  <si>
    <t>E8</t>
  </si>
  <si>
    <t>F8</t>
  </si>
  <si>
    <t>H8</t>
  </si>
  <si>
    <t>I8</t>
  </si>
  <si>
    <t>K8</t>
  </si>
  <si>
    <t>E9</t>
  </si>
  <si>
    <t>F9</t>
  </si>
  <si>
    <t>H9</t>
  </si>
  <si>
    <t>I9</t>
  </si>
  <si>
    <t>E10</t>
  </si>
  <si>
    <t>F10</t>
  </si>
  <si>
    <t>H10</t>
  </si>
  <si>
    <t>I10</t>
  </si>
  <si>
    <t>E11</t>
  </si>
  <si>
    <t>F11</t>
  </si>
  <si>
    <t>H11</t>
  </si>
  <si>
    <t>I11</t>
  </si>
  <si>
    <t>E12</t>
  </si>
  <si>
    <t>F12</t>
  </si>
  <si>
    <t>H12</t>
  </si>
  <si>
    <t>I12</t>
  </si>
  <si>
    <t>E13</t>
  </si>
  <si>
    <t>F13</t>
  </si>
  <si>
    <t>H13</t>
  </si>
  <si>
    <t>I13</t>
  </si>
  <si>
    <t>E14</t>
  </si>
  <si>
    <t>F14</t>
  </si>
  <si>
    <t>H14</t>
  </si>
  <si>
    <t>I14</t>
  </si>
  <si>
    <t>E15</t>
  </si>
  <si>
    <t>F15</t>
  </si>
  <si>
    <t>H15</t>
  </si>
  <si>
    <t>I15</t>
  </si>
  <si>
    <t>E16</t>
  </si>
  <si>
    <t>F16</t>
  </si>
  <si>
    <t>H16</t>
  </si>
  <si>
    <t>I16</t>
  </si>
  <si>
    <t>H17</t>
  </si>
  <si>
    <t>I17</t>
  </si>
  <si>
    <t>H18</t>
  </si>
  <si>
    <t>I18</t>
  </si>
  <si>
    <t>D19</t>
  </si>
  <si>
    <t>E19</t>
  </si>
  <si>
    <t>F19</t>
  </si>
  <si>
    <t>G19</t>
  </si>
  <si>
    <t>H19</t>
  </si>
  <si>
    <t>I19</t>
  </si>
  <si>
    <t>D20</t>
  </si>
  <si>
    <t>E20</t>
  </si>
  <si>
    <t>F20</t>
  </si>
  <si>
    <t>G20</t>
  </si>
  <si>
    <t>H20</t>
  </si>
  <si>
    <t>I20</t>
  </si>
  <si>
    <t>D21</t>
  </si>
  <si>
    <t>E21</t>
  </si>
  <si>
    <t>F21</t>
  </si>
  <si>
    <t>G21</t>
  </si>
  <si>
    <t>H21</t>
  </si>
  <si>
    <t>I21</t>
  </si>
  <si>
    <t>D22</t>
  </si>
  <si>
    <t>E22</t>
  </si>
  <si>
    <t>F22</t>
  </si>
  <si>
    <t>G22</t>
  </si>
  <si>
    <t>H22</t>
  </si>
  <si>
    <t>I22</t>
  </si>
  <si>
    <t>P3</t>
  </si>
  <si>
    <t>B19</t>
  </si>
  <si>
    <t>B20</t>
  </si>
  <si>
    <t>B21</t>
  </si>
  <si>
    <t>B25</t>
  </si>
  <si>
    <t>D25</t>
  </si>
  <si>
    <t>B26</t>
  </si>
  <si>
    <t>P4</t>
  </si>
  <si>
    <t>E2</t>
  </si>
  <si>
    <t>C4</t>
  </si>
  <si>
    <t>@</t>
  </si>
  <si>
    <t>B7</t>
  </si>
  <si>
    <t>B8</t>
  </si>
  <si>
    <t>B11</t>
  </si>
  <si>
    <t>B15</t>
  </si>
  <si>
    <t>B18</t>
  </si>
  <si>
    <t>B23</t>
  </si>
  <si>
    <t>D23</t>
  </si>
  <si>
    <t>F23</t>
  </si>
  <si>
    <t>C25</t>
  </si>
  <si>
    <t>[$-411]ggge年m月d日;@</t>
  </si>
  <si>
    <t>E25</t>
  </si>
  <si>
    <t>F25</t>
  </si>
  <si>
    <t>G25</t>
  </si>
  <si>
    <t>P5</t>
  </si>
  <si>
    <t>E2:F2</t>
  </si>
  <si>
    <t>B5</t>
  </si>
  <si>
    <t>B7:G7</t>
  </si>
  <si>
    <t>B10</t>
  </si>
  <si>
    <t>J10</t>
  </si>
  <si>
    <t>E13:F13</t>
  </si>
  <si>
    <t>P6</t>
  </si>
  <si>
    <t>C5</t>
  </si>
  <si>
    <t>C6</t>
  </si>
  <si>
    <t>C8</t>
  </si>
  <si>
    <t>C11</t>
  </si>
  <si>
    <t>C12</t>
  </si>
  <si>
    <t>C13</t>
  </si>
  <si>
    <t>C14</t>
  </si>
  <si>
    <t>C18</t>
  </si>
  <si>
    <t>C20</t>
  </si>
  <si>
    <t>C21</t>
  </si>
  <si>
    <t>C26:H26</t>
  </si>
  <si>
    <t>P7</t>
  </si>
  <si>
    <t>P8</t>
  </si>
  <si>
    <t>J5</t>
  </si>
  <si>
    <t>M5</t>
  </si>
  <si>
    <t>R6</t>
  </si>
  <si>
    <t>0_</t>
  </si>
  <si>
    <t>0.0_</t>
  </si>
  <si>
    <t>J7</t>
  </si>
  <si>
    <t>M7</t>
  </si>
  <si>
    <t>S7</t>
  </si>
  <si>
    <t>T7</t>
  </si>
  <si>
    <t>J8</t>
  </si>
  <si>
    <t>M8</t>
  </si>
  <si>
    <t>R9</t>
  </si>
  <si>
    <t>M10</t>
  </si>
  <si>
    <t>P10</t>
  </si>
  <si>
    <t>P9</t>
  </si>
  <si>
    <t>N4</t>
  </si>
  <si>
    <t>N6</t>
  </si>
  <si>
    <t>Q6</t>
  </si>
  <si>
    <t>N7</t>
  </si>
  <si>
    <t>K9</t>
  </si>
  <si>
    <t>N9</t>
  </si>
  <si>
    <t>K10</t>
  </si>
  <si>
    <t>N10</t>
  </si>
  <si>
    <t>P11</t>
  </si>
  <si>
    <t>K12</t>
  </si>
  <si>
    <t>N12</t>
  </si>
  <si>
    <t>Q12</t>
  </si>
  <si>
    <t>K13</t>
  </si>
  <si>
    <t>N13</t>
  </si>
  <si>
    <t>P14</t>
  </si>
  <si>
    <t>K15</t>
  </si>
  <si>
    <t>N15</t>
  </si>
  <si>
    <t>K16</t>
  </si>
  <si>
    <t>N16</t>
  </si>
  <si>
    <t>P17</t>
  </si>
  <si>
    <t>K18</t>
  </si>
  <si>
    <t>N18</t>
  </si>
  <si>
    <t>Q18</t>
  </si>
  <si>
    <t>K19</t>
  </si>
  <si>
    <t>N19</t>
  </si>
  <si>
    <t>P20</t>
  </si>
  <si>
    <t>K21</t>
  </si>
  <si>
    <t>N21</t>
  </si>
  <si>
    <t>K22</t>
  </si>
  <si>
    <t>N22</t>
  </si>
  <si>
    <t>P23</t>
  </si>
  <si>
    <t>E24</t>
  </si>
  <si>
    <t>H24</t>
  </si>
  <si>
    <t>K24</t>
  </si>
  <si>
    <t>N24</t>
  </si>
  <si>
    <t>Q24</t>
  </si>
  <si>
    <t>H25</t>
  </si>
  <si>
    <t>K25</t>
  </si>
  <si>
    <t>N25</t>
  </si>
  <si>
    <t>P26</t>
  </si>
  <si>
    <t>E27</t>
  </si>
  <si>
    <t>H27</t>
  </si>
  <si>
    <t>K27</t>
  </si>
  <si>
    <t>N27</t>
  </si>
  <si>
    <t>H3:K3</t>
  </si>
  <si>
    <t>B8:C8</t>
  </si>
  <si>
    <t>D8:E8</t>
  </si>
  <si>
    <t>L8</t>
  </si>
  <si>
    <t>B9:C9</t>
  </si>
  <si>
    <t>D9:E9</t>
  </si>
  <si>
    <t>J9</t>
  </si>
  <si>
    <t>L9</t>
  </si>
  <si>
    <t>B10:C10</t>
  </si>
  <si>
    <t>D10:E10</t>
  </si>
  <si>
    <t>L10</t>
  </si>
  <si>
    <t>B11:C11</t>
  </si>
  <si>
    <t>D11:E11</t>
  </si>
  <si>
    <t>J11</t>
  </si>
  <si>
    <t>L11</t>
  </si>
  <si>
    <t>B12:C12</t>
  </si>
  <si>
    <t>D12:E12</t>
  </si>
  <si>
    <t>J12</t>
  </si>
  <si>
    <t>L12</t>
  </si>
  <si>
    <t>B13:C13</t>
  </si>
  <si>
    <t>D13:E13</t>
  </si>
  <si>
    <t>J13</t>
  </si>
  <si>
    <t>L13</t>
  </si>
  <si>
    <t>B14:C14</t>
  </si>
  <si>
    <t>D14:E14</t>
  </si>
  <si>
    <t>J14</t>
  </si>
  <si>
    <t>L14</t>
  </si>
  <si>
    <t>B15:C15</t>
  </si>
  <si>
    <t>D15:E15</t>
  </si>
  <si>
    <t>J15</t>
  </si>
  <si>
    <t>L15</t>
  </si>
  <si>
    <t>B16:C16</t>
  </si>
  <si>
    <t>D16:E16</t>
  </si>
  <si>
    <t>J16</t>
  </si>
  <si>
    <t>L16</t>
  </si>
  <si>
    <t>B17:C17</t>
  </si>
  <si>
    <t>D17:E17</t>
  </si>
  <si>
    <t>J17</t>
  </si>
  <si>
    <t>L17</t>
  </si>
  <si>
    <t>B18:C18</t>
  </si>
  <si>
    <t>D18:E18</t>
  </si>
  <si>
    <t>J18</t>
  </si>
  <si>
    <t>L18</t>
  </si>
  <si>
    <t>B4</t>
  </si>
  <si>
    <t>B6</t>
  </si>
  <si>
    <t>B16</t>
  </si>
  <si>
    <t>P12</t>
  </si>
  <si>
    <t>C4:D4</t>
  </si>
  <si>
    <t>C5:D5</t>
  </si>
  <si>
    <t>#,##0</t>
  </si>
  <si>
    <t>B13</t>
  </si>
  <si>
    <t>H13:K13</t>
  </si>
  <si>
    <t>J21</t>
  </si>
  <si>
    <t>J22</t>
  </si>
  <si>
    <t>P13</t>
  </si>
  <si>
    <t>J6</t>
  </si>
  <si>
    <t>B9</t>
  </si>
  <si>
    <t>C11:H11</t>
  </si>
  <si>
    <t>B14</t>
  </si>
  <si>
    <t>B17:H17</t>
  </si>
  <si>
    <t>P15</t>
  </si>
  <si>
    <t>P6:P9</t>
  </si>
  <si>
    <t>L7</t>
  </si>
  <si>
    <t>0.00_</t>
  </si>
  <si>
    <t>P10:P13</t>
  </si>
  <si>
    <t>N11</t>
  </si>
  <si>
    <t>B12</t>
  </si>
  <si>
    <t>C15</t>
  </si>
  <si>
    <t>C16</t>
  </si>
  <si>
    <t>B17</t>
  </si>
  <si>
    <t>C17</t>
  </si>
  <si>
    <t>B22</t>
  </si>
  <si>
    <t>C23</t>
  </si>
  <si>
    <t>H23</t>
  </si>
  <si>
    <t>J23</t>
  </si>
  <si>
    <t>L23</t>
  </si>
  <si>
    <t>N23</t>
  </si>
  <si>
    <t>B26:D26</t>
  </si>
  <si>
    <t>G26:H26</t>
  </si>
  <si>
    <t>J27:K27</t>
  </si>
  <si>
    <t>P16</t>
  </si>
  <si>
    <t>P5:P8</t>
  </si>
  <si>
    <t>L6</t>
  </si>
  <si>
    <t>P9:P12</t>
  </si>
  <si>
    <t>L22</t>
  </si>
  <si>
    <t>P22</t>
  </si>
  <si>
    <t>B25:D25</t>
  </si>
  <si>
    <t>G25:H25</t>
  </si>
  <si>
    <t>J26:K26</t>
  </si>
  <si>
    <t>P18</t>
  </si>
  <si>
    <t>P19</t>
  </si>
  <si>
    <t>P21</t>
  </si>
  <si>
    <t>E3</t>
  </si>
  <si>
    <t>E23</t>
  </si>
  <si>
    <t>D25:E25</t>
  </si>
  <si>
    <t>B16:G16</t>
  </si>
  <si>
    <t>P24</t>
  </si>
  <si>
    <t>J4</t>
  </si>
  <si>
    <t>L4</t>
  </si>
  <si>
    <t>M4</t>
  </si>
  <si>
    <t>O4</t>
  </si>
  <si>
    <t>L5</t>
  </si>
  <si>
    <t>N5</t>
  </si>
  <si>
    <t>O5</t>
  </si>
  <si>
    <t>O6</t>
  </si>
  <si>
    <t>O7</t>
  </si>
  <si>
    <t>N8</t>
  </si>
  <si>
    <t>O8</t>
  </si>
  <si>
    <t>M9</t>
  </si>
  <si>
    <t>O9</t>
  </si>
  <si>
    <t>O10</t>
  </si>
  <si>
    <t>K11</t>
  </si>
  <si>
    <t>M11</t>
  </si>
  <si>
    <t>O11</t>
  </si>
  <si>
    <t>D15:F15</t>
  </si>
  <si>
    <t>D16:F16</t>
  </si>
  <si>
    <t>D17:F17</t>
  </si>
  <si>
    <t>D19:E19</t>
  </si>
  <si>
    <t>P25</t>
  </si>
  <si>
    <t>B2</t>
  </si>
  <si>
    <t>C4:K4</t>
  </si>
  <si>
    <t>C5:K5</t>
  </si>
  <si>
    <t>C6:K6</t>
  </si>
  <si>
    <t>C7:K7</t>
  </si>
  <si>
    <t>F9:G9</t>
  </si>
  <si>
    <t>F11:G11</t>
  </si>
  <si>
    <t>B13:K13</t>
  </si>
  <si>
    <t>B15:K15</t>
  </si>
  <si>
    <t>D2</t>
  </si>
  <si>
    <t>B4:E4</t>
  </si>
  <si>
    <t>P27</t>
  </si>
  <si>
    <t>P28</t>
  </si>
  <si>
    <t>#,##0;-#,##0;;</t>
  </si>
  <si>
    <t>B19:H19</t>
  </si>
  <si>
    <t>P29</t>
  </si>
  <si>
    <t>G4:I4</t>
  </si>
  <si>
    <t>F8:I8</t>
  </si>
  <si>
    <t>E18:G18</t>
  </si>
  <si>
    <t>P30</t>
  </si>
  <si>
    <t>B2:E2</t>
  </si>
  <si>
    <t>P31</t>
  </si>
  <si>
    <t>C6:D6</t>
  </si>
  <si>
    <t>P32</t>
  </si>
  <si>
    <t>G1</t>
  </si>
  <si>
    <t>G3</t>
  </si>
  <si>
    <t>P33</t>
  </si>
  <si>
    <t>E4:H4</t>
  </si>
  <si>
    <t>E5:H5</t>
  </si>
  <si>
    <t>M15</t>
  </si>
  <si>
    <t>I28</t>
  </si>
  <si>
    <t>P34</t>
  </si>
  <si>
    <t>C2:L2</t>
  </si>
  <si>
    <t>J19</t>
  </si>
  <si>
    <t>L19</t>
  </si>
  <si>
    <t>P35</t>
  </si>
  <si>
    <t>F2</t>
  </si>
  <si>
    <t>E11:G11</t>
  </si>
  <si>
    <t>E16:G16</t>
  </si>
  <si>
    <t>P36</t>
  </si>
  <si>
    <t>D3</t>
  </si>
  <si>
    <t>D22:I22</t>
  </si>
  <si>
    <t>P37</t>
  </si>
  <si>
    <t>C2</t>
  </si>
  <si>
    <t>C3</t>
  </si>
  <si>
    <t>E3:F3</t>
  </si>
  <si>
    <t>B6:F6</t>
  </si>
  <si>
    <t>B13:F13</t>
  </si>
  <si>
    <t>B16:F16</t>
  </si>
  <si>
    <t>P38</t>
  </si>
  <si>
    <t>H2</t>
  </si>
  <si>
    <t>H3</t>
  </si>
  <si>
    <t>C7:H7</t>
  </si>
  <si>
    <t>C8:H8</t>
  </si>
  <si>
    <t>C9:H9</t>
  </si>
  <si>
    <t>P39</t>
  </si>
  <si>
    <t>F4:G4</t>
  </si>
  <si>
    <t>[$-411]ge.m.d</t>
  </si>
  <si>
    <t>F5:G5</t>
  </si>
  <si>
    <t>E13:H13</t>
  </si>
  <si>
    <t>B16:H16</t>
  </si>
  <si>
    <t>G23</t>
  </si>
  <si>
    <t>P40</t>
  </si>
  <si>
    <t>L2</t>
  </si>
  <si>
    <t>P41</t>
  </si>
  <si>
    <t>C3:D3</t>
  </si>
  <si>
    <t>C20:F20</t>
  </si>
  <si>
    <t>P42</t>
  </si>
  <si>
    <t>C18:G18</t>
  </si>
  <si>
    <t>P43</t>
  </si>
  <si>
    <t>G2</t>
  </si>
  <si>
    <t>D7:E7</t>
  </si>
  <si>
    <t>P44</t>
  </si>
  <si>
    <t>B3:I3</t>
  </si>
  <si>
    <t>E12:I12</t>
  </si>
  <si>
    <t>B17:I17</t>
  </si>
  <si>
    <t>P45</t>
  </si>
  <si>
    <t>B2:M2</t>
  </si>
  <si>
    <t>P46</t>
  </si>
  <si>
    <t>P47</t>
  </si>
  <si>
    <t>G1:K1</t>
  </si>
  <si>
    <t>K14</t>
  </si>
  <si>
    <t>K17</t>
  </si>
  <si>
    <t>K20</t>
  </si>
  <si>
    <t>K23</t>
  </si>
  <si>
    <t>F24</t>
  </si>
  <si>
    <t>I25</t>
  </si>
  <si>
    <t>F26</t>
  </si>
  <si>
    <t>K26</t>
  </si>
  <si>
    <t>F27</t>
  </si>
  <si>
    <t>P48</t>
  </si>
  <si>
    <t>P49</t>
  </si>
  <si>
    <t>C4:E4</t>
  </si>
  <si>
    <t>H4:J4</t>
  </si>
  <si>
    <t>C5:E5</t>
  </si>
  <si>
    <t>H5:J5</t>
  </si>
  <si>
    <t>C6:E6</t>
  </si>
  <si>
    <t>C13:E13</t>
  </si>
  <si>
    <t>F13:I13</t>
  </si>
  <si>
    <t>C14:E14</t>
  </si>
  <si>
    <t>F14:I14</t>
  </si>
  <si>
    <t>D18:G18</t>
  </si>
  <si>
    <t>D19:G19</t>
  </si>
  <si>
    <t>P50</t>
  </si>
  <si>
    <t>B3:C3</t>
  </si>
  <si>
    <t>B6:C6</t>
  </si>
  <si>
    <t>D7:K7</t>
  </si>
  <si>
    <t>B13:E13</t>
  </si>
  <si>
    <t>M13</t>
  </si>
  <si>
    <t>B14:E14</t>
  </si>
  <si>
    <t>M14</t>
  </si>
  <si>
    <t>B15:E15</t>
  </si>
  <si>
    <t>B16:E16</t>
  </si>
  <si>
    <t>M16</t>
  </si>
  <si>
    <t>B17:E17</t>
  </si>
  <si>
    <t>M17</t>
  </si>
  <si>
    <t>P51</t>
  </si>
  <si>
    <t>C10:F10</t>
  </si>
  <si>
    <t>C18:F18</t>
  </si>
  <si>
    <t>C22:F22</t>
  </si>
  <si>
    <t>P52</t>
  </si>
  <si>
    <t>#,##0_</t>
  </si>
  <si>
    <t>E7:H7</t>
  </si>
  <si>
    <t>E8:H8</t>
  </si>
  <si>
    <t>E9:H9</t>
  </si>
  <si>
    <t>E10:H10</t>
  </si>
  <si>
    <t>F14:H14</t>
  </si>
  <si>
    <t>F15:H15</t>
  </si>
  <si>
    <t>F16:H16</t>
  </si>
  <si>
    <t>F17:H17</t>
  </si>
  <si>
    <t>P53</t>
  </si>
  <si>
    <t>J3</t>
  </si>
  <si>
    <t>F7:G7</t>
  </si>
  <si>
    <t>G18:H18</t>
  </si>
  <si>
    <t>G19:H19</t>
  </si>
  <si>
    <t>P54</t>
  </si>
  <si>
    <t>J10:K10</t>
  </si>
  <si>
    <t>C11:L11</t>
  </si>
  <si>
    <t>J14:K14</t>
  </si>
  <si>
    <t>C15:L15</t>
  </si>
  <si>
    <t>J18:K18</t>
  </si>
  <si>
    <t>C19:L19</t>
  </si>
  <si>
    <t>C23:L23</t>
  </si>
  <si>
    <t>P55</t>
  </si>
  <si>
    <t>D3:E3</t>
  </si>
  <si>
    <t>C22:E22</t>
  </si>
  <si>
    <t>P56</t>
  </si>
  <si>
    <t>A8:B8</t>
  </si>
  <si>
    <t>[$-411]ge.m.d;@</t>
  </si>
  <si>
    <t>0_ ;[赤]-0</t>
  </si>
  <si>
    <t>Q8</t>
  </si>
  <si>
    <t>R8</t>
  </si>
  <si>
    <t>A9:B9</t>
  </si>
  <si>
    <t>#,##0;[赤]-#,##0</t>
  </si>
  <si>
    <t>Q9</t>
  </si>
  <si>
    <t>A10:B10</t>
  </si>
  <si>
    <t>Q10</t>
  </si>
  <si>
    <t>R10</t>
  </si>
  <si>
    <t>A11:B11</t>
  </si>
  <si>
    <t>Q11</t>
  </si>
  <si>
    <t>R11</t>
  </si>
  <si>
    <t>A12:B12</t>
  </si>
  <si>
    <t>M12</t>
  </si>
  <si>
    <t>O12</t>
  </si>
  <si>
    <t>R12</t>
  </si>
  <si>
    <t>A13:B13</t>
  </si>
  <si>
    <t>O13</t>
  </si>
  <si>
    <t>Q13</t>
  </si>
  <si>
    <t>A20:B20</t>
  </si>
  <si>
    <t>J20</t>
  </si>
  <si>
    <t>L20</t>
  </si>
  <si>
    <t>M20:O20</t>
  </si>
  <si>
    <t>P20:R20</t>
  </si>
  <si>
    <t>A21:B21</t>
  </si>
  <si>
    <t>L21</t>
  </si>
  <si>
    <t>M21:O21</t>
  </si>
  <si>
    <t>P21:R21</t>
  </si>
  <si>
    <t>A22:B22</t>
  </si>
  <si>
    <t>M22:O22</t>
  </si>
  <si>
    <t>P22:R22</t>
  </si>
  <si>
    <t>A23:B23</t>
  </si>
  <si>
    <t>I23</t>
  </si>
  <si>
    <t>M23:O23</t>
  </si>
  <si>
    <t>P23:R23</t>
  </si>
  <si>
    <t>A24:B24</t>
  </si>
  <si>
    <t>C24</t>
  </si>
  <si>
    <t>D24</t>
  </si>
  <si>
    <t>G24</t>
  </si>
  <si>
    <t>I24</t>
  </si>
  <si>
    <t>J24</t>
  </si>
  <si>
    <t>L24</t>
  </si>
  <si>
    <t>M24:O24</t>
  </si>
  <si>
    <t>P24:R24</t>
  </si>
  <si>
    <t>A25:B25</t>
  </si>
  <si>
    <t>J25</t>
  </si>
  <si>
    <t>L25</t>
  </si>
  <si>
    <t>M25:O25</t>
  </si>
  <si>
    <t>P25:R25</t>
  </si>
  <si>
    <t>P57</t>
  </si>
  <si>
    <t>C4:F4</t>
  </si>
  <si>
    <t>J4:L4</t>
  </si>
  <si>
    <t>J5:L5</t>
  </si>
  <si>
    <t>C6:F6</t>
  </si>
  <si>
    <t>J6:L6</t>
  </si>
  <si>
    <t>C9:E9</t>
  </si>
  <si>
    <t>F10:L10</t>
  </si>
  <si>
    <t>I14:J14</t>
  </si>
  <si>
    <t>I15:J15</t>
  </si>
  <si>
    <t>I18:J18</t>
  </si>
  <si>
    <t>I19:J19</t>
  </si>
  <si>
    <t>I23:L23</t>
  </si>
  <si>
    <t>I24:L24</t>
  </si>
  <si>
    <t>P58</t>
  </si>
  <si>
    <t>G12:I12</t>
  </si>
  <si>
    <t>G13:I13</t>
  </si>
  <si>
    <t>P59</t>
  </si>
  <si>
    <t>P60</t>
  </si>
  <si>
    <t>B5:C5</t>
  </si>
  <si>
    <t>D6:H6</t>
  </si>
  <si>
    <t>B19:C19</t>
  </si>
  <si>
    <t>C22:D22</t>
  </si>
  <si>
    <t>F22:H22</t>
  </si>
  <si>
    <t>C23:D23</t>
  </si>
  <si>
    <t>F23:H23</t>
  </si>
  <si>
    <t>C24:D24</t>
  </si>
  <si>
    <t>F24:H24</t>
  </si>
  <si>
    <t>P61</t>
  </si>
  <si>
    <t>P62</t>
  </si>
  <si>
    <t>C3:J3</t>
  </si>
  <si>
    <t>C10:I10</t>
  </si>
  <si>
    <t>G11:I11</t>
  </si>
  <si>
    <t>C18:J18</t>
  </si>
  <si>
    <t>P63</t>
  </si>
  <si>
    <t>C3:E3</t>
  </si>
  <si>
    <t>P64</t>
  </si>
  <si>
    <t>C5:G5</t>
  </si>
  <si>
    <t>C10:D10</t>
  </si>
  <si>
    <t>C11:D11</t>
  </si>
  <si>
    <t>C12:G12</t>
  </si>
  <si>
    <t>P65</t>
  </si>
  <si>
    <t>E26</t>
  </si>
  <si>
    <t>E28</t>
  </si>
  <si>
    <t>E29</t>
  </si>
  <si>
    <t>E30</t>
  </si>
  <si>
    <t>P66</t>
  </si>
  <si>
    <t>F3</t>
  </si>
  <si>
    <t>#,##0_);[赤](#,##0)</t>
  </si>
  <si>
    <t>O14</t>
  </si>
  <si>
    <t>O20</t>
  </si>
  <si>
    <t>G28</t>
  </si>
  <si>
    <t>C31:D31</t>
  </si>
  <si>
    <t>E31:F31</t>
  </si>
  <si>
    <t>G31</t>
  </si>
  <si>
    <t>C32:D32</t>
  </si>
  <si>
    <t>E32:F32</t>
  </si>
  <si>
    <t>G32</t>
  </si>
  <si>
    <t>C33:D33</t>
  </si>
  <si>
    <t>E33:F33</t>
  </si>
  <si>
    <t>G33</t>
  </si>
  <si>
    <t>G34</t>
  </si>
  <si>
    <t>O38</t>
  </si>
  <si>
    <t>P67</t>
  </si>
  <si>
    <t>施設調査書（民間保育所）</t>
    <rPh sb="0" eb="2">
      <t>シセツ</t>
    </rPh>
    <rPh sb="2" eb="4">
      <t>チョウサ</t>
    </rPh>
    <rPh sb="4" eb="5">
      <t>ショ</t>
    </rPh>
    <rPh sb="6" eb="8">
      <t>ミンカン</t>
    </rPh>
    <rPh sb="8" eb="10">
      <t>ホイク</t>
    </rPh>
    <rPh sb="10" eb="11">
      <t>ジョ</t>
    </rPh>
    <phoneticPr fontId="3"/>
  </si>
  <si>
    <t>①</t>
    <phoneticPr fontId="3"/>
  </si>
  <si>
    <r>
      <t xml:space="preserve">
「データの入力」ボタン
調査書の各欄に入力してください。</t>
    </r>
    <r>
      <rPr>
        <b/>
        <sz val="11"/>
        <rFont val="ＭＳ Ｐゴシック"/>
        <family val="3"/>
        <charset val="128"/>
      </rPr>
      <t>施設名</t>
    </r>
    <r>
      <rPr>
        <sz val="11"/>
        <rFont val="ＭＳ Ｐゴシック"/>
        <family val="3"/>
        <charset val="128"/>
      </rPr>
      <t xml:space="preserve">は忘れずにご記入ください。
右のボタンを押すとページの先頭へ移動します。P0、P1、P2・・・とシートタブをクリックし、入力していってください。
</t>
    </r>
    <rPh sb="29" eb="31">
      <t>シセツ</t>
    </rPh>
    <phoneticPr fontId="3"/>
  </si>
  <si>
    <t>↓</t>
    <phoneticPr fontId="3"/>
  </si>
  <si>
    <t>②</t>
    <phoneticPr fontId="3"/>
  </si>
  <si>
    <t>「印刷プレビュー」ボタン
入力が終わったら、右のボタンを押すとエクセルの印刷ﾌﾟﾚﾋﾞｭｰ画面になります、レイアウト等の確認後、印刷を行えます。（内容をチェックするときにご利用いただけます）</t>
    <phoneticPr fontId="3"/>
  </si>
  <si>
    <t>③</t>
    <phoneticPr fontId="3"/>
  </si>
  <si>
    <t>「電子提出用保存」ボタン
提出用にエクセル形式で保存されます。
使用中エクセルと同じカレントフォルダ内に「日付＋施設名.xls」の形式で別名保存されます。</t>
    <rPh sb="1" eb="3">
      <t>デンシ</t>
    </rPh>
    <rPh sb="3" eb="5">
      <t>テイシュツ</t>
    </rPh>
    <rPh sb="5" eb="6">
      <t>ヨウ</t>
    </rPh>
    <rPh sb="6" eb="8">
      <t>ホゾン</t>
    </rPh>
    <rPh sb="13" eb="16">
      <t>テイシュツヨウ</t>
    </rPh>
    <rPh sb="21" eb="23">
      <t>ケイシキ</t>
    </rPh>
    <rPh sb="24" eb="26">
      <t>ホゾン</t>
    </rPh>
    <rPh sb="32" eb="34">
      <t>シヨウ</t>
    </rPh>
    <rPh sb="34" eb="35">
      <t>チュウ</t>
    </rPh>
    <rPh sb="40" eb="41">
      <t>オナ</t>
    </rPh>
    <rPh sb="50" eb="51">
      <t>ナイ</t>
    </rPh>
    <rPh sb="53" eb="55">
      <t>ヒヅケ</t>
    </rPh>
    <rPh sb="56" eb="58">
      <t>シセツ</t>
    </rPh>
    <rPh sb="58" eb="59">
      <t>メイ</t>
    </rPh>
    <rPh sb="65" eb="67">
      <t>ケイシキ</t>
    </rPh>
    <rPh sb="68" eb="70">
      <t>ベツメイ</t>
    </rPh>
    <rPh sb="70" eb="72">
      <t>ホゾン</t>
    </rPh>
    <phoneticPr fontId="3"/>
  </si>
  <si>
    <t>④</t>
    <phoneticPr fontId="3"/>
  </si>
  <si>
    <t>⑤</t>
    <phoneticPr fontId="3"/>
  </si>
  <si>
    <t>⑥</t>
    <phoneticPr fontId="3"/>
  </si>
  <si>
    <t>分業作業で入力をする方は必ずお読みください</t>
    <rPh sb="0" eb="2">
      <t>ブンギョウ</t>
    </rPh>
    <rPh sb="2" eb="4">
      <t>サギョウ</t>
    </rPh>
    <rPh sb="5" eb="7">
      <t>ニュウリョク</t>
    </rPh>
    <rPh sb="10" eb="11">
      <t>カタ</t>
    </rPh>
    <rPh sb="12" eb="13">
      <t>カナラ</t>
    </rPh>
    <rPh sb="15" eb="16">
      <t>ヨ</t>
    </rPh>
    <phoneticPr fontId="3"/>
  </si>
  <si>
    <t xml:space="preserve">一つの施設に対してページごとに入力作業を分担する場合は次の点に注意して作業してください
1.同様の調査書の入力プログラムをそれぞれのPCにコピーする。
2.入力範囲はシート単位＝ページ単位(P1からP**)で他の入力作業範囲と重複しないようにする。
施設名は必ず同じ名称で入力すること（施設名称の入力は必須項目のため）
3.各PCで入力後、保存番号をほか作業者と重複しないように指定して④のCSV出力を行う。
</t>
    <rPh sb="173" eb="175">
      <t>ホゾン</t>
    </rPh>
    <rPh sb="201" eb="203">
      <t>シュツリョク</t>
    </rPh>
    <phoneticPr fontId="3"/>
  </si>
  <si>
    <t xml:space="preserve">
4.⑤のボタンを押して取り込み対象のCSVファイルを選択します。CSVデータの取り込みが実行されます。</t>
    <phoneticPr fontId="3"/>
  </si>
  <si>
    <t>01</t>
    <phoneticPr fontId="3"/>
  </si>
  <si>
    <t>システムで保存したファイル名は名称変更しないようご注意ください</t>
    <rPh sb="5" eb="7">
      <t>ホゾン</t>
    </rPh>
    <rPh sb="13" eb="14">
      <t>メイ</t>
    </rPh>
    <rPh sb="15" eb="17">
      <t>メイショウ</t>
    </rPh>
    <rPh sb="17" eb="19">
      <t>ヘンコウ</t>
    </rPh>
    <rPh sb="25" eb="27">
      <t>チュウイ</t>
    </rPh>
    <phoneticPr fontId="3"/>
  </si>
  <si>
    <t>02</t>
  </si>
  <si>
    <t>03</t>
  </si>
  <si>
    <t>04</t>
  </si>
  <si>
    <t>05</t>
  </si>
  <si>
    <t>06</t>
  </si>
  <si>
    <t>07</t>
  </si>
  <si>
    <t>08</t>
  </si>
  <si>
    <t>09</t>
  </si>
  <si>
    <t>10</t>
  </si>
  <si>
    <t>11</t>
  </si>
  <si>
    <t>12</t>
  </si>
  <si>
    <t>13</t>
  </si>
  <si>
    <t>14</t>
  </si>
  <si>
    <t>15</t>
  </si>
  <si>
    <t>16</t>
  </si>
  <si>
    <t>17</t>
  </si>
  <si>
    <t>18</t>
  </si>
  <si>
    <t>19</t>
  </si>
  <si>
    <t>20</t>
  </si>
  <si>
    <t>民間保育所</t>
    <phoneticPr fontId="3"/>
  </si>
  <si>
    <t xml:space="preserve">「CSV出力」ボタン
次年度取り込み用データを出力する場合は右のこのボタンを押します。CSVファイルは使用中のエクセルのカレントフォルダ＋送信フォルダになります。ファイル名は自動で出力されます。
”H30+法人番号（又は施設番号）_+法人名（施設名）+保存番号.csv”
例）H300125さわやか福祉01.csv
同名ファイルが保存先にある場合は上書きされます。上書きしたくない場合は保存番号を変更してください。
</t>
    <rPh sb="4" eb="6">
      <t>シュツリョク</t>
    </rPh>
    <rPh sb="11" eb="12">
      <t>ジ</t>
    </rPh>
    <rPh sb="12" eb="14">
      <t>ネンド</t>
    </rPh>
    <rPh sb="14" eb="15">
      <t>ト</t>
    </rPh>
    <rPh sb="16" eb="17">
      <t>コ</t>
    </rPh>
    <rPh sb="18" eb="19">
      <t>ヨウ</t>
    </rPh>
    <rPh sb="23" eb="25">
      <t>シュツリョク</t>
    </rPh>
    <phoneticPr fontId="3"/>
  </si>
  <si>
    <r>
      <t>【昨年度回答データ取込機能なし版】</t>
    </r>
    <r>
      <rPr>
        <b/>
        <sz val="12"/>
        <color indexed="9"/>
        <rFont val="ＭＳ Ｐゴシック"/>
        <family val="3"/>
        <charset val="128"/>
      </rPr>
      <t xml:space="preserve">
平成</t>
    </r>
    <r>
      <rPr>
        <b/>
        <sz val="12"/>
        <color indexed="10"/>
        <rFont val="ＭＳ Ｐゴシック"/>
        <family val="3"/>
        <charset val="128"/>
      </rPr>
      <t>30</t>
    </r>
    <r>
      <rPr>
        <b/>
        <sz val="12"/>
        <color indexed="9"/>
        <rFont val="ＭＳ Ｐゴシック"/>
        <family val="3"/>
        <charset val="128"/>
      </rPr>
      <t>年度　電子提出ツールのポイントと操作</t>
    </r>
    <rPh sb="18" eb="20">
      <t>ヘイセイ</t>
    </rPh>
    <rPh sb="22" eb="23">
      <t>ネン</t>
    </rPh>
    <rPh sb="23" eb="24">
      <t>ド</t>
    </rPh>
    <rPh sb="25" eb="27">
      <t>デンシ</t>
    </rPh>
    <rPh sb="27" eb="29">
      <t>テイシュツ</t>
    </rPh>
    <rPh sb="38" eb="40">
      <t>ソウサ</t>
    </rPh>
    <phoneticPr fontId="3"/>
  </si>
  <si>
    <t>本様式は【昨年度回答データ取込機能なし版】です。
「⑤データ取込ボタン」は昨年度回答データを取込めませんが、⑥の分業作業で入力する際にご利用ください。</t>
    <phoneticPr fontId="3"/>
  </si>
  <si>
    <r>
      <rPr>
        <sz val="11"/>
        <color indexed="10"/>
        <rFont val="ＭＳ Ｐゴシック"/>
        <family val="3"/>
        <charset val="128"/>
      </rPr>
      <t>【本調査書の操作に関するお問合せ先】</t>
    </r>
    <r>
      <rPr>
        <sz val="9"/>
        <color indexed="10"/>
        <rFont val="ＭＳ Ｐゴシック"/>
        <family val="3"/>
        <charset val="128"/>
      </rPr>
      <t xml:space="preserve">
（調査書の内容及び東京都電子申請共同運営サービスに関することを除きます。）
</t>
    </r>
    <r>
      <rPr>
        <b/>
        <sz val="11"/>
        <color indexed="10"/>
        <rFont val="ＭＳ Ｐゴシック"/>
        <family val="3"/>
        <charset val="128"/>
      </rPr>
      <t>Mail　：　support01@exis.ne.jp  電話　：　０５０－１７４６－８６７１</t>
    </r>
    <r>
      <rPr>
        <sz val="9"/>
        <color indexed="10"/>
        <rFont val="ＭＳ Ｐゴシック"/>
        <family val="3"/>
        <charset val="128"/>
      </rPr>
      <t xml:space="preserve">
</t>
    </r>
    <r>
      <rPr>
        <b/>
        <sz val="9"/>
        <color indexed="10"/>
        <rFont val="ＭＳ Ｐゴシック"/>
        <family val="3"/>
        <charset val="128"/>
      </rPr>
      <t xml:space="preserve">平成３０年５月７日（月）～７月６日（金）(ただし、土・日曜、祝日を除く）  </t>
    </r>
    <r>
      <rPr>
        <sz val="9"/>
        <color indexed="10"/>
        <rFont val="ＭＳ Ｐゴシック"/>
        <family val="3"/>
        <charset val="128"/>
      </rPr>
      <t xml:space="preserve">
</t>
    </r>
    <r>
      <rPr>
        <b/>
        <sz val="9"/>
        <color indexed="10"/>
        <rFont val="ＭＳ Ｐゴシック"/>
        <family val="3"/>
        <charset val="128"/>
      </rPr>
      <t>受付時間：　９：３０～１２：００　１３：００～１７：４５</t>
    </r>
    <r>
      <rPr>
        <sz val="9"/>
        <color indexed="10"/>
        <rFont val="ＭＳ Ｐゴシック"/>
        <family val="3"/>
        <charset val="128"/>
      </rPr>
      <t xml:space="preserve">
【電子提出先「東京都電子申請共同運営サービス」についての注意点】
本調査書の電子提出には、利用者登録は不要となっております。
電子提出を積極的にご活用願います。</t>
    </r>
    <rPh sb="144" eb="146">
      <t>ウケツケ</t>
    </rPh>
    <rPh sb="146" eb="148">
      <t>ジカン</t>
    </rPh>
    <phoneticPr fontId="3"/>
  </si>
  <si>
    <t>事業所名</t>
    <rPh sb="0" eb="3">
      <t>ジギョウショ</t>
    </rPh>
    <rPh sb="3" eb="4">
      <t>メイ</t>
    </rPh>
    <phoneticPr fontId="3"/>
  </si>
  <si>
    <t>事業所の所在地</t>
    <rPh sb="0" eb="2">
      <t>ジギョウ</t>
    </rPh>
    <rPh sb="2" eb="3">
      <t>ショ</t>
    </rPh>
    <rPh sb="4" eb="7">
      <t>ショザイチ</t>
    </rPh>
    <phoneticPr fontId="5"/>
  </si>
  <si>
    <t>連携施設の種類</t>
    <rPh sb="0" eb="2">
      <t>レンケイ</t>
    </rPh>
    <rPh sb="2" eb="4">
      <t>シセツ</t>
    </rPh>
    <rPh sb="5" eb="7">
      <t>シュルイ</t>
    </rPh>
    <phoneticPr fontId="5"/>
  </si>
  <si>
    <t>連携施設の所在地</t>
    <rPh sb="0" eb="2">
      <t>レンケイ</t>
    </rPh>
    <rPh sb="2" eb="4">
      <t>シセツ</t>
    </rPh>
    <rPh sb="5" eb="8">
      <t>ショザイチ</t>
    </rPh>
    <phoneticPr fontId="3"/>
  </si>
  <si>
    <t>連携協力の内容</t>
    <rPh sb="0" eb="2">
      <t>レンケイ</t>
    </rPh>
    <rPh sb="2" eb="4">
      <t>キョウリョク</t>
    </rPh>
    <rPh sb="5" eb="7">
      <t>ナイヨウ</t>
    </rPh>
    <phoneticPr fontId="3"/>
  </si>
  <si>
    <t>事業者</t>
    <rPh sb="0" eb="3">
      <t>ジギョウシャ</t>
    </rPh>
    <phoneticPr fontId="5"/>
  </si>
  <si>
    <t>代表者名
(肩書き　氏名)</t>
    <rPh sb="6" eb="8">
      <t>カタガ</t>
    </rPh>
    <rPh sb="10" eb="12">
      <t>シメイ</t>
    </rPh>
    <phoneticPr fontId="3"/>
  </si>
  <si>
    <t>家庭的保育支援者
又は管理者</t>
    <rPh sb="0" eb="3">
      <t>カテイテキ</t>
    </rPh>
    <rPh sb="3" eb="5">
      <t>ホイク</t>
    </rPh>
    <rPh sb="5" eb="8">
      <t>シエンシャ</t>
    </rPh>
    <rPh sb="9" eb="10">
      <t>マタ</t>
    </rPh>
    <rPh sb="11" eb="14">
      <t>カンリシャ</t>
    </rPh>
    <phoneticPr fontId="3"/>
  </si>
  <si>
    <t>事業所名</t>
    <rPh sb="0" eb="3">
      <t>ジギョウショ</t>
    </rPh>
    <rPh sb="3" eb="4">
      <t>メイ</t>
    </rPh>
    <phoneticPr fontId="5"/>
  </si>
  <si>
    <t>管理規程（運営規程等）</t>
    <rPh sb="5" eb="7">
      <t>ウンエイ</t>
    </rPh>
    <rPh sb="7" eb="9">
      <t>キテイ</t>
    </rPh>
    <rPh sb="9" eb="10">
      <t>トウ</t>
    </rPh>
    <phoneticPr fontId="5"/>
  </si>
  <si>
    <t>　在籍児童数</t>
    <phoneticPr fontId="3"/>
  </si>
  <si>
    <t>　確認定員</t>
    <rPh sb="1" eb="3">
      <t>カクニン</t>
    </rPh>
    <rPh sb="3" eb="5">
      <t>テイイン</t>
    </rPh>
    <phoneticPr fontId="5"/>
  </si>
  <si>
    <t>C</t>
    <phoneticPr fontId="3"/>
  </si>
  <si>
    <t>Ｃ/Ｂ</t>
    <phoneticPr fontId="3"/>
  </si>
  <si>
    <t>Ｃ/Ａ</t>
    <phoneticPr fontId="3"/>
  </si>
  <si>
    <t>家庭的保育事業等設置認可書（内容変更含む）</t>
    <rPh sb="0" eb="3">
      <t>カテイテキ</t>
    </rPh>
    <rPh sb="3" eb="5">
      <t>ホイク</t>
    </rPh>
    <rPh sb="5" eb="7">
      <t>ジギョウ</t>
    </rPh>
    <rPh sb="7" eb="8">
      <t>トウ</t>
    </rPh>
    <rPh sb="8" eb="10">
      <t>セッチ</t>
    </rPh>
    <rPh sb="10" eb="12">
      <t>ニンカ</t>
    </rPh>
    <rPh sb="12" eb="13">
      <t>ショ</t>
    </rPh>
    <phoneticPr fontId="5"/>
  </si>
  <si>
    <t>特定地域型保育事業等確認通知書（内容変更含む）</t>
    <rPh sb="0" eb="2">
      <t>トクテイ</t>
    </rPh>
    <rPh sb="2" eb="5">
      <t>チイキガタ</t>
    </rPh>
    <rPh sb="5" eb="7">
      <t>ホイク</t>
    </rPh>
    <rPh sb="7" eb="9">
      <t>ジギョウ</t>
    </rPh>
    <rPh sb="9" eb="10">
      <t>トウ</t>
    </rPh>
    <rPh sb="10" eb="12">
      <t>カクニン</t>
    </rPh>
    <rPh sb="12" eb="14">
      <t>ツウチ</t>
    </rPh>
    <rPh sb="14" eb="15">
      <t>ショ</t>
    </rPh>
    <phoneticPr fontId="5"/>
  </si>
  <si>
    <t>入所児童数(保育標準時間認定)</t>
    <rPh sb="0" eb="2">
      <t>ニュウショ</t>
    </rPh>
    <rPh sb="2" eb="4">
      <t>ジドウ</t>
    </rPh>
    <rPh sb="4" eb="5">
      <t>スウ</t>
    </rPh>
    <rPh sb="6" eb="8">
      <t>ホイク</t>
    </rPh>
    <rPh sb="8" eb="10">
      <t>ヒョウジュン</t>
    </rPh>
    <rPh sb="10" eb="12">
      <t>ジカン</t>
    </rPh>
    <rPh sb="12" eb="14">
      <t>ニンテイ</t>
    </rPh>
    <phoneticPr fontId="3"/>
  </si>
  <si>
    <t>入所児童数(保育短時間認定)</t>
    <rPh sb="0" eb="2">
      <t>ニュウショ</t>
    </rPh>
    <rPh sb="6" eb="8">
      <t>ホイク</t>
    </rPh>
    <rPh sb="8" eb="11">
      <t>タンジカン</t>
    </rPh>
    <rPh sb="11" eb="13">
      <t>ニンテイ</t>
    </rPh>
    <phoneticPr fontId="3"/>
  </si>
  <si>
    <t>-</t>
  </si>
  <si>
    <t>私的契約児数</t>
    <rPh sb="0" eb="2">
      <t>シテキ</t>
    </rPh>
    <rPh sb="2" eb="4">
      <t>ケイヤク</t>
    </rPh>
    <rPh sb="4" eb="5">
      <t>ジ</t>
    </rPh>
    <rPh sb="5" eb="6">
      <t>カズ</t>
    </rPh>
    <phoneticPr fontId="3"/>
  </si>
  <si>
    <t>D</t>
  </si>
  <si>
    <t>Ｆ/Ｄ</t>
  </si>
  <si>
    <t>Ｅ</t>
  </si>
  <si>
    <t>Ｆ/Ｅ</t>
  </si>
  <si>
    <t>Ｆ</t>
  </si>
  <si>
    <t>Ｇ</t>
  </si>
  <si>
    <t>Ｈ</t>
  </si>
  <si>
    <t>Ⅰ</t>
  </si>
  <si>
    <t>　確認定員　</t>
    <rPh sb="1" eb="3">
      <t>カクニン</t>
    </rPh>
    <phoneticPr fontId="5"/>
  </si>
  <si>
    <t>　在籍児童数</t>
    <phoneticPr fontId="3"/>
  </si>
  <si>
    <t>　登園児童数</t>
    <rPh sb="1" eb="3">
      <t>トウエン</t>
    </rPh>
    <phoneticPr fontId="3"/>
  </si>
  <si>
    <t>　私的契約利用児童数</t>
    <rPh sb="1" eb="3">
      <t>シテキ</t>
    </rPh>
    <rPh sb="3" eb="5">
      <t>ケイヤク</t>
    </rPh>
    <rPh sb="5" eb="7">
      <t>リヨウ</t>
    </rPh>
    <rPh sb="7" eb="9">
      <t>ジドウ</t>
    </rPh>
    <phoneticPr fontId="3"/>
  </si>
  <si>
    <t>検査日
現在
登園数</t>
    <rPh sb="0" eb="2">
      <t>ケンサ</t>
    </rPh>
    <rPh sb="2" eb="3">
      <t>ビ</t>
    </rPh>
    <rPh sb="4" eb="6">
      <t>ゲンザイ</t>
    </rPh>
    <rPh sb="7" eb="9">
      <t>トウエン</t>
    </rPh>
    <rPh sb="9" eb="10">
      <t>スウ</t>
    </rPh>
    <phoneticPr fontId="3"/>
  </si>
  <si>
    <t>　　　(ｱ)　支給認定証を確認していますか。</t>
    <rPh sb="7" eb="9">
      <t>シキュウ</t>
    </rPh>
    <rPh sb="9" eb="11">
      <t>ニンテイ</t>
    </rPh>
    <rPh sb="13" eb="15">
      <t>カクニン</t>
    </rPh>
    <phoneticPr fontId="3"/>
  </si>
  <si>
    <t>　　　　→区が利用調整を行った支給認定こどもについて、利用者の状況に応じて支給認定の内容を確認してください。</t>
    <rPh sb="5" eb="6">
      <t>ク</t>
    </rPh>
    <rPh sb="7" eb="9">
      <t>リヨウ</t>
    </rPh>
    <rPh sb="9" eb="11">
      <t>チョウセイ</t>
    </rPh>
    <rPh sb="12" eb="13">
      <t>オコナ</t>
    </rPh>
    <rPh sb="15" eb="17">
      <t>シキュウ</t>
    </rPh>
    <rPh sb="17" eb="19">
      <t>ニンテイ</t>
    </rPh>
    <rPh sb="27" eb="30">
      <t>リヨウシャ</t>
    </rPh>
    <rPh sb="31" eb="33">
      <t>ジョウキョウ</t>
    </rPh>
    <rPh sb="34" eb="35">
      <t>オウ</t>
    </rPh>
    <rPh sb="37" eb="39">
      <t>シキュウ</t>
    </rPh>
    <rPh sb="39" eb="41">
      <t>ニンテイ</t>
    </rPh>
    <rPh sb="42" eb="44">
      <t>ナイヨウ</t>
    </rPh>
    <rPh sb="45" eb="47">
      <t>カクニン</t>
    </rPh>
    <phoneticPr fontId="3"/>
  </si>
  <si>
    <t>　　　(ｲ)　利用者に施設型給付費等の額に係る通知を行っていますか。</t>
    <rPh sb="7" eb="10">
      <t>リヨウシャ</t>
    </rPh>
    <rPh sb="11" eb="14">
      <t>シセツガタ</t>
    </rPh>
    <rPh sb="14" eb="16">
      <t>キュウフ</t>
    </rPh>
    <rPh sb="16" eb="17">
      <t>ヒ</t>
    </rPh>
    <rPh sb="17" eb="18">
      <t>トウ</t>
    </rPh>
    <rPh sb="19" eb="20">
      <t>ガク</t>
    </rPh>
    <rPh sb="21" eb="22">
      <t>カカ</t>
    </rPh>
    <rPh sb="23" eb="25">
      <t>ツウチ</t>
    </rPh>
    <rPh sb="26" eb="27">
      <t>オコナ</t>
    </rPh>
    <phoneticPr fontId="3"/>
  </si>
  <si>
    <t>「いる・いない」を記入してください。</t>
    <phoneticPr fontId="3"/>
  </si>
  <si>
    <t>　　ア　事業所運営全般の方針</t>
    <rPh sb="4" eb="7">
      <t>ジギョウショ</t>
    </rPh>
    <rPh sb="7" eb="9">
      <t>ウンエイ</t>
    </rPh>
    <rPh sb="9" eb="11">
      <t>ゼンパン</t>
    </rPh>
    <rPh sb="12" eb="14">
      <t>ホウシン</t>
    </rPh>
    <phoneticPr fontId="3"/>
  </si>
  <si>
    <t>　　(ｱ)　管理規程（運営規程等）を作成していますか。</t>
    <phoneticPr fontId="3"/>
  </si>
  <si>
    <t>　　エ　業務日誌（園日誌、事業所日誌等）を作成していますか。</t>
    <rPh sb="13" eb="16">
      <t>ジギョウショ</t>
    </rPh>
    <phoneticPr fontId="5"/>
  </si>
  <si>
    <t>うち
家庭的保育者</t>
    <rPh sb="3" eb="6">
      <t>カテイテキ</t>
    </rPh>
    <rPh sb="6" eb="9">
      <t>ホイクシャ</t>
    </rPh>
    <phoneticPr fontId="3"/>
  </si>
  <si>
    <t>うち
家庭的保育補助者</t>
    <rPh sb="3" eb="6">
      <t>カテイテキ</t>
    </rPh>
    <rPh sb="6" eb="8">
      <t>ホイク</t>
    </rPh>
    <rPh sb="8" eb="11">
      <t>ホジョシャ</t>
    </rPh>
    <phoneticPr fontId="3"/>
  </si>
  <si>
    <t>(ｱ)　小規模保育事業Ａ型(保育士１０割)</t>
    <rPh sb="4" eb="7">
      <t>ショウキボ</t>
    </rPh>
    <rPh sb="7" eb="9">
      <t>ホイク</t>
    </rPh>
    <rPh sb="9" eb="11">
      <t>ジギョウ</t>
    </rPh>
    <rPh sb="12" eb="13">
      <t>ガタ</t>
    </rPh>
    <rPh sb="14" eb="16">
      <t>ホイク</t>
    </rPh>
    <rPh sb="16" eb="17">
      <t>シ</t>
    </rPh>
    <rPh sb="19" eb="20">
      <t>ワリ</t>
    </rPh>
    <phoneticPr fontId="3"/>
  </si>
  <si>
    <t>認可配置基準</t>
    <rPh sb="0" eb="2">
      <t>ニンカ</t>
    </rPh>
    <rPh sb="2" eb="4">
      <t>ハイチ</t>
    </rPh>
    <rPh sb="4" eb="6">
      <t>キジュン</t>
    </rPh>
    <phoneticPr fontId="3"/>
  </si>
  <si>
    <t>年齢別
配置基準計</t>
    <rPh sb="0" eb="2">
      <t>ネンレイ</t>
    </rPh>
    <rPh sb="2" eb="3">
      <t>ベツ</t>
    </rPh>
    <rPh sb="4" eb="6">
      <t>ハイチ</t>
    </rPh>
    <rPh sb="6" eb="8">
      <t>キジュン</t>
    </rPh>
    <rPh sb="8" eb="9">
      <t>ケイ</t>
    </rPh>
    <phoneticPr fontId="3"/>
  </si>
  <si>
    <t>加算</t>
    <rPh sb="0" eb="2">
      <t>カサン</t>
    </rPh>
    <phoneticPr fontId="3"/>
  </si>
  <si>
    <t>確認(基本分単価相当)配置基準</t>
    <rPh sb="0" eb="2">
      <t>カクニン</t>
    </rPh>
    <rPh sb="3" eb="5">
      <t>キホン</t>
    </rPh>
    <rPh sb="5" eb="6">
      <t>ブン</t>
    </rPh>
    <rPh sb="6" eb="8">
      <t>タンカ</t>
    </rPh>
    <rPh sb="8" eb="10">
      <t>ソウトウ</t>
    </rPh>
    <rPh sb="11" eb="13">
      <t>ハイチ</t>
    </rPh>
    <rPh sb="13" eb="15">
      <t>キジュン</t>
    </rPh>
    <phoneticPr fontId="3"/>
  </si>
  <si>
    <t>必要保育士数
(注２)</t>
    <rPh sb="0" eb="2">
      <t>ヒツヨウ</t>
    </rPh>
    <rPh sb="2" eb="4">
      <t>ホイク</t>
    </rPh>
    <rPh sb="4" eb="5">
      <t>シ</t>
    </rPh>
    <rPh sb="5" eb="6">
      <t>カズ</t>
    </rPh>
    <rPh sb="8" eb="9">
      <t>チュウ</t>
    </rPh>
    <phoneticPr fontId="3"/>
  </si>
  <si>
    <t>保育標準時間
認定児が利用
する事業所</t>
    <rPh sb="16" eb="19">
      <t>ジギョウショ</t>
    </rPh>
    <phoneticPr fontId="3"/>
  </si>
  <si>
    <t>全事業所</t>
    <rPh sb="0" eb="1">
      <t>ゼン</t>
    </rPh>
    <rPh sb="1" eb="4">
      <t>ジギョウショ</t>
    </rPh>
    <phoneticPr fontId="3"/>
  </si>
  <si>
    <t>常勤職員</t>
    <rPh sb="0" eb="2">
      <t>ジョウキン</t>
    </rPh>
    <rPh sb="2" eb="4">
      <t>ショクイン</t>
    </rPh>
    <phoneticPr fontId="3"/>
  </si>
  <si>
    <t xml:space="preserve"> （A又はBのいずれ
か多い方に加算１を加えた数）</t>
    <rPh sb="12" eb="13">
      <t>オオ</t>
    </rPh>
    <rPh sb="14" eb="15">
      <t>ホウ</t>
    </rPh>
    <rPh sb="16" eb="18">
      <t>カサン</t>
    </rPh>
    <rPh sb="20" eb="21">
      <t>クワ</t>
    </rPh>
    <rPh sb="23" eb="24">
      <t>カズ</t>
    </rPh>
    <phoneticPr fontId="3"/>
  </si>
  <si>
    <t>　　保育従事者の初任給</t>
    <rPh sb="2" eb="4">
      <t>ホイク</t>
    </rPh>
    <rPh sb="4" eb="7">
      <t>ジュウジシャ</t>
    </rPh>
    <phoneticPr fontId="5"/>
  </si>
  <si>
    <t xml:space="preserve"> (6)  家庭的保育支援者又は管理者の職務</t>
    <rPh sb="6" eb="9">
      <t>カテイテキ</t>
    </rPh>
    <rPh sb="9" eb="11">
      <t>ホイク</t>
    </rPh>
    <rPh sb="11" eb="14">
      <t>シエンシャ</t>
    </rPh>
    <rPh sb="14" eb="15">
      <t>マタ</t>
    </rPh>
    <rPh sb="16" eb="19">
      <t>カンリシャ</t>
    </rPh>
    <phoneticPr fontId="3"/>
  </si>
  <si>
    <t>兼任・兼業　（法人内で当該家庭的保育支援者又は管理者以外の役職を兼任している場合、当該法人以外で他の業務を行っている等）</t>
    <rPh sb="0" eb="2">
      <t>ケンニン</t>
    </rPh>
    <rPh sb="3" eb="5">
      <t>ケンギョウ</t>
    </rPh>
    <rPh sb="7" eb="9">
      <t>ホウジン</t>
    </rPh>
    <rPh sb="9" eb="10">
      <t>ナイ</t>
    </rPh>
    <rPh sb="11" eb="13">
      <t>トウガイ</t>
    </rPh>
    <rPh sb="13" eb="16">
      <t>カテイテキ</t>
    </rPh>
    <rPh sb="16" eb="18">
      <t>ホイク</t>
    </rPh>
    <rPh sb="18" eb="21">
      <t>シエンシャ</t>
    </rPh>
    <rPh sb="21" eb="22">
      <t>マタ</t>
    </rPh>
    <rPh sb="23" eb="26">
      <t>カンリシャ</t>
    </rPh>
    <rPh sb="26" eb="28">
      <t>イガイ</t>
    </rPh>
    <rPh sb="29" eb="30">
      <t>ヤク</t>
    </rPh>
    <rPh sb="30" eb="31">
      <t>ショク</t>
    </rPh>
    <rPh sb="32" eb="34">
      <t>ケンニン</t>
    </rPh>
    <rPh sb="38" eb="40">
      <t>バアイ</t>
    </rPh>
    <rPh sb="41" eb="43">
      <t>トウガイ</t>
    </rPh>
    <rPh sb="43" eb="45">
      <t>ホウジン</t>
    </rPh>
    <rPh sb="45" eb="47">
      <t>イガイ</t>
    </rPh>
    <rPh sb="48" eb="49">
      <t>タ</t>
    </rPh>
    <rPh sb="50" eb="52">
      <t>ギョウム</t>
    </rPh>
    <rPh sb="53" eb="54">
      <t>オコナ</t>
    </rPh>
    <rPh sb="58" eb="59">
      <t>トウ</t>
    </rPh>
    <phoneticPr fontId="5"/>
  </si>
  <si>
    <t xml:space="preserve">    ウ　家庭的保育支援者、管理者又は管理・監督者として事業所の運営に対する考え方を記入してください。</t>
    <rPh sb="6" eb="9">
      <t>カテイテキ</t>
    </rPh>
    <rPh sb="9" eb="11">
      <t>ホイク</t>
    </rPh>
    <rPh sb="11" eb="14">
      <t>シエンシャ</t>
    </rPh>
    <rPh sb="15" eb="18">
      <t>カンリシャ</t>
    </rPh>
    <rPh sb="18" eb="19">
      <t>マタ</t>
    </rPh>
    <rPh sb="20" eb="22">
      <t>カンリ</t>
    </rPh>
    <rPh sb="23" eb="26">
      <t>カントクシャ</t>
    </rPh>
    <rPh sb="29" eb="31">
      <t>ジギョウ</t>
    </rPh>
    <rPh sb="31" eb="32">
      <t>ショ</t>
    </rPh>
    <phoneticPr fontId="3"/>
  </si>
  <si>
    <t>医務スペース</t>
    <rPh sb="0" eb="2">
      <t>イム</t>
    </rPh>
    <phoneticPr fontId="5"/>
  </si>
  <si>
    <t>児童用便所</t>
    <rPh sb="0" eb="2">
      <t>ジドウ</t>
    </rPh>
    <rPh sb="2" eb="3">
      <t>ヨウ</t>
    </rPh>
    <rPh sb="3" eb="5">
      <t>ベンジョ</t>
    </rPh>
    <phoneticPr fontId="5"/>
  </si>
  <si>
    <t>入所関係書類(利用契約書含む)</t>
    <rPh sb="7" eb="9">
      <t>リヨウ</t>
    </rPh>
    <rPh sb="9" eb="12">
      <t>ケイヤクショ</t>
    </rPh>
    <rPh sb="12" eb="13">
      <t>フク</t>
    </rPh>
    <phoneticPr fontId="5"/>
  </si>
  <si>
    <t>クラス名</t>
    <phoneticPr fontId="5"/>
  </si>
  <si>
    <t>年齢</t>
    <phoneticPr fontId="5"/>
  </si>
  <si>
    <t>担当保育従事者数</t>
    <rPh sb="4" eb="7">
      <t>ジュウジシャ</t>
    </rPh>
    <rPh sb="7" eb="8">
      <t>スウ</t>
    </rPh>
    <phoneticPr fontId="5"/>
  </si>
  <si>
    <t>備　考</t>
    <phoneticPr fontId="5"/>
  </si>
  <si>
    <t>内訳</t>
    <rPh sb="0" eb="2">
      <t>ウチワケ</t>
    </rPh>
    <phoneticPr fontId="3"/>
  </si>
  <si>
    <t>保育士</t>
    <rPh sb="0" eb="3">
      <t>ホイクシ</t>
    </rPh>
    <phoneticPr fontId="3"/>
  </si>
  <si>
    <t>家庭的
保育者</t>
    <rPh sb="0" eb="3">
      <t>カテイテキ</t>
    </rPh>
    <rPh sb="4" eb="7">
      <t>ホイクシャ</t>
    </rPh>
    <phoneticPr fontId="3"/>
  </si>
  <si>
    <t>家庭的
保育補助者</t>
    <rPh sb="0" eb="3">
      <t>カテイテキ</t>
    </rPh>
    <rPh sb="4" eb="6">
      <t>ホイク</t>
    </rPh>
    <rPh sb="6" eb="9">
      <t>ホジョシャ</t>
    </rPh>
    <phoneticPr fontId="3"/>
  </si>
  <si>
    <t>資格なし</t>
    <rPh sb="0" eb="2">
      <t>シカク</t>
    </rPh>
    <phoneticPr fontId="3"/>
  </si>
  <si>
    <t>合計</t>
    <phoneticPr fontId="5"/>
  </si>
  <si>
    <t>　　</t>
    <phoneticPr fontId="3"/>
  </si>
  <si>
    <t>（注２）　私的契約児数は、備考欄に記入してください。</t>
    <rPh sb="1" eb="2">
      <t>チュウ</t>
    </rPh>
    <phoneticPr fontId="3"/>
  </si>
  <si>
    <t>　(5)　事業所の自己評価について</t>
    <rPh sb="5" eb="7">
      <t>ジギョウ</t>
    </rPh>
    <rPh sb="7" eb="8">
      <t>ジョ</t>
    </rPh>
    <rPh sb="9" eb="11">
      <t>ジコ</t>
    </rPh>
    <rPh sb="11" eb="13">
      <t>ヒョウカ</t>
    </rPh>
    <phoneticPr fontId="3"/>
  </si>
  <si>
    <t>　　　エ　開所時間から９：００までの保育従事者の配置状況を記入してください。</t>
    <rPh sb="5" eb="7">
      <t>カイショ</t>
    </rPh>
    <rPh sb="7" eb="9">
      <t>ジカン</t>
    </rPh>
    <rPh sb="18" eb="20">
      <t>ホイク</t>
    </rPh>
    <rPh sb="20" eb="23">
      <t>ジュウジシャ</t>
    </rPh>
    <rPh sb="24" eb="26">
      <t>ハイチ</t>
    </rPh>
    <rPh sb="26" eb="28">
      <t>ジョウキョウ</t>
    </rPh>
    <rPh sb="29" eb="31">
      <t>キニュウ</t>
    </rPh>
    <phoneticPr fontId="5"/>
  </si>
  <si>
    <t>常勤職員（人）</t>
    <rPh sb="0" eb="2">
      <t>ジョウキン</t>
    </rPh>
    <rPh sb="2" eb="4">
      <t>ショクイン</t>
    </rPh>
    <rPh sb="5" eb="6">
      <t>ヒト</t>
    </rPh>
    <phoneticPr fontId="3"/>
  </si>
  <si>
    <t>非常勤職員（人）</t>
    <rPh sb="0" eb="3">
      <t>ヒジョウキン</t>
    </rPh>
    <rPh sb="3" eb="5">
      <t>ショクイン</t>
    </rPh>
    <rPh sb="6" eb="7">
      <t>ヒト</t>
    </rPh>
    <phoneticPr fontId="3"/>
  </si>
  <si>
    <r>
      <t xml:space="preserve"> </t>
    </r>
    <r>
      <rPr>
        <sz val="11"/>
        <rFont val="ＭＳ Ｐゴシック"/>
        <family val="3"/>
        <charset val="128"/>
      </rPr>
      <t xml:space="preserve">     </t>
    </r>
    <phoneticPr fontId="3"/>
  </si>
  <si>
    <t>事業所名</t>
    <rPh sb="0" eb="2">
      <t>ジギョウ</t>
    </rPh>
    <rPh sb="2" eb="3">
      <t>ショ</t>
    </rPh>
    <rPh sb="3" eb="4">
      <t>メイ</t>
    </rPh>
    <phoneticPr fontId="3"/>
  </si>
  <si>
    <t>徴収簿の額</t>
    <phoneticPr fontId="5"/>
  </si>
  <si>
    <t>備　　　考　　（単価等）</t>
    <phoneticPr fontId="3"/>
  </si>
  <si>
    <t>支給認定こども</t>
    <rPh sb="0" eb="2">
      <t>シキュウ</t>
    </rPh>
    <rPh sb="2" eb="4">
      <t>ニンテイ</t>
    </rPh>
    <phoneticPr fontId="5"/>
  </si>
  <si>
    <t>延長保育</t>
    <phoneticPr fontId="5"/>
  </si>
  <si>
    <t>その他</t>
    <phoneticPr fontId="5"/>
  </si>
  <si>
    <r>
      <t xml:space="preserve">  (</t>
    </r>
    <r>
      <rPr>
        <sz val="11"/>
        <rFont val="ＭＳ Ｐゴシック"/>
        <family val="3"/>
        <charset val="128"/>
      </rPr>
      <t>3</t>
    </r>
    <r>
      <rPr>
        <sz val="11"/>
        <rFont val="ＭＳ Ｐゴシック"/>
        <family val="3"/>
        <charset val="128"/>
      </rPr>
      <t xml:space="preserve">)利用者等利用料収入 </t>
    </r>
    <rPh sb="5" eb="8">
      <t>リヨウシャ</t>
    </rPh>
    <rPh sb="8" eb="9">
      <t>トウ</t>
    </rPh>
    <rPh sb="9" eb="12">
      <t>リヨウリョウ</t>
    </rPh>
    <rPh sb="12" eb="14">
      <t>シュウニュウ</t>
    </rPh>
    <phoneticPr fontId="3"/>
  </si>
  <si>
    <t>　　　　　ある場合には、下表に記入してください。</t>
  </si>
  <si>
    <t>理由</t>
  </si>
  <si>
    <t>合計</t>
    <rPh sb="0" eb="2">
      <t>ゴウケイ</t>
    </rPh>
    <phoneticPr fontId="40"/>
  </si>
  <si>
    <t>積立金・積立資産明細書</t>
    <rPh sb="0" eb="2">
      <t>ツミタテ</t>
    </rPh>
    <rPh sb="2" eb="3">
      <t>キン</t>
    </rPh>
    <rPh sb="4" eb="6">
      <t>ツミタテ</t>
    </rPh>
    <rPh sb="6" eb="8">
      <t>シサン</t>
    </rPh>
    <rPh sb="8" eb="11">
      <t>メイサイショ</t>
    </rPh>
    <phoneticPr fontId="40"/>
  </si>
  <si>
    <t>単位：円</t>
    <rPh sb="0" eb="2">
      <t>タンイ</t>
    </rPh>
    <rPh sb="3" eb="4">
      <t>エン</t>
    </rPh>
    <phoneticPr fontId="40"/>
  </si>
  <si>
    <t>事業所名称　（　　　　　　　　　　　　　　）　　　　　　　　　</t>
    <rPh sb="0" eb="2">
      <t>ジギョウ</t>
    </rPh>
    <rPh sb="2" eb="3">
      <t>ショ</t>
    </rPh>
    <rPh sb="3" eb="5">
      <t>メイショウ</t>
    </rPh>
    <phoneticPr fontId="40"/>
  </si>
  <si>
    <t>区分</t>
    <rPh sb="0" eb="2">
      <t>クブン</t>
    </rPh>
    <phoneticPr fontId="40"/>
  </si>
  <si>
    <t>前期末残高</t>
    <rPh sb="0" eb="3">
      <t>ゼンキマツ</t>
    </rPh>
    <rPh sb="3" eb="5">
      <t>ザンダカ</t>
    </rPh>
    <phoneticPr fontId="40"/>
  </si>
  <si>
    <t>当期増加額</t>
    <rPh sb="0" eb="2">
      <t>トウキ</t>
    </rPh>
    <rPh sb="2" eb="4">
      <t>ゾウカ</t>
    </rPh>
    <rPh sb="4" eb="5">
      <t>ガク</t>
    </rPh>
    <phoneticPr fontId="40"/>
  </si>
  <si>
    <t>当期減少額</t>
    <rPh sb="0" eb="2">
      <t>トウキ</t>
    </rPh>
    <rPh sb="2" eb="4">
      <t>ゲンショウ</t>
    </rPh>
    <rPh sb="4" eb="5">
      <t>ガク</t>
    </rPh>
    <phoneticPr fontId="40"/>
  </si>
  <si>
    <t>期末残高</t>
    <rPh sb="0" eb="2">
      <t>キマツ</t>
    </rPh>
    <rPh sb="2" eb="4">
      <t>ザンダカ</t>
    </rPh>
    <phoneticPr fontId="40"/>
  </si>
  <si>
    <t>摘要</t>
    <rPh sb="0" eb="2">
      <t>テキヨウ</t>
    </rPh>
    <phoneticPr fontId="40"/>
  </si>
  <si>
    <t>積立金</t>
    <rPh sb="0" eb="2">
      <t>ツミタテ</t>
    </rPh>
    <rPh sb="2" eb="3">
      <t>キン</t>
    </rPh>
    <phoneticPr fontId="40"/>
  </si>
  <si>
    <t>○○積立金</t>
    <rPh sb="2" eb="4">
      <t>ツミタテ</t>
    </rPh>
    <rPh sb="4" eb="5">
      <t>キン</t>
    </rPh>
    <phoneticPr fontId="40"/>
  </si>
  <si>
    <t>△△積立金</t>
    <rPh sb="2" eb="4">
      <t>ツミタテ</t>
    </rPh>
    <rPh sb="4" eb="5">
      <t>キン</t>
    </rPh>
    <phoneticPr fontId="40"/>
  </si>
  <si>
    <t>××積立金</t>
    <rPh sb="2" eb="4">
      <t>ツミタテ</t>
    </rPh>
    <rPh sb="4" eb="5">
      <t>キン</t>
    </rPh>
    <phoneticPr fontId="40"/>
  </si>
  <si>
    <t>積立資金</t>
    <rPh sb="0" eb="2">
      <t>ツミタテ</t>
    </rPh>
    <rPh sb="2" eb="4">
      <t>シキン</t>
    </rPh>
    <phoneticPr fontId="40"/>
  </si>
  <si>
    <t>○○積立資産</t>
    <rPh sb="2" eb="4">
      <t>ツミタテ</t>
    </rPh>
    <rPh sb="4" eb="6">
      <t>シサン</t>
    </rPh>
    <phoneticPr fontId="40"/>
  </si>
  <si>
    <t>△△積立資産</t>
    <rPh sb="2" eb="4">
      <t>ツミタテ</t>
    </rPh>
    <rPh sb="4" eb="6">
      <t>シサン</t>
    </rPh>
    <phoneticPr fontId="40"/>
  </si>
  <si>
    <t>××積立資産</t>
    <rPh sb="2" eb="4">
      <t>ツミタテ</t>
    </rPh>
    <rPh sb="4" eb="6">
      <t>シサン</t>
    </rPh>
    <phoneticPr fontId="40"/>
  </si>
  <si>
    <t>連携施設の名称</t>
    <rPh sb="0" eb="2">
      <t>レンケイ</t>
    </rPh>
    <rPh sb="2" eb="4">
      <t>シセツ</t>
    </rPh>
    <rPh sb="5" eb="7">
      <t>メイショウ</t>
    </rPh>
    <phoneticPr fontId="5"/>
  </si>
  <si>
    <t>収入</t>
    <rPh sb="0" eb="2">
      <t>シュウニュウ</t>
    </rPh>
    <phoneticPr fontId="42"/>
  </si>
  <si>
    <t>支出</t>
    <rPh sb="0" eb="2">
      <t>シシュツ</t>
    </rPh>
    <phoneticPr fontId="42"/>
  </si>
  <si>
    <t>差引過不足額
③＝①-②</t>
    <rPh sb="0" eb="2">
      <t>サシヒ</t>
    </rPh>
    <rPh sb="2" eb="5">
      <t>カブソク</t>
    </rPh>
    <rPh sb="5" eb="6">
      <t>ガク</t>
    </rPh>
    <phoneticPr fontId="42"/>
  </si>
  <si>
    <t>金額（円）①</t>
    <rPh sb="0" eb="2">
      <t>キンガク</t>
    </rPh>
    <rPh sb="3" eb="4">
      <t>エン</t>
    </rPh>
    <phoneticPr fontId="42"/>
  </si>
  <si>
    <t>金額（円）②</t>
    <rPh sb="0" eb="2">
      <t>キンガク</t>
    </rPh>
    <rPh sb="3" eb="4">
      <t>エン</t>
    </rPh>
    <phoneticPr fontId="42"/>
  </si>
  <si>
    <t>１４　人件費支出</t>
    <rPh sb="3" eb="6">
      <t>ジンケンヒ</t>
    </rPh>
    <rPh sb="6" eb="8">
      <t>シシュツ</t>
    </rPh>
    <phoneticPr fontId="42"/>
  </si>
  <si>
    <t>（１）職員給料支出</t>
    <rPh sb="3" eb="5">
      <t>ショクイン</t>
    </rPh>
    <rPh sb="5" eb="7">
      <t>キュウリョウ</t>
    </rPh>
    <rPh sb="7" eb="9">
      <t>シシュツ</t>
    </rPh>
    <phoneticPr fontId="42"/>
  </si>
  <si>
    <t>（２）利用者が支払う保育料収入</t>
    <phoneticPr fontId="42"/>
  </si>
  <si>
    <t>（２）職員賞与支出</t>
    <rPh sb="3" eb="5">
      <t>ショクイン</t>
    </rPh>
    <rPh sb="5" eb="7">
      <t>ショウヨ</t>
    </rPh>
    <rPh sb="7" eb="9">
      <t>シシュツ</t>
    </rPh>
    <phoneticPr fontId="42"/>
  </si>
  <si>
    <t>（３）事業所内保育事業（従業員枠）の事業者負担</t>
    <rPh sb="3" eb="5">
      <t>ジギョウ</t>
    </rPh>
    <rPh sb="5" eb="6">
      <t>ショ</t>
    </rPh>
    <rPh sb="6" eb="7">
      <t>ナイ</t>
    </rPh>
    <rPh sb="7" eb="9">
      <t>ホイク</t>
    </rPh>
    <rPh sb="9" eb="11">
      <t>ジギョウ</t>
    </rPh>
    <rPh sb="12" eb="15">
      <t>ジュウギョウイン</t>
    </rPh>
    <rPh sb="15" eb="16">
      <t>ワク</t>
    </rPh>
    <rPh sb="18" eb="21">
      <t>ジギョウシャ</t>
    </rPh>
    <rPh sb="21" eb="23">
      <t>フタン</t>
    </rPh>
    <phoneticPr fontId="42"/>
  </si>
  <si>
    <t>（３）非常勤職員給与支出</t>
    <rPh sb="3" eb="6">
      <t>ヒジョウキン</t>
    </rPh>
    <rPh sb="6" eb="8">
      <t>ショクイン</t>
    </rPh>
    <rPh sb="8" eb="10">
      <t>キュウヨ</t>
    </rPh>
    <rPh sb="10" eb="12">
      <t>シシュツ</t>
    </rPh>
    <phoneticPr fontId="42"/>
  </si>
  <si>
    <t>２　補助金事業収入</t>
    <rPh sb="2" eb="5">
      <t>ホジョキン</t>
    </rPh>
    <rPh sb="5" eb="7">
      <t>ジギョウ</t>
    </rPh>
    <rPh sb="7" eb="9">
      <t>シュウニュウ</t>
    </rPh>
    <phoneticPr fontId="42"/>
  </si>
  <si>
    <t>（４）派遣職員費支出</t>
    <rPh sb="3" eb="5">
      <t>ハケン</t>
    </rPh>
    <rPh sb="5" eb="7">
      <t>ショクイン</t>
    </rPh>
    <rPh sb="7" eb="8">
      <t>ヒ</t>
    </rPh>
    <rPh sb="8" eb="10">
      <t>シシュツ</t>
    </rPh>
    <phoneticPr fontId="42"/>
  </si>
  <si>
    <t>（１）自治体が支払う運営費補助金</t>
    <rPh sb="3" eb="6">
      <t>ジチタイ</t>
    </rPh>
    <rPh sb="7" eb="9">
      <t>シハラ</t>
    </rPh>
    <rPh sb="10" eb="13">
      <t>ウンエイヒ</t>
    </rPh>
    <rPh sb="13" eb="16">
      <t>ホジョキン</t>
    </rPh>
    <phoneticPr fontId="42"/>
  </si>
  <si>
    <t>（５）退職給付支出</t>
    <rPh sb="3" eb="5">
      <t>タイショク</t>
    </rPh>
    <rPh sb="5" eb="7">
      <t>キュウフ</t>
    </rPh>
    <rPh sb="7" eb="9">
      <t>シシュツ</t>
    </rPh>
    <phoneticPr fontId="42"/>
  </si>
  <si>
    <t>（２）（１）以外の自治体が支払う補助金</t>
    <rPh sb="6" eb="8">
      <t>イガイ</t>
    </rPh>
    <rPh sb="9" eb="12">
      <t>ジチタイ</t>
    </rPh>
    <rPh sb="13" eb="15">
      <t>シハラ</t>
    </rPh>
    <rPh sb="16" eb="18">
      <t>ホジョ</t>
    </rPh>
    <rPh sb="18" eb="19">
      <t>キン</t>
    </rPh>
    <phoneticPr fontId="42"/>
  </si>
  <si>
    <t>（６）法定福利費支出</t>
    <rPh sb="3" eb="5">
      <t>ホウテイ</t>
    </rPh>
    <rPh sb="5" eb="7">
      <t>フクリ</t>
    </rPh>
    <rPh sb="7" eb="8">
      <t>ヒ</t>
    </rPh>
    <rPh sb="8" eb="10">
      <t>シシュツ</t>
    </rPh>
    <phoneticPr fontId="42"/>
  </si>
  <si>
    <t>（３）（２）の事業利用者が支払う利用料</t>
    <rPh sb="7" eb="9">
      <t>ジギョウ</t>
    </rPh>
    <rPh sb="9" eb="12">
      <t>リヨウシャ</t>
    </rPh>
    <rPh sb="13" eb="15">
      <t>シハラ</t>
    </rPh>
    <rPh sb="16" eb="19">
      <t>リヨウリョウ</t>
    </rPh>
    <phoneticPr fontId="42"/>
  </si>
  <si>
    <t>１５　事業費支出</t>
    <rPh sb="3" eb="6">
      <t>ジギョウヒ</t>
    </rPh>
    <rPh sb="6" eb="8">
      <t>シシュツ</t>
    </rPh>
    <phoneticPr fontId="42"/>
  </si>
  <si>
    <t>３　私的契約利用料収入</t>
    <rPh sb="2" eb="4">
      <t>シテキ</t>
    </rPh>
    <rPh sb="4" eb="6">
      <t>ケイヤク</t>
    </rPh>
    <rPh sb="6" eb="9">
      <t>リヨウリョウ</t>
    </rPh>
    <rPh sb="9" eb="11">
      <t>シュウニュウ</t>
    </rPh>
    <phoneticPr fontId="42"/>
  </si>
  <si>
    <t>　</t>
    <phoneticPr fontId="42"/>
  </si>
  <si>
    <t>（１）給食費支出</t>
    <rPh sb="3" eb="6">
      <t>キュウショクヒ</t>
    </rPh>
    <rPh sb="6" eb="8">
      <t>シシュツ</t>
    </rPh>
    <phoneticPr fontId="42"/>
  </si>
  <si>
    <t>４　その他事業収入（受入研修費、利用者等外給食費等）</t>
    <rPh sb="4" eb="5">
      <t>タ</t>
    </rPh>
    <rPh sb="5" eb="7">
      <t>ジギョウ</t>
    </rPh>
    <rPh sb="7" eb="9">
      <t>シュウニュウ</t>
    </rPh>
    <rPh sb="10" eb="12">
      <t>ウケイレ</t>
    </rPh>
    <rPh sb="12" eb="15">
      <t>ケンシュウヒ</t>
    </rPh>
    <rPh sb="16" eb="19">
      <t>リヨウシャ</t>
    </rPh>
    <rPh sb="19" eb="20">
      <t>トウ</t>
    </rPh>
    <rPh sb="20" eb="21">
      <t>ガイ</t>
    </rPh>
    <rPh sb="21" eb="24">
      <t>キュウショクヒ</t>
    </rPh>
    <rPh sb="24" eb="25">
      <t>トウ</t>
    </rPh>
    <phoneticPr fontId="42"/>
  </si>
  <si>
    <t>（２）保健衛生費支出</t>
    <rPh sb="3" eb="5">
      <t>ホケン</t>
    </rPh>
    <rPh sb="5" eb="8">
      <t>エイセイヒ</t>
    </rPh>
    <rPh sb="8" eb="10">
      <t>シシュツ</t>
    </rPh>
    <phoneticPr fontId="42"/>
  </si>
  <si>
    <t>５　人件費積立資産取崩収入</t>
    <rPh sb="2" eb="5">
      <t>ジンケンヒ</t>
    </rPh>
    <rPh sb="5" eb="7">
      <t>ツミタテ</t>
    </rPh>
    <rPh sb="7" eb="9">
      <t>シサン</t>
    </rPh>
    <rPh sb="9" eb="11">
      <t>トリクズ</t>
    </rPh>
    <rPh sb="11" eb="13">
      <t>シュウニュウ</t>
    </rPh>
    <phoneticPr fontId="42"/>
  </si>
  <si>
    <t>（３）保育材料費支出</t>
    <rPh sb="3" eb="5">
      <t>ホイク</t>
    </rPh>
    <rPh sb="5" eb="8">
      <t>ザイリョウヒ</t>
    </rPh>
    <rPh sb="8" eb="10">
      <t>シシュツ</t>
    </rPh>
    <phoneticPr fontId="42"/>
  </si>
  <si>
    <t>６　修繕積立資産取崩収入</t>
    <rPh sb="2" eb="4">
      <t>シュウゼン</t>
    </rPh>
    <rPh sb="4" eb="6">
      <t>ツミタテ</t>
    </rPh>
    <rPh sb="6" eb="8">
      <t>シサン</t>
    </rPh>
    <rPh sb="8" eb="10">
      <t>トリクズ</t>
    </rPh>
    <rPh sb="10" eb="12">
      <t>シュウニュウ</t>
    </rPh>
    <phoneticPr fontId="42"/>
  </si>
  <si>
    <t>（４）水道光熱費支出</t>
    <rPh sb="3" eb="5">
      <t>スイドウ</t>
    </rPh>
    <rPh sb="5" eb="8">
      <t>コウネツヒ</t>
    </rPh>
    <rPh sb="8" eb="10">
      <t>シシュツ</t>
    </rPh>
    <phoneticPr fontId="42"/>
  </si>
  <si>
    <t>７　備品等購入積立資産取崩収入</t>
    <rPh sb="2" eb="5">
      <t>ビヒンナド</t>
    </rPh>
    <rPh sb="5" eb="7">
      <t>コウニュウ</t>
    </rPh>
    <rPh sb="7" eb="9">
      <t>ツミタテ</t>
    </rPh>
    <rPh sb="9" eb="11">
      <t>シサン</t>
    </rPh>
    <rPh sb="11" eb="13">
      <t>トリクズ</t>
    </rPh>
    <rPh sb="13" eb="15">
      <t>シュウニュウ</t>
    </rPh>
    <phoneticPr fontId="42"/>
  </si>
  <si>
    <t>（５）燃料費支出</t>
    <rPh sb="3" eb="6">
      <t>ネンリョウヒ</t>
    </rPh>
    <rPh sb="6" eb="8">
      <t>シシュツ</t>
    </rPh>
    <phoneticPr fontId="42"/>
  </si>
  <si>
    <t>８　保育所施設・設備整備積立資産取崩収入</t>
    <rPh sb="2" eb="4">
      <t>ホイク</t>
    </rPh>
    <rPh sb="4" eb="5">
      <t>ショ</t>
    </rPh>
    <rPh sb="5" eb="7">
      <t>シセツ</t>
    </rPh>
    <rPh sb="8" eb="10">
      <t>セツビ</t>
    </rPh>
    <rPh sb="10" eb="12">
      <t>セイビ</t>
    </rPh>
    <rPh sb="12" eb="14">
      <t>ツミタテ</t>
    </rPh>
    <rPh sb="14" eb="16">
      <t>シサン</t>
    </rPh>
    <rPh sb="16" eb="18">
      <t>トリクズ</t>
    </rPh>
    <rPh sb="18" eb="20">
      <t>シュウニュウ</t>
    </rPh>
    <phoneticPr fontId="42"/>
  </si>
  <si>
    <t>（６）消耗器具備品支出</t>
    <rPh sb="3" eb="5">
      <t>ショウモウ</t>
    </rPh>
    <rPh sb="5" eb="7">
      <t>キグ</t>
    </rPh>
    <rPh sb="7" eb="9">
      <t>ビヒン</t>
    </rPh>
    <rPh sb="9" eb="11">
      <t>シシュツ</t>
    </rPh>
    <phoneticPr fontId="42"/>
  </si>
  <si>
    <t>（７）保険料支出</t>
    <rPh sb="3" eb="6">
      <t>ホケンリョウ</t>
    </rPh>
    <rPh sb="6" eb="8">
      <t>シシュツ</t>
    </rPh>
    <phoneticPr fontId="42"/>
  </si>
  <si>
    <t>（８）賃借料支出※３</t>
    <rPh sb="3" eb="6">
      <t>チンシャクリョウ</t>
    </rPh>
    <rPh sb="6" eb="8">
      <t>シシュツ</t>
    </rPh>
    <phoneticPr fontId="42"/>
  </si>
  <si>
    <t>（９）車両費支出</t>
    <rPh sb="3" eb="5">
      <t>シャリョウ</t>
    </rPh>
    <rPh sb="5" eb="6">
      <t>ヒ</t>
    </rPh>
    <rPh sb="6" eb="8">
      <t>シシュツ</t>
    </rPh>
    <phoneticPr fontId="42"/>
  </si>
  <si>
    <t>（１０）雑支出</t>
    <rPh sb="4" eb="5">
      <t>ザツ</t>
    </rPh>
    <rPh sb="5" eb="7">
      <t>シシュツ</t>
    </rPh>
    <phoneticPr fontId="42"/>
  </si>
  <si>
    <t>１６　事務費支出</t>
    <rPh sb="3" eb="6">
      <t>ジムヒ</t>
    </rPh>
    <rPh sb="6" eb="8">
      <t>シシュツ</t>
    </rPh>
    <phoneticPr fontId="42"/>
  </si>
  <si>
    <t>（１）福利厚生費支出</t>
    <rPh sb="3" eb="5">
      <t>フクリ</t>
    </rPh>
    <rPh sb="5" eb="8">
      <t>コウセイヒ</t>
    </rPh>
    <rPh sb="8" eb="10">
      <t>シシュツ</t>
    </rPh>
    <phoneticPr fontId="42"/>
  </si>
  <si>
    <t>（２）職員被服費支出</t>
    <rPh sb="3" eb="5">
      <t>ショクイン</t>
    </rPh>
    <rPh sb="5" eb="8">
      <t>ヒフクヒ</t>
    </rPh>
    <rPh sb="8" eb="10">
      <t>シシュツ</t>
    </rPh>
    <phoneticPr fontId="42"/>
  </si>
  <si>
    <t>（３）旅費交通費支出</t>
    <rPh sb="3" eb="5">
      <t>リョヒ</t>
    </rPh>
    <rPh sb="5" eb="8">
      <t>コウツウヒ</t>
    </rPh>
    <rPh sb="8" eb="10">
      <t>シシュツ</t>
    </rPh>
    <phoneticPr fontId="42"/>
  </si>
  <si>
    <t>（４）研修研究費支出</t>
    <rPh sb="3" eb="5">
      <t>ケンシュウ</t>
    </rPh>
    <rPh sb="5" eb="8">
      <t>ケンキュウヒ</t>
    </rPh>
    <rPh sb="8" eb="10">
      <t>シシュツ</t>
    </rPh>
    <phoneticPr fontId="42"/>
  </si>
  <si>
    <t>（５）事務消耗品費支出</t>
    <rPh sb="3" eb="5">
      <t>ジム</t>
    </rPh>
    <rPh sb="5" eb="7">
      <t>ショウモウ</t>
    </rPh>
    <rPh sb="7" eb="8">
      <t>ヒン</t>
    </rPh>
    <rPh sb="8" eb="9">
      <t>ヒ</t>
    </rPh>
    <rPh sb="9" eb="11">
      <t>シシュツ</t>
    </rPh>
    <phoneticPr fontId="42"/>
  </si>
  <si>
    <t>（６）印刷製本費支出</t>
    <rPh sb="3" eb="5">
      <t>インサツ</t>
    </rPh>
    <rPh sb="5" eb="7">
      <t>セイホン</t>
    </rPh>
    <rPh sb="7" eb="8">
      <t>ヒ</t>
    </rPh>
    <rPh sb="8" eb="10">
      <t>シシュツ</t>
    </rPh>
    <phoneticPr fontId="42"/>
  </si>
  <si>
    <t>（７）水道光熱費支出</t>
    <rPh sb="3" eb="5">
      <t>スイドウ</t>
    </rPh>
    <rPh sb="5" eb="7">
      <t>コウネツ</t>
    </rPh>
    <rPh sb="7" eb="8">
      <t>ヒ</t>
    </rPh>
    <rPh sb="8" eb="10">
      <t>シシュツ</t>
    </rPh>
    <phoneticPr fontId="42"/>
  </si>
  <si>
    <t>（８）燃料費支出</t>
    <rPh sb="3" eb="6">
      <t>ネンリョウヒ</t>
    </rPh>
    <rPh sb="6" eb="8">
      <t>シシュツ</t>
    </rPh>
    <phoneticPr fontId="42"/>
  </si>
  <si>
    <t>（９）修繕費支出</t>
    <rPh sb="3" eb="6">
      <t>シュウゼンヒ</t>
    </rPh>
    <rPh sb="6" eb="8">
      <t>シシュツ</t>
    </rPh>
    <phoneticPr fontId="42"/>
  </si>
  <si>
    <t>（１０）通信運搬費支出</t>
    <rPh sb="4" eb="6">
      <t>ツウシン</t>
    </rPh>
    <rPh sb="6" eb="8">
      <t>ウンパン</t>
    </rPh>
    <rPh sb="8" eb="9">
      <t>ヒ</t>
    </rPh>
    <rPh sb="9" eb="11">
      <t>シシュツ</t>
    </rPh>
    <phoneticPr fontId="42"/>
  </si>
  <si>
    <t>（１１）会議費支出</t>
    <rPh sb="4" eb="6">
      <t>カイギ</t>
    </rPh>
    <rPh sb="6" eb="7">
      <t>ヒ</t>
    </rPh>
    <rPh sb="7" eb="9">
      <t>シシュツ</t>
    </rPh>
    <phoneticPr fontId="42"/>
  </si>
  <si>
    <t>（１２）広報費支出</t>
    <rPh sb="4" eb="6">
      <t>コウホウ</t>
    </rPh>
    <rPh sb="6" eb="7">
      <t>ヒ</t>
    </rPh>
    <rPh sb="7" eb="9">
      <t>シシュツ</t>
    </rPh>
    <phoneticPr fontId="42"/>
  </si>
  <si>
    <t>（１３）業務委託費支出</t>
    <rPh sb="4" eb="6">
      <t>ギョウム</t>
    </rPh>
    <rPh sb="6" eb="8">
      <t>イタク</t>
    </rPh>
    <rPh sb="8" eb="9">
      <t>ヒ</t>
    </rPh>
    <rPh sb="9" eb="11">
      <t>シシュツ</t>
    </rPh>
    <phoneticPr fontId="42"/>
  </si>
  <si>
    <t>（１４）手数料支出</t>
    <rPh sb="4" eb="7">
      <t>テスウリョウ</t>
    </rPh>
    <rPh sb="7" eb="9">
      <t>シシュツ</t>
    </rPh>
    <phoneticPr fontId="42"/>
  </si>
  <si>
    <t>（１５）保険料支出</t>
    <rPh sb="4" eb="7">
      <t>ホケンリョウ</t>
    </rPh>
    <rPh sb="7" eb="9">
      <t>シシュツ</t>
    </rPh>
    <phoneticPr fontId="42"/>
  </si>
  <si>
    <t>（１６）賃借料支出※３</t>
    <rPh sb="4" eb="7">
      <t>チンシャクリョウ</t>
    </rPh>
    <rPh sb="7" eb="9">
      <t>シシュツ</t>
    </rPh>
    <phoneticPr fontId="42"/>
  </si>
  <si>
    <t>（１７）保守料支出</t>
    <rPh sb="4" eb="6">
      <t>ホシュ</t>
    </rPh>
    <rPh sb="6" eb="7">
      <t>リョウ</t>
    </rPh>
    <rPh sb="7" eb="9">
      <t>シシュツ</t>
    </rPh>
    <phoneticPr fontId="42"/>
  </si>
  <si>
    <t>（１８）雑支出</t>
    <rPh sb="4" eb="5">
      <t>ザツ</t>
    </rPh>
    <rPh sb="5" eb="7">
      <t>シシュツ</t>
    </rPh>
    <phoneticPr fontId="42"/>
  </si>
  <si>
    <t>１７　人件費積立資産支出</t>
    <rPh sb="3" eb="6">
      <t>ジンケンヒ</t>
    </rPh>
    <rPh sb="6" eb="8">
      <t>ツミタテ</t>
    </rPh>
    <rPh sb="8" eb="10">
      <t>シサン</t>
    </rPh>
    <rPh sb="10" eb="12">
      <t>シシュツ</t>
    </rPh>
    <phoneticPr fontId="42"/>
  </si>
  <si>
    <t>１８　修繕積立資産支出</t>
    <rPh sb="3" eb="5">
      <t>シュウゼン</t>
    </rPh>
    <rPh sb="5" eb="7">
      <t>ツミタテ</t>
    </rPh>
    <rPh sb="7" eb="9">
      <t>シサン</t>
    </rPh>
    <rPh sb="9" eb="11">
      <t>シシュツ</t>
    </rPh>
    <phoneticPr fontId="42"/>
  </si>
  <si>
    <t>１９　備品等購入積立資産支出</t>
    <rPh sb="3" eb="6">
      <t>ビヒントウ</t>
    </rPh>
    <rPh sb="6" eb="8">
      <t>コウニュウ</t>
    </rPh>
    <rPh sb="8" eb="10">
      <t>ツミタテ</t>
    </rPh>
    <rPh sb="10" eb="12">
      <t>シサン</t>
    </rPh>
    <rPh sb="12" eb="14">
      <t>シシュツ</t>
    </rPh>
    <phoneticPr fontId="42"/>
  </si>
  <si>
    <t>２０　保育所施設・設備整備積立資産支出</t>
    <rPh sb="3" eb="5">
      <t>ホイク</t>
    </rPh>
    <rPh sb="5" eb="6">
      <t>ショ</t>
    </rPh>
    <rPh sb="6" eb="8">
      <t>シセツ</t>
    </rPh>
    <rPh sb="9" eb="11">
      <t>セツビ</t>
    </rPh>
    <rPh sb="11" eb="13">
      <t>セイビ</t>
    </rPh>
    <rPh sb="13" eb="15">
      <t>ツミタテ</t>
    </rPh>
    <rPh sb="15" eb="17">
      <t>シサン</t>
    </rPh>
    <rPh sb="17" eb="19">
      <t>シシュツ</t>
    </rPh>
    <phoneticPr fontId="42"/>
  </si>
  <si>
    <t>９　当期資金収支差額合計（欠損金）</t>
    <rPh sb="2" eb="4">
      <t>トウキ</t>
    </rPh>
    <rPh sb="4" eb="6">
      <t>シキン</t>
    </rPh>
    <rPh sb="6" eb="8">
      <t>シュウシ</t>
    </rPh>
    <rPh sb="8" eb="10">
      <t>サガク</t>
    </rPh>
    <rPh sb="10" eb="12">
      <t>ゴウケイ</t>
    </rPh>
    <rPh sb="13" eb="16">
      <t>ケッソンキン</t>
    </rPh>
    <phoneticPr fontId="42"/>
  </si>
  <si>
    <t>２１　当期資金収支差額合計</t>
    <rPh sb="3" eb="5">
      <t>トウキ</t>
    </rPh>
    <rPh sb="5" eb="7">
      <t>シキン</t>
    </rPh>
    <rPh sb="7" eb="9">
      <t>シュウシ</t>
    </rPh>
    <rPh sb="9" eb="11">
      <t>サガク</t>
    </rPh>
    <rPh sb="11" eb="13">
      <t>ゴウケイ</t>
    </rPh>
    <phoneticPr fontId="42"/>
  </si>
  <si>
    <t>２２　固定資産取得支出のうち施設の整備等に係る支出</t>
    <rPh sb="3" eb="5">
      <t>コテイ</t>
    </rPh>
    <rPh sb="5" eb="7">
      <t>シサン</t>
    </rPh>
    <rPh sb="7" eb="9">
      <t>シュトク</t>
    </rPh>
    <rPh sb="9" eb="11">
      <t>シシュツ</t>
    </rPh>
    <rPh sb="14" eb="16">
      <t>シセツ</t>
    </rPh>
    <rPh sb="17" eb="20">
      <t>セイビトウ</t>
    </rPh>
    <rPh sb="21" eb="22">
      <t>カカ</t>
    </rPh>
    <rPh sb="23" eb="25">
      <t>シシュツ</t>
    </rPh>
    <phoneticPr fontId="42"/>
  </si>
  <si>
    <t>１１　国庫補助事業に係る施設整備補助金収入</t>
    <rPh sb="3" eb="5">
      <t>コッコ</t>
    </rPh>
    <rPh sb="5" eb="7">
      <t>ホジョ</t>
    </rPh>
    <rPh sb="7" eb="9">
      <t>ジギョウ</t>
    </rPh>
    <rPh sb="10" eb="11">
      <t>カカ</t>
    </rPh>
    <rPh sb="12" eb="14">
      <t>シセツ</t>
    </rPh>
    <rPh sb="14" eb="16">
      <t>セイビ</t>
    </rPh>
    <rPh sb="16" eb="19">
      <t>ホジョキン</t>
    </rPh>
    <rPh sb="19" eb="21">
      <t>シュウニュウ</t>
    </rPh>
    <phoneticPr fontId="42"/>
  </si>
  <si>
    <t>２３　土地・建物賃借料支出</t>
    <rPh sb="3" eb="5">
      <t>トチ</t>
    </rPh>
    <rPh sb="6" eb="8">
      <t>タテモノ</t>
    </rPh>
    <rPh sb="8" eb="11">
      <t>チンシャクリョウ</t>
    </rPh>
    <rPh sb="11" eb="13">
      <t>シシュツ</t>
    </rPh>
    <phoneticPr fontId="42"/>
  </si>
  <si>
    <t>１２　国庫補助事業に係る設備整備補助金収入</t>
    <rPh sb="3" eb="5">
      <t>コッコ</t>
    </rPh>
    <rPh sb="5" eb="7">
      <t>ホジョ</t>
    </rPh>
    <rPh sb="7" eb="9">
      <t>ジギョウ</t>
    </rPh>
    <rPh sb="10" eb="11">
      <t>カカ</t>
    </rPh>
    <rPh sb="12" eb="14">
      <t>セツビ</t>
    </rPh>
    <rPh sb="14" eb="16">
      <t>セイビ</t>
    </rPh>
    <rPh sb="16" eb="19">
      <t>ホジョキン</t>
    </rPh>
    <rPh sb="19" eb="21">
      <t>シュウニュウ</t>
    </rPh>
    <phoneticPr fontId="42"/>
  </si>
  <si>
    <t>２４　２２及び２３の経費に係る借入金利息支出</t>
    <rPh sb="5" eb="6">
      <t>オヨ</t>
    </rPh>
    <rPh sb="10" eb="12">
      <t>ケイヒ</t>
    </rPh>
    <rPh sb="13" eb="14">
      <t>カカ</t>
    </rPh>
    <rPh sb="15" eb="16">
      <t>シャク</t>
    </rPh>
    <rPh sb="16" eb="18">
      <t>ニュウキン</t>
    </rPh>
    <rPh sb="18" eb="20">
      <t>リソク</t>
    </rPh>
    <rPh sb="20" eb="22">
      <t>シシュツ</t>
    </rPh>
    <phoneticPr fontId="42"/>
  </si>
  <si>
    <t>１３　２２及び２３の経費に係る積立資産取崩収入</t>
    <rPh sb="5" eb="6">
      <t>オヨ</t>
    </rPh>
    <rPh sb="10" eb="12">
      <t>ケイヒ</t>
    </rPh>
    <rPh sb="13" eb="14">
      <t>カカ</t>
    </rPh>
    <rPh sb="15" eb="17">
      <t>ツミタテ</t>
    </rPh>
    <rPh sb="17" eb="19">
      <t>シサン</t>
    </rPh>
    <rPh sb="19" eb="21">
      <t>トリクズ</t>
    </rPh>
    <rPh sb="21" eb="23">
      <t>シュウニュウ</t>
    </rPh>
    <phoneticPr fontId="42"/>
  </si>
  <si>
    <t>２５　２２及び２３の経費に係る借入金償還支出</t>
    <rPh sb="5" eb="6">
      <t>オヨ</t>
    </rPh>
    <rPh sb="10" eb="12">
      <t>ケイヒ</t>
    </rPh>
    <rPh sb="13" eb="14">
      <t>カカ</t>
    </rPh>
    <rPh sb="15" eb="16">
      <t>シャク</t>
    </rPh>
    <rPh sb="16" eb="18">
      <t>ニュウキン</t>
    </rPh>
    <rPh sb="18" eb="20">
      <t>ショウカン</t>
    </rPh>
    <rPh sb="20" eb="22">
      <t>シシュツ</t>
    </rPh>
    <phoneticPr fontId="42"/>
  </si>
  <si>
    <t>２６　２２及び２３の経費に係る積立資産支出</t>
    <rPh sb="5" eb="6">
      <t>オヨ</t>
    </rPh>
    <rPh sb="10" eb="12">
      <t>ケイヒ</t>
    </rPh>
    <rPh sb="13" eb="14">
      <t>カカ</t>
    </rPh>
    <rPh sb="15" eb="17">
      <t>ツミタテ</t>
    </rPh>
    <rPh sb="17" eb="19">
      <t>シサン</t>
    </rPh>
    <rPh sb="19" eb="21">
      <t>シシュツ</t>
    </rPh>
    <phoneticPr fontId="42"/>
  </si>
  <si>
    <t>２７　租税公課</t>
    <rPh sb="3" eb="5">
      <t>ソゼイ</t>
    </rPh>
    <rPh sb="5" eb="7">
      <t>コウカ</t>
    </rPh>
    <phoneticPr fontId="42"/>
  </si>
  <si>
    <t>※１　処遇改善等加算の基礎分を除く。（処遇改善加算の基礎分は１０に計上すること。）</t>
    <rPh sb="3" eb="5">
      <t>ショグウ</t>
    </rPh>
    <rPh sb="5" eb="7">
      <t>カイゼン</t>
    </rPh>
    <rPh sb="7" eb="8">
      <t>トウ</t>
    </rPh>
    <rPh sb="8" eb="10">
      <t>カサン</t>
    </rPh>
    <rPh sb="11" eb="13">
      <t>キソ</t>
    </rPh>
    <rPh sb="13" eb="14">
      <t>ブン</t>
    </rPh>
    <rPh sb="15" eb="16">
      <t>ノゾ</t>
    </rPh>
    <rPh sb="19" eb="21">
      <t>ショグウ</t>
    </rPh>
    <rPh sb="21" eb="23">
      <t>カイゼン</t>
    </rPh>
    <rPh sb="23" eb="25">
      <t>カサン</t>
    </rPh>
    <rPh sb="26" eb="28">
      <t>キソ</t>
    </rPh>
    <rPh sb="28" eb="29">
      <t>ブン</t>
    </rPh>
    <rPh sb="33" eb="35">
      <t>ケイジョウ</t>
    </rPh>
    <phoneticPr fontId="42"/>
  </si>
  <si>
    <t>※２　１４から２７の経費等に係る借入金収入がある場合には、その受入額についても収入欄に計上すること。</t>
    <rPh sb="10" eb="12">
      <t>ケイヒ</t>
    </rPh>
    <rPh sb="12" eb="13">
      <t>トウ</t>
    </rPh>
    <rPh sb="14" eb="15">
      <t>カカ</t>
    </rPh>
    <rPh sb="16" eb="17">
      <t>シャク</t>
    </rPh>
    <rPh sb="17" eb="19">
      <t>ニュウキン</t>
    </rPh>
    <rPh sb="19" eb="21">
      <t>シュウニュウ</t>
    </rPh>
    <rPh sb="24" eb="26">
      <t>バアイ</t>
    </rPh>
    <rPh sb="31" eb="33">
      <t>ウケイレ</t>
    </rPh>
    <rPh sb="33" eb="34">
      <t>ガク</t>
    </rPh>
    <rPh sb="39" eb="41">
      <t>シュウニュウ</t>
    </rPh>
    <rPh sb="41" eb="42">
      <t>ラン</t>
    </rPh>
    <rPh sb="43" eb="45">
      <t>ケイジョウ</t>
    </rPh>
    <phoneticPr fontId="42"/>
  </si>
  <si>
    <t>※３　土地・建物賃借料を除く。（土地・建物賃借料は２３に計上すること。）</t>
    <rPh sb="3" eb="5">
      <t>トチ</t>
    </rPh>
    <rPh sb="6" eb="8">
      <t>タテモノ</t>
    </rPh>
    <rPh sb="8" eb="11">
      <t>チンシャクリョウ</t>
    </rPh>
    <rPh sb="12" eb="13">
      <t>ノゾ</t>
    </rPh>
    <rPh sb="16" eb="18">
      <t>トチ</t>
    </rPh>
    <rPh sb="19" eb="21">
      <t>タテモノ</t>
    </rPh>
    <rPh sb="21" eb="24">
      <t>チンシャクリョウ</t>
    </rPh>
    <rPh sb="28" eb="30">
      <t>ケイジョウ</t>
    </rPh>
    <phoneticPr fontId="42"/>
  </si>
  <si>
    <t>家庭的保育支援者又は管理者</t>
    <rPh sb="0" eb="3">
      <t>カテイテキ</t>
    </rPh>
    <rPh sb="3" eb="5">
      <t>ホイク</t>
    </rPh>
    <rPh sb="5" eb="8">
      <t>シエンシャ</t>
    </rPh>
    <rPh sb="8" eb="9">
      <t>マタ</t>
    </rPh>
    <rPh sb="10" eb="13">
      <t>カンリシャ</t>
    </rPh>
    <phoneticPr fontId="3"/>
  </si>
  <si>
    <t>無資格者</t>
    <rPh sb="0" eb="3">
      <t>ムシカク</t>
    </rPh>
    <rPh sb="3" eb="4">
      <t>シャ</t>
    </rPh>
    <phoneticPr fontId="3"/>
  </si>
  <si>
    <t>嘱 託 医</t>
    <rPh sb="0" eb="1">
      <t>ショク</t>
    </rPh>
    <rPh sb="2" eb="3">
      <t>タク</t>
    </rPh>
    <rPh sb="4" eb="5">
      <t>イ</t>
    </rPh>
    <phoneticPr fontId="3"/>
  </si>
  <si>
    <t>嘱 託 歯 科 医</t>
    <rPh sb="0" eb="1">
      <t>ショク</t>
    </rPh>
    <rPh sb="2" eb="3">
      <t>タク</t>
    </rPh>
    <rPh sb="4" eb="5">
      <t>ハ</t>
    </rPh>
    <rPh sb="6" eb="7">
      <t>カ</t>
    </rPh>
    <rPh sb="8" eb="9">
      <t>イ</t>
    </rPh>
    <phoneticPr fontId="3"/>
  </si>
  <si>
    <r>
      <t>調　理　員　</t>
    </r>
    <r>
      <rPr>
        <sz val="10"/>
        <rFont val="ＭＳ Ｐゴシック"/>
        <family val="3"/>
        <charset val="128"/>
      </rPr>
      <t>(注５）</t>
    </r>
    <rPh sb="0" eb="1">
      <t>チョウ</t>
    </rPh>
    <rPh sb="2" eb="3">
      <t>リ</t>
    </rPh>
    <rPh sb="4" eb="5">
      <t>イン</t>
    </rPh>
    <rPh sb="7" eb="8">
      <t>チュウ</t>
    </rPh>
    <phoneticPr fontId="3"/>
  </si>
  <si>
    <t>事 務 職 員</t>
    <rPh sb="0" eb="1">
      <t>コト</t>
    </rPh>
    <rPh sb="2" eb="3">
      <t>ツトム</t>
    </rPh>
    <rPh sb="4" eb="5">
      <t>ショク</t>
    </rPh>
    <rPh sb="6" eb="7">
      <t>イン</t>
    </rPh>
    <phoneticPr fontId="3"/>
  </si>
  <si>
    <t>　（注1）　4月1日時点で在籍する職員の実人員を記載してください。なお、休業中（産前・産後休暇、病気休暇を含む。）の職員は除いてください。</t>
    <rPh sb="7" eb="8">
      <t>ガツ</t>
    </rPh>
    <rPh sb="9" eb="10">
      <t>ニチ</t>
    </rPh>
    <rPh sb="10" eb="12">
      <t>ジテン</t>
    </rPh>
    <rPh sb="13" eb="15">
      <t>ザイセキ</t>
    </rPh>
    <rPh sb="17" eb="19">
      <t>ショクイン</t>
    </rPh>
    <rPh sb="20" eb="21">
      <t>ジツ</t>
    </rPh>
    <rPh sb="21" eb="23">
      <t>ジンイン</t>
    </rPh>
    <rPh sb="24" eb="26">
      <t>キサイ</t>
    </rPh>
    <rPh sb="36" eb="39">
      <t>キュウギョウチュウ</t>
    </rPh>
    <rPh sb="40" eb="42">
      <t>サンゼン</t>
    </rPh>
    <rPh sb="43" eb="45">
      <t>サンゴ</t>
    </rPh>
    <rPh sb="45" eb="47">
      <t>キュウカ</t>
    </rPh>
    <rPh sb="48" eb="50">
      <t>ビョウキ</t>
    </rPh>
    <rPh sb="50" eb="52">
      <t>キュウカ</t>
    </rPh>
    <rPh sb="53" eb="54">
      <t>フク</t>
    </rPh>
    <rPh sb="58" eb="60">
      <t>ショクイン</t>
    </rPh>
    <rPh sb="61" eb="62">
      <t>ノゾ</t>
    </rPh>
    <phoneticPr fontId="3"/>
  </si>
  <si>
    <t>　(注２）　「常勤」欄には、各事業所の就業規則等で定めた常勤のうち、①期間の定めのない労働契約（1年以上の労働契約を含む。）を締結している、②労働条件通知等の</t>
    <rPh sb="2" eb="3">
      <t>チュウ</t>
    </rPh>
    <rPh sb="7" eb="9">
      <t>ジョウキン</t>
    </rPh>
    <rPh sb="10" eb="11">
      <t>ラン</t>
    </rPh>
    <rPh sb="14" eb="15">
      <t>カク</t>
    </rPh>
    <rPh sb="15" eb="18">
      <t>ジギョウショ</t>
    </rPh>
    <rPh sb="35" eb="37">
      <t>キカン</t>
    </rPh>
    <rPh sb="38" eb="39">
      <t>サダ</t>
    </rPh>
    <rPh sb="43" eb="45">
      <t>ロウドウ</t>
    </rPh>
    <rPh sb="45" eb="47">
      <t>ケイヤク</t>
    </rPh>
    <rPh sb="58" eb="59">
      <t>フク</t>
    </rPh>
    <rPh sb="63" eb="65">
      <t>テイケツ</t>
    </rPh>
    <rPh sb="71" eb="73">
      <t>ロウドウ</t>
    </rPh>
    <rPh sb="73" eb="75">
      <t>ジョウケン</t>
    </rPh>
    <rPh sb="75" eb="77">
      <t>ツウチ</t>
    </rPh>
    <rPh sb="77" eb="78">
      <t>トウ</t>
    </rPh>
    <phoneticPr fontId="3"/>
  </si>
  <si>
    <t>　　　　就業場所が当該事業所である、③1日6時間以上かつ月20以上当該事業所で常態的に勤務し、④保育に専任の、⑤当該事業所における社会保険の被保険者である、</t>
    <rPh sb="11" eb="14">
      <t>ジギョウショ</t>
    </rPh>
    <rPh sb="33" eb="35">
      <t>トウガイ</t>
    </rPh>
    <rPh sb="35" eb="38">
      <t>ジギョウショ</t>
    </rPh>
    <rPh sb="48" eb="50">
      <t>ホイク</t>
    </rPh>
    <rPh sb="51" eb="53">
      <t>センニン</t>
    </rPh>
    <rPh sb="58" eb="61">
      <t>ジギョウショ</t>
    </rPh>
    <phoneticPr fontId="3"/>
  </si>
  <si>
    <t>　（注３）　「非常勤」欄には、（注２）の「常勤」に該当しない職員の実人員を記載してください。</t>
    <rPh sb="7" eb="10">
      <t>ヒジョウキン</t>
    </rPh>
    <rPh sb="11" eb="12">
      <t>ラン</t>
    </rPh>
    <rPh sb="16" eb="17">
      <t>チュウ</t>
    </rPh>
    <rPh sb="21" eb="23">
      <t>ジョウキン</t>
    </rPh>
    <rPh sb="25" eb="27">
      <t>ガイトウ</t>
    </rPh>
    <rPh sb="37" eb="39">
      <t>キサイ</t>
    </rPh>
    <phoneticPr fontId="3"/>
  </si>
  <si>
    <t>　（注４）　「その他有資格者」欄には、幼稚園教諭、小学校教諭、養護教諭の普通免許状を有する者で保育士資格を有しない職員の実人員等を記載してください。</t>
    <rPh sb="15" eb="16">
      <t>ラン</t>
    </rPh>
    <rPh sb="47" eb="50">
      <t>ホイクシ</t>
    </rPh>
    <rPh sb="50" eb="52">
      <t>シカク</t>
    </rPh>
    <rPh sb="53" eb="54">
      <t>ユウ</t>
    </rPh>
    <rPh sb="57" eb="59">
      <t>ショクイン</t>
    </rPh>
    <rPh sb="60" eb="61">
      <t>ジツ</t>
    </rPh>
    <rPh sb="61" eb="63">
      <t>ジンイン</t>
    </rPh>
    <rPh sb="63" eb="64">
      <t>トウ</t>
    </rPh>
    <rPh sb="65" eb="67">
      <t>キサイ</t>
    </rPh>
    <phoneticPr fontId="3"/>
  </si>
  <si>
    <t>　（注５）　調理のすべてを外部委託している場合は、「委託」と記入してください。</t>
    <rPh sb="6" eb="8">
      <t>チョウリ</t>
    </rPh>
    <rPh sb="13" eb="15">
      <t>ガイブ</t>
    </rPh>
    <rPh sb="15" eb="17">
      <t>イタク</t>
    </rPh>
    <rPh sb="21" eb="23">
      <t>バアイ</t>
    </rPh>
    <rPh sb="26" eb="28">
      <t>イタク</t>
    </rPh>
    <rPh sb="30" eb="32">
      <t>キニュウ</t>
    </rPh>
    <phoneticPr fontId="3"/>
  </si>
  <si>
    <t>　（注６）　検査日現在の欄は､記入しないでください。</t>
    <rPh sb="6" eb="9">
      <t>ケンサビ</t>
    </rPh>
    <rPh sb="9" eb="11">
      <t>ゲンザイ</t>
    </rPh>
    <rPh sb="12" eb="13">
      <t>ラン</t>
    </rPh>
    <rPh sb="15" eb="17">
      <t>キニュウ</t>
    </rPh>
    <phoneticPr fontId="3"/>
  </si>
  <si>
    <t>　　　カ　延長保育を実施している場合は、保育従事者の配置状況を記入してください。</t>
    <rPh sb="5" eb="7">
      <t>エンチョウ</t>
    </rPh>
    <rPh sb="7" eb="9">
      <t>ホイク</t>
    </rPh>
    <rPh sb="10" eb="12">
      <t>ジッシ</t>
    </rPh>
    <rPh sb="16" eb="18">
      <t>バアイ</t>
    </rPh>
    <rPh sb="20" eb="22">
      <t>ホイク</t>
    </rPh>
    <rPh sb="22" eb="25">
      <t>ジュウジシャ</t>
    </rPh>
    <rPh sb="26" eb="28">
      <t>ハイチ</t>
    </rPh>
    <rPh sb="28" eb="30">
      <t>ジョウキョウ</t>
    </rPh>
    <rPh sb="31" eb="33">
      <t>キニュウ</t>
    </rPh>
    <phoneticPr fontId="3"/>
  </si>
  <si>
    <t>検査日現在　（注６）</t>
    <phoneticPr fontId="3"/>
  </si>
  <si>
    <t>　　　　のすべてを満たす者を記載してください。</t>
    <phoneticPr fontId="3"/>
  </si>
  <si>
    <t>　区分欄の事業を実施している場合は○をし、内容欄を記入してください。</t>
    <rPh sb="1" eb="3">
      <t>クブン</t>
    </rPh>
    <rPh sb="3" eb="4">
      <t>ラン</t>
    </rPh>
    <rPh sb="5" eb="7">
      <t>ジギョウ</t>
    </rPh>
    <rPh sb="8" eb="10">
      <t>ジッシ</t>
    </rPh>
    <rPh sb="14" eb="16">
      <t>バアイ</t>
    </rPh>
    <rPh sb="21" eb="23">
      <t>ナイヨウ</t>
    </rPh>
    <rPh sb="23" eb="24">
      <t>ラン</t>
    </rPh>
    <rPh sb="25" eb="27">
      <t>キニュウ</t>
    </rPh>
    <phoneticPr fontId="3"/>
  </si>
  <si>
    <t xml:space="preserve"> 区分</t>
    <rPh sb="1" eb="3">
      <t>クブン</t>
    </rPh>
    <phoneticPr fontId="3"/>
  </si>
  <si>
    <t>実施の有無</t>
    <phoneticPr fontId="5"/>
  </si>
  <si>
    <t>　　　　　　　　　　　　内容</t>
    <rPh sb="12" eb="14">
      <t>ナイヨウ</t>
    </rPh>
    <phoneticPr fontId="3"/>
  </si>
  <si>
    <t>開所時間</t>
    <phoneticPr fontId="3"/>
  </si>
  <si>
    <t>～</t>
    <phoneticPr fontId="3"/>
  </si>
  <si>
    <t>延長時間</t>
    <phoneticPr fontId="3"/>
  </si>
  <si>
    <t>児童数</t>
    <rPh sb="0" eb="2">
      <t>ジドウ</t>
    </rPh>
    <rPh sb="2" eb="3">
      <t>スウ</t>
    </rPh>
    <phoneticPr fontId="3"/>
  </si>
  <si>
    <t>人</t>
    <phoneticPr fontId="3"/>
  </si>
  <si>
    <t>障害児保育</t>
    <rPh sb="0" eb="3">
      <t>ショウガイジ</t>
    </rPh>
    <rPh sb="3" eb="5">
      <t>ホイク</t>
    </rPh>
    <phoneticPr fontId="3"/>
  </si>
  <si>
    <t>休日保育</t>
    <phoneticPr fontId="3"/>
  </si>
  <si>
    <t>病児･病後児保育</t>
    <rPh sb="1" eb="2">
      <t>ジ</t>
    </rPh>
    <rPh sb="3" eb="4">
      <t>ビョウ</t>
    </rPh>
    <phoneticPr fontId="3"/>
  </si>
  <si>
    <t>一時預かり</t>
    <rPh sb="2" eb="3">
      <t>アズ</t>
    </rPh>
    <phoneticPr fontId="3"/>
  </si>
  <si>
    <t>定期利用保育</t>
    <rPh sb="0" eb="2">
      <t>テイキ</t>
    </rPh>
    <rPh sb="2" eb="4">
      <t>リヨウ</t>
    </rPh>
    <rPh sb="4" eb="6">
      <t>ホイク</t>
    </rPh>
    <phoneticPr fontId="3"/>
  </si>
  <si>
    <t>私的契約利用児童の受入</t>
    <rPh sb="0" eb="2">
      <t>シテキ</t>
    </rPh>
    <rPh sb="2" eb="4">
      <t>ケイヤク</t>
    </rPh>
    <rPh sb="4" eb="6">
      <t>リヨウ</t>
    </rPh>
    <rPh sb="6" eb="8">
      <t>ジドウ</t>
    </rPh>
    <rPh sb="9" eb="11">
      <t>ウケイレ</t>
    </rPh>
    <phoneticPr fontId="3"/>
  </si>
  <si>
    <t>　　(ｴ)　管理規程に定める重要事項を事業所内に掲示していますか。</t>
    <rPh sb="11" eb="12">
      <t>サダ</t>
    </rPh>
    <rPh sb="14" eb="16">
      <t>ジュウヨウ</t>
    </rPh>
    <rPh sb="16" eb="18">
      <t>ジコウ</t>
    </rPh>
    <rPh sb="19" eb="21">
      <t>ジギョウ</t>
    </rPh>
    <rPh sb="21" eb="22">
      <t>ショ</t>
    </rPh>
    <rPh sb="22" eb="23">
      <t>ナイ</t>
    </rPh>
    <rPh sb="24" eb="26">
      <t>ケイジ</t>
    </rPh>
    <phoneticPr fontId="3"/>
  </si>
  <si>
    <t>「いる・いない」を記入してください。</t>
    <phoneticPr fontId="3"/>
  </si>
  <si>
    <t>常勤職員（人）</t>
    <rPh sb="2" eb="4">
      <t>ショクイン</t>
    </rPh>
    <rPh sb="5" eb="6">
      <t>ヒト</t>
    </rPh>
    <phoneticPr fontId="3"/>
  </si>
  <si>
    <t>非常勤職員（人）</t>
    <rPh sb="0" eb="3">
      <t>ヒジョウキン</t>
    </rPh>
    <rPh sb="3" eb="5">
      <t>ショクイン</t>
    </rPh>
    <phoneticPr fontId="3"/>
  </si>
  <si>
    <t>□集団保育の機会提供　　□保育の提供に係る支援　　□代替保育の提供
□卒園後の受け皿　　□その他(　　　　　　　　　　　　　　　　　)</t>
    <rPh sb="1" eb="3">
      <t>シュウダン</t>
    </rPh>
    <rPh sb="3" eb="5">
      <t>ホイク</t>
    </rPh>
    <rPh sb="6" eb="8">
      <t>キカイ</t>
    </rPh>
    <rPh sb="8" eb="10">
      <t>テイキョウ</t>
    </rPh>
    <rPh sb="13" eb="15">
      <t>ホイク</t>
    </rPh>
    <rPh sb="16" eb="18">
      <t>テイキョウ</t>
    </rPh>
    <rPh sb="19" eb="20">
      <t>カカ</t>
    </rPh>
    <rPh sb="21" eb="23">
      <t>シエン</t>
    </rPh>
    <rPh sb="26" eb="28">
      <t>ダイガエ</t>
    </rPh>
    <rPh sb="28" eb="30">
      <t>ホイク</t>
    </rPh>
    <rPh sb="31" eb="33">
      <t>テイキョウ</t>
    </rPh>
    <rPh sb="35" eb="37">
      <t>ソツエン</t>
    </rPh>
    <rPh sb="37" eb="38">
      <t>ゴ</t>
    </rPh>
    <rPh sb="39" eb="40">
      <t>ウ</t>
    </rPh>
    <rPh sb="41" eb="42">
      <t>ザラ</t>
    </rPh>
    <rPh sb="47" eb="48">
      <t>タ</t>
    </rPh>
    <phoneticPr fontId="3"/>
  </si>
  <si>
    <t>(イ)　小規模保育事業Ｂ型及び小規模型事業所内保育事業（保育士６割以上、家庭的保育者及び家庭的保育補助者）</t>
    <rPh sb="4" eb="7">
      <t>ショウキボ</t>
    </rPh>
    <rPh sb="7" eb="9">
      <t>ホイク</t>
    </rPh>
    <rPh sb="9" eb="11">
      <t>ジギョウ</t>
    </rPh>
    <rPh sb="12" eb="13">
      <t>ガタ</t>
    </rPh>
    <rPh sb="13" eb="14">
      <t>オヨ</t>
    </rPh>
    <rPh sb="15" eb="18">
      <t>ショウキボ</t>
    </rPh>
    <rPh sb="18" eb="19">
      <t>ガタ</t>
    </rPh>
    <rPh sb="19" eb="21">
      <t>ジギョウ</t>
    </rPh>
    <rPh sb="21" eb="22">
      <t>ショ</t>
    </rPh>
    <rPh sb="22" eb="23">
      <t>ナイ</t>
    </rPh>
    <rPh sb="23" eb="25">
      <t>ホイク</t>
    </rPh>
    <rPh sb="25" eb="27">
      <t>ジギョウ</t>
    </rPh>
    <rPh sb="28" eb="31">
      <t>ホイクシ</t>
    </rPh>
    <rPh sb="32" eb="33">
      <t>ワリ</t>
    </rPh>
    <rPh sb="33" eb="35">
      <t>イジョウ</t>
    </rPh>
    <rPh sb="36" eb="39">
      <t>カテイテキ</t>
    </rPh>
    <rPh sb="39" eb="41">
      <t>ホイク</t>
    </rPh>
    <rPh sb="41" eb="42">
      <t>シャ</t>
    </rPh>
    <rPh sb="42" eb="43">
      <t>オヨ</t>
    </rPh>
    <rPh sb="44" eb="47">
      <t>カテイテキ</t>
    </rPh>
    <rPh sb="47" eb="49">
      <t>ホイク</t>
    </rPh>
    <rPh sb="49" eb="52">
      <t>ホジョシャ</t>
    </rPh>
    <phoneticPr fontId="3"/>
  </si>
  <si>
    <t>確認（基本分単価相当）配置基準</t>
    <rPh sb="0" eb="2">
      <t>カクニン</t>
    </rPh>
    <rPh sb="3" eb="5">
      <t>キホン</t>
    </rPh>
    <rPh sb="5" eb="6">
      <t>ブン</t>
    </rPh>
    <rPh sb="6" eb="8">
      <t>タンカ</t>
    </rPh>
    <rPh sb="8" eb="10">
      <t>ソウトウ</t>
    </rPh>
    <rPh sb="11" eb="13">
      <t>ハイチ</t>
    </rPh>
    <rPh sb="13" eb="15">
      <t>キジュン</t>
    </rPh>
    <phoneticPr fontId="5"/>
  </si>
  <si>
    <t>０歳児</t>
    <phoneticPr fontId="5"/>
  </si>
  <si>
    <t>　１・２歳児</t>
    <phoneticPr fontId="5"/>
  </si>
  <si>
    <t>３歳児</t>
    <phoneticPr fontId="5"/>
  </si>
  <si>
    <t>必要
保育従事者数</t>
    <rPh sb="0" eb="2">
      <t>ヒツヨウ</t>
    </rPh>
    <rPh sb="3" eb="5">
      <t>ホイク</t>
    </rPh>
    <rPh sb="5" eb="8">
      <t>ジュウジシャ</t>
    </rPh>
    <rPh sb="8" eb="9">
      <t>スウ</t>
    </rPh>
    <phoneticPr fontId="5"/>
  </si>
  <si>
    <t>必要
保育従事者数
（注２）</t>
    <rPh sb="0" eb="2">
      <t>ヒツヨウ</t>
    </rPh>
    <rPh sb="3" eb="5">
      <t>ホイク</t>
    </rPh>
    <rPh sb="5" eb="8">
      <t>ジュウジシャ</t>
    </rPh>
    <rPh sb="8" eb="9">
      <t>スウ</t>
    </rPh>
    <rPh sb="11" eb="12">
      <t>チュウ</t>
    </rPh>
    <phoneticPr fontId="5"/>
  </si>
  <si>
    <t>保育標準時間
認定児が利用
する事業所</t>
    <rPh sb="16" eb="18">
      <t>ジギョウ</t>
    </rPh>
    <rPh sb="18" eb="19">
      <t>ショ</t>
    </rPh>
    <phoneticPr fontId="3"/>
  </si>
  <si>
    <t>全事業所</t>
    <rPh sb="0" eb="1">
      <t>ゼン</t>
    </rPh>
    <rPh sb="1" eb="3">
      <t>ジギョウ</t>
    </rPh>
    <rPh sb="3" eb="4">
      <t>ショ</t>
    </rPh>
    <phoneticPr fontId="3"/>
  </si>
  <si>
    <t>以下のうち６割以上は保育士を配置</t>
    <rPh sb="0" eb="2">
      <t>イカ</t>
    </rPh>
    <rPh sb="6" eb="7">
      <t>ワリ</t>
    </rPh>
    <rPh sb="7" eb="9">
      <t>イジョウ</t>
    </rPh>
    <rPh sb="10" eb="13">
      <t>ホイクシ</t>
    </rPh>
    <rPh sb="14" eb="16">
      <t>ハイチ</t>
    </rPh>
    <phoneticPr fontId="3"/>
  </si>
  <si>
    <t>以下常勤職員のうち６割以上は保育士を配置</t>
    <rPh sb="0" eb="2">
      <t>イカ</t>
    </rPh>
    <rPh sb="2" eb="4">
      <t>ジョウキン</t>
    </rPh>
    <rPh sb="4" eb="6">
      <t>ショクイン</t>
    </rPh>
    <rPh sb="10" eb="11">
      <t>ワリ</t>
    </rPh>
    <rPh sb="11" eb="13">
      <t>イジョウ</t>
    </rPh>
    <rPh sb="14" eb="17">
      <t>ホイクシ</t>
    </rPh>
    <rPh sb="18" eb="20">
      <t>ハイチ</t>
    </rPh>
    <phoneticPr fontId="3"/>
  </si>
  <si>
    <t>（</t>
    <phoneticPr fontId="5"/>
  </si>
  <si>
    <t>）</t>
    <phoneticPr fontId="5"/>
  </si>
  <si>
    <t xml:space="preserve"> （A又はBのいずれか多い方に加算１を加えた数）</t>
    <rPh sb="15" eb="17">
      <t>カサン</t>
    </rPh>
    <rPh sb="19" eb="20">
      <t>クワ</t>
    </rPh>
    <rPh sb="22" eb="23">
      <t>カズ</t>
    </rPh>
    <phoneticPr fontId="3"/>
  </si>
  <si>
    <t>（</t>
    <phoneticPr fontId="5"/>
  </si>
  <si>
    <t>）</t>
    <phoneticPr fontId="5"/>
  </si>
  <si>
    <t>＊B</t>
    <phoneticPr fontId="3"/>
  </si>
  <si>
    <r>
      <t xml:space="preserve">検査日
現在
</t>
    </r>
    <r>
      <rPr>
        <sz val="11"/>
        <rFont val="ＭＳ Ｐゴシック"/>
        <family val="3"/>
        <charset val="128"/>
      </rPr>
      <t>（注３）</t>
    </r>
    <rPh sb="0" eb="2">
      <t>ケンサ</t>
    </rPh>
    <rPh sb="2" eb="3">
      <t>ビ</t>
    </rPh>
    <rPh sb="4" eb="6">
      <t>ゲンザイ</t>
    </rPh>
    <phoneticPr fontId="3"/>
  </si>
  <si>
    <t>在籍児</t>
    <phoneticPr fontId="5"/>
  </si>
  <si>
    <r>
      <t>　　（注１）各年齢区分別の定員及び在籍児童数を記入</t>
    </r>
    <r>
      <rPr>
        <sz val="11"/>
        <rFont val="ＭＳ Ｐゴシック"/>
        <family val="3"/>
        <charset val="128"/>
      </rPr>
      <t>し、それぞれ、下段の年齢区分別必要配置数で除した数（小数点2位以下切捨）を（　　　）内に記入してください。</t>
    </r>
    <rPh sb="3" eb="4">
      <t>チュウ</t>
    </rPh>
    <rPh sb="6" eb="9">
      <t>カクネンレイ</t>
    </rPh>
    <rPh sb="9" eb="11">
      <t>クブン</t>
    </rPh>
    <rPh sb="11" eb="12">
      <t>ベツ</t>
    </rPh>
    <rPh sb="13" eb="15">
      <t>テイイン</t>
    </rPh>
    <rPh sb="15" eb="16">
      <t>オヨ</t>
    </rPh>
    <rPh sb="17" eb="19">
      <t>ザイセキ</t>
    </rPh>
    <rPh sb="19" eb="21">
      <t>ジドウ</t>
    </rPh>
    <rPh sb="21" eb="22">
      <t>スウ</t>
    </rPh>
    <rPh sb="23" eb="25">
      <t>キニュウ</t>
    </rPh>
    <rPh sb="32" eb="34">
      <t>カダン</t>
    </rPh>
    <rPh sb="37" eb="39">
      <t>クブン</t>
    </rPh>
    <rPh sb="40" eb="42">
      <t>ヒツヨウ</t>
    </rPh>
    <rPh sb="42" eb="44">
      <t>ハイチ</t>
    </rPh>
    <rPh sb="44" eb="45">
      <t>スウ</t>
    </rPh>
    <rPh sb="46" eb="47">
      <t>ジョ</t>
    </rPh>
    <rPh sb="49" eb="50">
      <t>カズ</t>
    </rPh>
    <phoneticPr fontId="3"/>
  </si>
  <si>
    <r>
      <t>　</t>
    </r>
    <r>
      <rPr>
        <sz val="11"/>
        <rFont val="ＭＳ Ｐゴシック"/>
        <family val="3"/>
        <charset val="128"/>
      </rPr>
      <t>　（注３）検査日現在の欄は､記入しないでください。</t>
    </r>
    <rPh sb="3" eb="4">
      <t>チュウ</t>
    </rPh>
    <rPh sb="6" eb="9">
      <t>ケンサビ</t>
    </rPh>
    <rPh sb="9" eb="11">
      <t>ゲンザイ</t>
    </rPh>
    <rPh sb="12" eb="13">
      <t>ラン</t>
    </rPh>
    <rPh sb="15" eb="17">
      <t>キニュウ</t>
    </rPh>
    <phoneticPr fontId="3"/>
  </si>
  <si>
    <t>家庭的保育者</t>
    <rPh sb="0" eb="3">
      <t>カテイテキ</t>
    </rPh>
    <rPh sb="3" eb="6">
      <t>ホイクシャ</t>
    </rPh>
    <phoneticPr fontId="3"/>
  </si>
  <si>
    <t>＊A</t>
    <phoneticPr fontId="3"/>
  </si>
  <si>
    <t>家庭的保育補助者</t>
    <rPh sb="0" eb="3">
      <t>カテイテキ</t>
    </rPh>
    <rPh sb="3" eb="5">
      <t>ホイク</t>
    </rPh>
    <rPh sb="5" eb="8">
      <t>ホジョシャ</t>
    </rPh>
    <phoneticPr fontId="3"/>
  </si>
  <si>
    <t>家庭的保育者1：児童3
家庭的保育者1、家庭的保育補助者1：児童5</t>
    <rPh sb="0" eb="3">
      <t>カテイテキ</t>
    </rPh>
    <rPh sb="3" eb="6">
      <t>ホイクシャ</t>
    </rPh>
    <rPh sb="8" eb="10">
      <t>ジドウ</t>
    </rPh>
    <rPh sb="12" eb="15">
      <t>カテイテキ</t>
    </rPh>
    <rPh sb="15" eb="18">
      <t>ホイクシャ</t>
    </rPh>
    <rPh sb="20" eb="23">
      <t>カテイテキ</t>
    </rPh>
    <rPh sb="23" eb="25">
      <t>ホイク</t>
    </rPh>
    <rPh sb="25" eb="28">
      <t>ホジョシャ</t>
    </rPh>
    <rPh sb="30" eb="32">
      <t>ジドウ</t>
    </rPh>
    <phoneticPr fontId="3"/>
  </si>
  <si>
    <r>
      <t>　　（注１）各年齢区分別の定員及び在籍児童数を記入</t>
    </r>
    <r>
      <rPr>
        <sz val="11"/>
        <rFont val="ＭＳ Ｐゴシック"/>
        <family val="3"/>
        <charset val="128"/>
      </rPr>
      <t>してください。</t>
    </r>
    <rPh sb="3" eb="4">
      <t>チュウ</t>
    </rPh>
    <rPh sb="6" eb="9">
      <t>カクネンレイ</t>
    </rPh>
    <rPh sb="9" eb="11">
      <t>クブン</t>
    </rPh>
    <rPh sb="11" eb="12">
      <t>ベツ</t>
    </rPh>
    <rPh sb="13" eb="15">
      <t>テイイン</t>
    </rPh>
    <rPh sb="15" eb="16">
      <t>オヨ</t>
    </rPh>
    <rPh sb="17" eb="19">
      <t>ザイセキ</t>
    </rPh>
    <rPh sb="19" eb="21">
      <t>ジドウ</t>
    </rPh>
    <rPh sb="21" eb="22">
      <t>スウ</t>
    </rPh>
    <rPh sb="23" eb="25">
      <t>キニュウ</t>
    </rPh>
    <phoneticPr fontId="3"/>
  </si>
  <si>
    <t>(オ)　保育所型事業所内保育事業（保育士１０割）</t>
    <rPh sb="4" eb="6">
      <t>ホイク</t>
    </rPh>
    <rPh sb="6" eb="7">
      <t>ショ</t>
    </rPh>
    <rPh sb="7" eb="8">
      <t>ガタ</t>
    </rPh>
    <rPh sb="8" eb="10">
      <t>ジギョウ</t>
    </rPh>
    <rPh sb="10" eb="11">
      <t>ショ</t>
    </rPh>
    <rPh sb="11" eb="12">
      <t>ナイ</t>
    </rPh>
    <rPh sb="12" eb="14">
      <t>ホイク</t>
    </rPh>
    <rPh sb="14" eb="16">
      <t>ジギョウ</t>
    </rPh>
    <rPh sb="17" eb="20">
      <t>ホイクシ</t>
    </rPh>
    <rPh sb="22" eb="23">
      <t>ワリ</t>
    </rPh>
    <phoneticPr fontId="3"/>
  </si>
  <si>
    <t>必要保育士数
（注２）</t>
    <rPh sb="0" eb="2">
      <t>ヒツヨウ</t>
    </rPh>
    <rPh sb="2" eb="4">
      <t>ホイク</t>
    </rPh>
    <rPh sb="4" eb="5">
      <t>シ</t>
    </rPh>
    <rPh sb="5" eb="6">
      <t>スウ</t>
    </rPh>
    <rPh sb="8" eb="9">
      <t>チュウ</t>
    </rPh>
    <phoneticPr fontId="5"/>
  </si>
  <si>
    <t>保育標準時間
認定児が利用
する施設</t>
    <phoneticPr fontId="3"/>
  </si>
  <si>
    <t>全施設</t>
    <rPh sb="0" eb="1">
      <t>ゼン</t>
    </rPh>
    <rPh sb="1" eb="3">
      <t>シセツ</t>
    </rPh>
    <phoneticPr fontId="3"/>
  </si>
  <si>
    <t xml:space="preserve"> （A又はBのいず
　れか多い方）</t>
    <phoneticPr fontId="3"/>
  </si>
  <si>
    <t>(ウ)　小規模保育事業Ｃ型（家庭的保育者及び家庭的保育補助者）</t>
    <rPh sb="4" eb="7">
      <t>ショウキボ</t>
    </rPh>
    <rPh sb="7" eb="9">
      <t>ホイク</t>
    </rPh>
    <rPh sb="9" eb="11">
      <t>ジギョウ</t>
    </rPh>
    <rPh sb="12" eb="13">
      <t>ガタ</t>
    </rPh>
    <rPh sb="14" eb="17">
      <t>カテイテキ</t>
    </rPh>
    <rPh sb="17" eb="20">
      <t>ホイクシャ</t>
    </rPh>
    <rPh sb="20" eb="21">
      <t>オヨ</t>
    </rPh>
    <rPh sb="22" eb="25">
      <t>カテイテキ</t>
    </rPh>
    <rPh sb="25" eb="27">
      <t>ホイク</t>
    </rPh>
    <rPh sb="27" eb="30">
      <t>ホジョシャ</t>
    </rPh>
    <phoneticPr fontId="3"/>
  </si>
  <si>
    <t>(エ)　家庭的保育事業（家庭的保育者及び家庭的保育補助者）</t>
    <rPh sb="4" eb="7">
      <t>カテイテキ</t>
    </rPh>
    <rPh sb="7" eb="9">
      <t>ホイク</t>
    </rPh>
    <rPh sb="9" eb="11">
      <t>ジギョウ</t>
    </rPh>
    <rPh sb="12" eb="15">
      <t>カテイテキ</t>
    </rPh>
    <rPh sb="15" eb="18">
      <t>ホイクシャ</t>
    </rPh>
    <rPh sb="18" eb="19">
      <t>オヨ</t>
    </rPh>
    <rPh sb="20" eb="23">
      <t>カテイテキ</t>
    </rPh>
    <rPh sb="23" eb="25">
      <t>ホイク</t>
    </rPh>
    <rPh sb="25" eb="28">
      <t>ホジョシャ</t>
    </rPh>
    <phoneticPr fontId="3"/>
  </si>
  <si>
    <r>
      <t>　　</t>
    </r>
    <r>
      <rPr>
        <sz val="11"/>
        <rFont val="ＭＳ Ｐゴシック"/>
        <family val="3"/>
        <charset val="128"/>
      </rPr>
      <t>(ｸ)　運営委員会の設置状況　（社会福祉法人及び学校法人立以外の事業所は記入してください。）</t>
    </r>
    <rPh sb="12" eb="14">
      <t>セッチ</t>
    </rPh>
    <rPh sb="14" eb="16">
      <t>ジョウキョウ</t>
    </rPh>
    <rPh sb="24" eb="25">
      <t>オヨ</t>
    </rPh>
    <rPh sb="26" eb="28">
      <t>ガッコウ</t>
    </rPh>
    <rPh sb="28" eb="30">
      <t>ホウジン</t>
    </rPh>
    <rPh sb="34" eb="36">
      <t>ジギョウ</t>
    </rPh>
    <phoneticPr fontId="3"/>
  </si>
  <si>
    <t>８時間開所</t>
    <phoneticPr fontId="3"/>
  </si>
  <si>
    <t>　</t>
    <phoneticPr fontId="3"/>
  </si>
  <si>
    <r>
      <t>危険物(刃物、消毒液、画鋲等</t>
    </r>
    <r>
      <rPr>
        <sz val="11"/>
        <rFont val="ＭＳ Ｐゴシック"/>
        <family val="3"/>
        <charset val="128"/>
      </rPr>
      <t>)が放置されていないか。</t>
    </r>
    <rPh sb="0" eb="3">
      <t>キケンブツ</t>
    </rPh>
    <rPh sb="4" eb="6">
      <t>ハモノ</t>
    </rPh>
    <rPh sb="7" eb="9">
      <t>ショウドク</t>
    </rPh>
    <rPh sb="9" eb="10">
      <t>エキ</t>
    </rPh>
    <rPh sb="11" eb="13">
      <t>ガビョウ</t>
    </rPh>
    <rPh sb="13" eb="14">
      <t>トウ</t>
    </rPh>
    <rPh sb="16" eb="18">
      <t>ホウチ</t>
    </rPh>
    <phoneticPr fontId="5"/>
  </si>
  <si>
    <t>画鋲、マグネット、クリップ等、児童の誤飲や怪我の危険性がないか。</t>
    <rPh sb="0" eb="2">
      <t>ガビョウ</t>
    </rPh>
    <rPh sb="13" eb="14">
      <t>トウ</t>
    </rPh>
    <rPh sb="15" eb="17">
      <t>ジドウ</t>
    </rPh>
    <rPh sb="18" eb="20">
      <t>ゴイン</t>
    </rPh>
    <rPh sb="21" eb="23">
      <t>ケガ</t>
    </rPh>
    <rPh sb="24" eb="27">
      <t>キケンセイ</t>
    </rPh>
    <phoneticPr fontId="3"/>
  </si>
  <si>
    <t>その他(内容を記入)</t>
    <rPh sb="2" eb="3">
      <t>タ</t>
    </rPh>
    <rPh sb="4" eb="6">
      <t>ナイヨウ</t>
    </rPh>
    <rPh sb="7" eb="9">
      <t>キニュウ</t>
    </rPh>
    <phoneticPr fontId="3"/>
  </si>
  <si>
    <t>（注２）学校保健安全法施行規則第６条に定める検査項目(身長及び体重、栄養状態、脊柱及び胸郭の疾病及び異常の有無並びに四肢の状態、</t>
    <rPh sb="8" eb="10">
      <t>アンゼン</t>
    </rPh>
    <rPh sb="15" eb="16">
      <t>ダイ</t>
    </rPh>
    <rPh sb="17" eb="18">
      <t>ジョウ</t>
    </rPh>
    <rPh sb="27" eb="29">
      <t>シンチョウ</t>
    </rPh>
    <rPh sb="29" eb="30">
      <t>オヨ</t>
    </rPh>
    <rPh sb="31" eb="33">
      <t>タイジュウ</t>
    </rPh>
    <rPh sb="34" eb="36">
      <t>エイヨウ</t>
    </rPh>
    <rPh sb="36" eb="38">
      <t>ジョウタイ</t>
    </rPh>
    <rPh sb="39" eb="41">
      <t>セキチュウ</t>
    </rPh>
    <rPh sb="41" eb="42">
      <t>オヨ</t>
    </rPh>
    <rPh sb="43" eb="45">
      <t>キョウカク</t>
    </rPh>
    <rPh sb="46" eb="48">
      <t>シッペイ</t>
    </rPh>
    <rPh sb="48" eb="49">
      <t>オヨ</t>
    </rPh>
    <rPh sb="50" eb="52">
      <t>イジョウ</t>
    </rPh>
    <rPh sb="53" eb="55">
      <t>ウム</t>
    </rPh>
    <rPh sb="55" eb="56">
      <t>ナラ</t>
    </rPh>
    <rPh sb="58" eb="60">
      <t>シシ</t>
    </rPh>
    <rPh sb="61" eb="63">
      <t>ジョウタイ</t>
    </rPh>
    <phoneticPr fontId="5"/>
  </si>
  <si>
    <t>視力及び聴力、眼の疾病及び異常の有無、耳鼻咽喉疾患及び皮膚疾患の有無、歯及び口腔の疾病及び異常の有無、結核の有無、</t>
    <rPh sb="0" eb="2">
      <t>シリョク</t>
    </rPh>
    <rPh sb="2" eb="3">
      <t>オヨ</t>
    </rPh>
    <rPh sb="4" eb="6">
      <t>チョウリョク</t>
    </rPh>
    <rPh sb="7" eb="8">
      <t>メ</t>
    </rPh>
    <rPh sb="9" eb="11">
      <t>シッペイ</t>
    </rPh>
    <rPh sb="11" eb="12">
      <t>オヨ</t>
    </rPh>
    <rPh sb="13" eb="15">
      <t>イジョウ</t>
    </rPh>
    <rPh sb="16" eb="18">
      <t>ウム</t>
    </rPh>
    <rPh sb="19" eb="21">
      <t>ジビ</t>
    </rPh>
    <rPh sb="21" eb="23">
      <t>インコウ</t>
    </rPh>
    <rPh sb="23" eb="25">
      <t>シッカン</t>
    </rPh>
    <rPh sb="25" eb="26">
      <t>オヨ</t>
    </rPh>
    <rPh sb="27" eb="29">
      <t>ヒフ</t>
    </rPh>
    <rPh sb="29" eb="31">
      <t>シッカン</t>
    </rPh>
    <rPh sb="32" eb="34">
      <t>ウム</t>
    </rPh>
    <rPh sb="35" eb="36">
      <t>ハ</t>
    </rPh>
    <rPh sb="36" eb="37">
      <t>オヨ</t>
    </rPh>
    <rPh sb="38" eb="40">
      <t>コウクウ</t>
    </rPh>
    <rPh sb="41" eb="43">
      <t>シッペイ</t>
    </rPh>
    <rPh sb="43" eb="44">
      <t>オヨ</t>
    </rPh>
    <rPh sb="45" eb="47">
      <t>イジョウ</t>
    </rPh>
    <rPh sb="48" eb="50">
      <t>ウム</t>
    </rPh>
    <rPh sb="51" eb="53">
      <t>ケッカク</t>
    </rPh>
    <rPh sb="54" eb="56">
      <t>ウム</t>
    </rPh>
    <phoneticPr fontId="3"/>
  </si>
  <si>
    <t>心臓の疾病及び異常の有無、尿、その他の疾病及び異常の有無)に準じた健康診断を実施すること。</t>
    <rPh sb="0" eb="2">
      <t>シンゾウ</t>
    </rPh>
    <rPh sb="3" eb="5">
      <t>シッペイ</t>
    </rPh>
    <rPh sb="5" eb="6">
      <t>オヨ</t>
    </rPh>
    <rPh sb="7" eb="9">
      <t>イジョウ</t>
    </rPh>
    <rPh sb="10" eb="12">
      <t>ウム</t>
    </rPh>
    <rPh sb="13" eb="14">
      <t>ニョウ</t>
    </rPh>
    <rPh sb="17" eb="18">
      <t>タ</t>
    </rPh>
    <rPh sb="19" eb="21">
      <t>シッペイ</t>
    </rPh>
    <rPh sb="21" eb="22">
      <t>オヨ</t>
    </rPh>
    <rPh sb="23" eb="25">
      <t>イジョウ</t>
    </rPh>
    <rPh sb="26" eb="28">
      <t>ウム</t>
    </rPh>
    <rPh sb="30" eb="31">
      <t>ジュン</t>
    </rPh>
    <rPh sb="33" eb="35">
      <t>ケンコウ</t>
    </rPh>
    <rPh sb="35" eb="37">
      <t>シンダン</t>
    </rPh>
    <rPh sb="38" eb="40">
      <t>ジッシ</t>
    </rPh>
    <phoneticPr fontId="3"/>
  </si>
  <si>
    <r>
      <t>　　　　・調理及び調乳に携わる職員は、健康診断を受けていますか。いる場合は</t>
    </r>
    <r>
      <rPr>
        <sz val="11"/>
        <rFont val="ＭＳ Ｐゴシック"/>
        <family val="3"/>
        <charset val="128"/>
      </rPr>
      <t>○をしてください。</t>
    </r>
    <rPh sb="7" eb="8">
      <t>オヨ</t>
    </rPh>
    <rPh sb="9" eb="10">
      <t>チョウ</t>
    </rPh>
    <rPh sb="10" eb="11">
      <t>ニュウ</t>
    </rPh>
    <rPh sb="34" eb="36">
      <t>バアイ</t>
    </rPh>
    <phoneticPr fontId="5"/>
  </si>
  <si>
    <t>令和</t>
    <rPh sb="0" eb="2">
      <t>レイワ</t>
    </rPh>
    <phoneticPr fontId="3"/>
  </si>
  <si>
    <t xml:space="preserve">　　イ　ハラスメントの防止について、対策を講じていますか。いる場合は○をしてください。  </t>
    <phoneticPr fontId="3"/>
  </si>
  <si>
    <t>地震・水害</t>
    <rPh sb="3" eb="5">
      <t>スイガイ</t>
    </rPh>
    <phoneticPr fontId="5"/>
  </si>
  <si>
    <t>開催の理事会で承認（令和○○年○○月○○日を記入してください。）</t>
    <rPh sb="10" eb="12">
      <t>レイワ</t>
    </rPh>
    <phoneticPr fontId="3"/>
  </si>
  <si>
    <t>　(2) 前年度の補正予算は、事前に理事会での審議、承認されていますか。（令和○○年○○月○○日を記入してください。）</t>
    <rPh sb="15" eb="17">
      <t>ジゼン</t>
    </rPh>
    <rPh sb="18" eb="21">
      <t>リジカイ</t>
    </rPh>
    <rPh sb="37" eb="39">
      <t>レイワ</t>
    </rPh>
    <phoneticPr fontId="2"/>
  </si>
  <si>
    <t>（令和○○年○○月○○日を記入してください。）</t>
    <rPh sb="1" eb="3">
      <t>レイワ</t>
    </rPh>
    <phoneticPr fontId="3"/>
  </si>
  <si>
    <t>　　1　事業所運営全般</t>
    <rPh sb="4" eb="7">
      <t>ジギョウショ</t>
    </rPh>
    <rPh sb="7" eb="9">
      <t>ウンエイ</t>
    </rPh>
    <rPh sb="9" eb="11">
      <t>ゼンパン</t>
    </rPh>
    <phoneticPr fontId="3"/>
  </si>
  <si>
    <t xml:space="preserve"> （注）項目(2)は、４０歳未満（３５歳を除く）の者については医師の判断に基づき省略可。但し、雇入時健康診断では省略できません。</t>
    <rPh sb="13" eb="14">
      <t>サイ</t>
    </rPh>
    <rPh sb="14" eb="16">
      <t>ミマン</t>
    </rPh>
    <rPh sb="19" eb="20">
      <t>サイ</t>
    </rPh>
    <rPh sb="21" eb="22">
      <t>ノゾ</t>
    </rPh>
    <rPh sb="25" eb="26">
      <t>モノ</t>
    </rPh>
    <rPh sb="31" eb="33">
      <t>イシ</t>
    </rPh>
    <rPh sb="34" eb="36">
      <t>ハンダン</t>
    </rPh>
    <rPh sb="37" eb="38">
      <t>モト</t>
    </rPh>
    <rPh sb="40" eb="43">
      <t>ショウリャクカ</t>
    </rPh>
    <rPh sb="44" eb="45">
      <t>タダ</t>
    </rPh>
    <rPh sb="47" eb="48">
      <t>ヤトイ</t>
    </rPh>
    <rPh sb="48" eb="50">
      <t>イレドキ</t>
    </rPh>
    <rPh sb="50" eb="52">
      <t>ケンコウ</t>
    </rPh>
    <rPh sb="52" eb="54">
      <t>シンダン</t>
    </rPh>
    <rPh sb="56" eb="58">
      <t>ショウリャク</t>
    </rPh>
    <phoneticPr fontId="3"/>
  </si>
  <si>
    <t xml:space="preserve">  イ　特定建築物等定期調査の報告を3年に1回行っていますか。（公設民営を除く）</t>
    <rPh sb="4" eb="6">
      <t>トクテイ</t>
    </rPh>
    <rPh sb="6" eb="9">
      <t>ケンチクブツ</t>
    </rPh>
    <rPh sb="9" eb="10">
      <t>トウ</t>
    </rPh>
    <rPh sb="10" eb="12">
      <t>テイキ</t>
    </rPh>
    <rPh sb="12" eb="14">
      <t>チョウサ</t>
    </rPh>
    <rPh sb="19" eb="20">
      <t>ネン</t>
    </rPh>
    <rPh sb="22" eb="23">
      <t>カイ</t>
    </rPh>
    <rPh sb="32" eb="34">
      <t>コウセツ</t>
    </rPh>
    <rPh sb="34" eb="36">
      <t>ミンエイ</t>
    </rPh>
    <rPh sb="37" eb="38">
      <t>ノゾ</t>
    </rPh>
    <phoneticPr fontId="3"/>
  </si>
  <si>
    <t>　　　　【参考】簡易な食事提供とは、米飯の外注、既製食品の多用、副食の一部外注、パンと牛乳、カップラーメン等調理の手間を</t>
  </si>
  <si>
    <t>　　　 　　　　　省いている食事等をいいます。</t>
    <phoneticPr fontId="3"/>
  </si>
  <si>
    <t>　　　ク　卒園後に連携施設で保育を継続するにあたり、配慮していることはありますか。</t>
    <rPh sb="5" eb="7">
      <t>ソツエン</t>
    </rPh>
    <rPh sb="7" eb="8">
      <t>ゴ</t>
    </rPh>
    <rPh sb="9" eb="11">
      <t>レンケイ</t>
    </rPh>
    <rPh sb="11" eb="13">
      <t>シセツ</t>
    </rPh>
    <rPh sb="14" eb="16">
      <t>ホイク</t>
    </rPh>
    <rPh sb="17" eb="19">
      <t>ケイゾク</t>
    </rPh>
    <rPh sb="26" eb="28">
      <t>ハイリョ</t>
    </rPh>
    <phoneticPr fontId="3"/>
  </si>
  <si>
    <t>　　（注２）上記のほか研修代替保育従事者３人分の費用を確保してください。</t>
    <rPh sb="3" eb="4">
      <t>チュウ</t>
    </rPh>
    <rPh sb="6" eb="8">
      <t>ジョウキ</t>
    </rPh>
    <rPh sb="11" eb="13">
      <t>ケンシュウ</t>
    </rPh>
    <rPh sb="13" eb="15">
      <t>ダイガエ</t>
    </rPh>
    <rPh sb="15" eb="17">
      <t>ホイク</t>
    </rPh>
    <rPh sb="17" eb="20">
      <t>ジュウジシャ</t>
    </rPh>
    <rPh sb="21" eb="22">
      <t>ニン</t>
    </rPh>
    <rPh sb="22" eb="23">
      <t>ブン</t>
    </rPh>
    <rPh sb="24" eb="26">
      <t>ヒヨウ</t>
    </rPh>
    <rPh sb="27" eb="29">
      <t>カクホ</t>
    </rPh>
    <phoneticPr fontId="3"/>
  </si>
  <si>
    <t>　　　「年齢別配置基準計」欄には、（　　　）内に記入した必要数を合計した数（小数点以下四捨五入）を記入してください。</t>
    <rPh sb="3" eb="4">
      <t>ブンベツ</t>
    </rPh>
    <rPh sb="4" eb="6">
      <t>ネンレイ</t>
    </rPh>
    <rPh sb="6" eb="7">
      <t>ベツ</t>
    </rPh>
    <rPh sb="7" eb="9">
      <t>ハイチ</t>
    </rPh>
    <rPh sb="9" eb="11">
      <t>キジュン</t>
    </rPh>
    <rPh sb="11" eb="12">
      <t>ケイ</t>
    </rPh>
    <rPh sb="13" eb="14">
      <t>ラン</t>
    </rPh>
    <rPh sb="22" eb="23">
      <t>ナイ</t>
    </rPh>
    <rPh sb="24" eb="26">
      <t>キニュウ</t>
    </rPh>
    <rPh sb="36" eb="37">
      <t>カズ</t>
    </rPh>
    <rPh sb="49" eb="51">
      <t>キニュウ</t>
    </rPh>
    <phoneticPr fontId="3"/>
  </si>
  <si>
    <t>　　（注２）上記のほか研修代替保育従事者３人分の費用を確保してください。</t>
    <rPh sb="3" eb="4">
      <t>チュウ</t>
    </rPh>
    <rPh sb="6" eb="8">
      <t>ジョウキ</t>
    </rPh>
    <rPh sb="11" eb="13">
      <t>ケンシュウ</t>
    </rPh>
    <rPh sb="13" eb="15">
      <t>ダイタイ</t>
    </rPh>
    <rPh sb="15" eb="17">
      <t>ホイク</t>
    </rPh>
    <rPh sb="17" eb="20">
      <t>ジュウジシャ</t>
    </rPh>
    <rPh sb="21" eb="23">
      <t>ニンブン</t>
    </rPh>
    <rPh sb="24" eb="26">
      <t>ヒヨウ</t>
    </rPh>
    <rPh sb="27" eb="29">
      <t>カクホ</t>
    </rPh>
    <phoneticPr fontId="3"/>
  </si>
  <si>
    <t>　　（注２）家庭的保育事業の認可と確認の配置基準は同じです。（上記のほか研修代替保育従事者３人分の費用を確保してください。）</t>
    <rPh sb="3" eb="4">
      <t>チュウ</t>
    </rPh>
    <rPh sb="6" eb="9">
      <t>カテイテキ</t>
    </rPh>
    <rPh sb="9" eb="11">
      <t>ホイク</t>
    </rPh>
    <rPh sb="11" eb="13">
      <t>ジギョウ</t>
    </rPh>
    <rPh sb="14" eb="16">
      <t>ニンカ</t>
    </rPh>
    <rPh sb="17" eb="19">
      <t>カクニン</t>
    </rPh>
    <rPh sb="20" eb="22">
      <t>ハイチ</t>
    </rPh>
    <rPh sb="22" eb="24">
      <t>キジュン</t>
    </rPh>
    <rPh sb="25" eb="26">
      <t>オナ</t>
    </rPh>
    <rPh sb="31" eb="33">
      <t>ジョウキ</t>
    </rPh>
    <rPh sb="36" eb="38">
      <t>ケンシュウ</t>
    </rPh>
    <rPh sb="38" eb="40">
      <t>ダイタイ</t>
    </rPh>
    <rPh sb="40" eb="42">
      <t>ホイク</t>
    </rPh>
    <rPh sb="42" eb="45">
      <t>ジュウジシャ</t>
    </rPh>
    <rPh sb="46" eb="47">
      <t>ニン</t>
    </rPh>
    <rPh sb="47" eb="48">
      <t>ブン</t>
    </rPh>
    <rPh sb="49" eb="51">
      <t>ヒヨウ</t>
    </rPh>
    <rPh sb="52" eb="54">
      <t>カクホ</t>
    </rPh>
    <phoneticPr fontId="3"/>
  </si>
  <si>
    <t>　 ウ　研修代替保育従事者３人分の費用を確保していますか。ある場合は○をしてください。</t>
    <rPh sb="31" eb="33">
      <t>バアイ</t>
    </rPh>
    <phoneticPr fontId="3"/>
  </si>
  <si>
    <t xml:space="preserve">  カ　構造設備の安全及び衛生点検表（点検している→○、していない→×、非該当→／を記入してください。）</t>
    <rPh sb="19" eb="21">
      <t>テンケン</t>
    </rPh>
    <rPh sb="36" eb="37">
      <t>ヒ</t>
    </rPh>
    <rPh sb="37" eb="39">
      <t>ガイトウ</t>
    </rPh>
    <rPh sb="42" eb="44">
      <t>キニュウ</t>
    </rPh>
    <phoneticPr fontId="3"/>
  </si>
  <si>
    <t>保護者への案内(園だより・入園のしおり)</t>
    <rPh sb="8" eb="9">
      <t>エン</t>
    </rPh>
    <rPh sb="13" eb="15">
      <t>ニュウエン</t>
    </rPh>
    <phoneticPr fontId="3"/>
  </si>
  <si>
    <t>検食簿</t>
  </si>
  <si>
    <t>在庫食品受払い簿</t>
  </si>
  <si>
    <t>調理・調乳担当者の健康チェック記録</t>
  </si>
  <si>
    <t>調理室の衛生管理の自主点検記録</t>
  </si>
  <si>
    <t>調理業務委託契約書（仕様書を含む）</t>
  </si>
  <si>
    <t>栄養管理報告書（特定給食施設）</t>
  </si>
  <si>
    <t>児童健康診断記録</t>
  </si>
  <si>
    <t>生活管理指導表（アレルギーに関する医師の指示書）</t>
  </si>
  <si>
    <t>保健計画</t>
  </si>
  <si>
    <t>０歳児の日々の健康記録</t>
  </si>
  <si>
    <t>　　　オ　１７：００から延長保育時間までの保育従事者の配置状況を記入してください。</t>
    <rPh sb="12" eb="14">
      <t>エンチョウ</t>
    </rPh>
    <rPh sb="14" eb="16">
      <t>ホイク</t>
    </rPh>
    <rPh sb="16" eb="18">
      <t>ジカン</t>
    </rPh>
    <rPh sb="21" eb="23">
      <t>ホイク</t>
    </rPh>
    <rPh sb="23" eb="26">
      <t>ジュウジシャ</t>
    </rPh>
    <rPh sb="27" eb="29">
      <t>ハイチ</t>
    </rPh>
    <rPh sb="29" eb="31">
      <t>ジョウキョウ</t>
    </rPh>
    <rPh sb="32" eb="34">
      <t>キニュウ</t>
    </rPh>
    <phoneticPr fontId="5"/>
  </si>
  <si>
    <t>決裁の押印等</t>
    <rPh sb="5" eb="6">
      <t>トウ</t>
    </rPh>
    <phoneticPr fontId="5"/>
  </si>
  <si>
    <t>給付費・補助金請求書</t>
    <rPh sb="0" eb="2">
      <t>キュウフ</t>
    </rPh>
    <rPh sb="2" eb="3">
      <t>ヒ</t>
    </rPh>
    <rPh sb="4" eb="7">
      <t>ホジョキン</t>
    </rPh>
    <rPh sb="7" eb="9">
      <t>セイキュウ</t>
    </rPh>
    <rPh sb="9" eb="10">
      <t>ショ</t>
    </rPh>
    <phoneticPr fontId="5"/>
  </si>
  <si>
    <t xml:space="preserve"> (1)　給付費の管理運用については、銀行、郵便局、農業共同組合等への預貯金のほか、国債、地方債、信託銀行への金銭信託等元本保証がある等、</t>
    <rPh sb="5" eb="7">
      <t>キュウフ</t>
    </rPh>
    <rPh sb="7" eb="8">
      <t>ヒ</t>
    </rPh>
    <rPh sb="9" eb="11">
      <t>カンリ</t>
    </rPh>
    <rPh sb="11" eb="13">
      <t>ウンヨウ</t>
    </rPh>
    <rPh sb="62" eb="64">
      <t>ホショウ</t>
    </rPh>
    <rPh sb="67" eb="68">
      <t>トウ</t>
    </rPh>
    <phoneticPr fontId="3"/>
  </si>
  <si>
    <t>１　給付費又は運営費収入※１</t>
    <rPh sb="2" eb="4">
      <t>キュウフ</t>
    </rPh>
    <rPh sb="4" eb="5">
      <t>ヒ</t>
    </rPh>
    <rPh sb="5" eb="6">
      <t>マタ</t>
    </rPh>
    <rPh sb="7" eb="10">
      <t>ウンエイヒ</t>
    </rPh>
    <rPh sb="10" eb="12">
      <t>シュウニュウ</t>
    </rPh>
    <phoneticPr fontId="42"/>
  </si>
  <si>
    <t>（１）自治体が支払う給付費又は運営費※１</t>
    <rPh sb="3" eb="6">
      <t>ジチタイ</t>
    </rPh>
    <rPh sb="7" eb="9">
      <t>シハラ</t>
    </rPh>
    <rPh sb="10" eb="12">
      <t>キュウフ</t>
    </rPh>
    <rPh sb="12" eb="13">
      <t>ヒ</t>
    </rPh>
    <rPh sb="13" eb="14">
      <t>マタ</t>
    </rPh>
    <rPh sb="15" eb="18">
      <t>ウンエイヒ</t>
    </rPh>
    <phoneticPr fontId="42"/>
  </si>
  <si>
    <t>１０　給付費収入のうち改善基礎分</t>
    <rPh sb="3" eb="5">
      <t>キュウフ</t>
    </rPh>
    <rPh sb="5" eb="6">
      <t>ヒ</t>
    </rPh>
    <rPh sb="6" eb="8">
      <t>シュウニュウ</t>
    </rPh>
    <rPh sb="11" eb="13">
      <t>カイゼン</t>
    </rPh>
    <rPh sb="13" eb="15">
      <t>キソ</t>
    </rPh>
    <rPh sb="15" eb="16">
      <t>ブン</t>
    </rPh>
    <phoneticPr fontId="42"/>
  </si>
  <si>
    <t>※該当するものを■
(  )には詳細を記入</t>
    <rPh sb="1" eb="3">
      <t>ガイトウ</t>
    </rPh>
    <rPh sb="16" eb="18">
      <t>ショウサイ</t>
    </rPh>
    <rPh sb="19" eb="21">
      <t>キニュウ</t>
    </rPh>
    <phoneticPr fontId="3"/>
  </si>
  <si>
    <t>在籍年数(注1)</t>
    <rPh sb="0" eb="2">
      <t>ザイセキ</t>
    </rPh>
    <rPh sb="5" eb="6">
      <t>チュウ</t>
    </rPh>
    <phoneticPr fontId="5"/>
  </si>
  <si>
    <t>退職理由(注2)</t>
    <rPh sb="0" eb="2">
      <t>タイショク</t>
    </rPh>
    <rPh sb="2" eb="4">
      <t>リユウ</t>
    </rPh>
    <rPh sb="5" eb="6">
      <t>チュウ</t>
    </rPh>
    <phoneticPr fontId="5"/>
  </si>
  <si>
    <r>
      <t>（注2）退職理由は、「</t>
    </r>
    <r>
      <rPr>
        <sz val="11"/>
        <rFont val="ＭＳ Ｐゴシック"/>
        <family val="3"/>
        <charset val="128"/>
      </rPr>
      <t xml:space="preserve">1 </t>
    </r>
    <r>
      <rPr>
        <sz val="11"/>
        <rFont val="ＭＳ Ｐゴシック"/>
        <family val="3"/>
        <charset val="128"/>
      </rPr>
      <t>定年、</t>
    </r>
    <r>
      <rPr>
        <sz val="11"/>
        <rFont val="ＭＳ Ｐゴシック"/>
        <family val="3"/>
        <charset val="128"/>
      </rPr>
      <t xml:space="preserve">2 </t>
    </r>
    <r>
      <rPr>
        <sz val="11"/>
        <rFont val="ＭＳ Ｐゴシック"/>
        <family val="3"/>
        <charset val="128"/>
      </rPr>
      <t>結婚、</t>
    </r>
    <r>
      <rPr>
        <sz val="11"/>
        <rFont val="ＭＳ Ｐゴシック"/>
        <family val="3"/>
        <charset val="128"/>
      </rPr>
      <t xml:space="preserve">3 </t>
    </r>
    <r>
      <rPr>
        <sz val="11"/>
        <rFont val="ＭＳ Ｐゴシック"/>
        <family val="3"/>
        <charset val="128"/>
      </rPr>
      <t>出産・育児、</t>
    </r>
    <r>
      <rPr>
        <sz val="11"/>
        <rFont val="ＭＳ Ｐゴシック"/>
        <family val="3"/>
        <charset val="128"/>
      </rPr>
      <t xml:space="preserve">4 </t>
    </r>
    <r>
      <rPr>
        <sz val="11"/>
        <rFont val="ＭＳ Ｐゴシック"/>
        <family val="3"/>
        <charset val="128"/>
      </rPr>
      <t>病気、</t>
    </r>
    <r>
      <rPr>
        <sz val="11"/>
        <rFont val="ＭＳ Ｐゴシック"/>
        <family val="3"/>
        <charset val="128"/>
      </rPr>
      <t xml:space="preserve">5 </t>
    </r>
    <r>
      <rPr>
        <sz val="11"/>
        <rFont val="ＭＳ Ｐゴシック"/>
        <family val="3"/>
        <charset val="128"/>
      </rPr>
      <t>介護、</t>
    </r>
    <r>
      <rPr>
        <sz val="11"/>
        <rFont val="ＭＳ Ｐゴシック"/>
        <family val="3"/>
        <charset val="128"/>
      </rPr>
      <t xml:space="preserve">6 </t>
    </r>
    <r>
      <rPr>
        <sz val="11"/>
        <rFont val="ＭＳ Ｐゴシック"/>
        <family val="3"/>
        <charset val="128"/>
      </rPr>
      <t>転居、</t>
    </r>
    <r>
      <rPr>
        <sz val="11"/>
        <rFont val="ＭＳ Ｐゴシック"/>
        <family val="3"/>
        <charset val="128"/>
      </rPr>
      <t xml:space="preserve">7 </t>
    </r>
    <r>
      <rPr>
        <sz val="11"/>
        <rFont val="ＭＳ Ｐゴシック"/>
        <family val="3"/>
        <charset val="128"/>
      </rPr>
      <t>転職、</t>
    </r>
    <r>
      <rPr>
        <sz val="11"/>
        <rFont val="ＭＳ Ｐゴシック"/>
        <family val="3"/>
        <charset val="128"/>
      </rPr>
      <t xml:space="preserve">8 </t>
    </r>
    <r>
      <rPr>
        <sz val="11"/>
        <rFont val="ＭＳ Ｐゴシック"/>
        <family val="3"/>
        <charset val="128"/>
      </rPr>
      <t>その他」から該当する番号を記入してください。</t>
    </r>
    <rPh sb="1" eb="2">
      <t>チュウ</t>
    </rPh>
    <phoneticPr fontId="3"/>
  </si>
  <si>
    <t>（注1）在籍年数は、当該法人における勤務年数（同一法人が運営する他の施設等での勤務を含む。）を記載してください。</t>
    <rPh sb="1" eb="2">
      <t>チュウ</t>
    </rPh>
    <phoneticPr fontId="3"/>
  </si>
  <si>
    <t>　　（注）新型コロナウイルス感染拡大に伴う休園、登園自粛は除きます。</t>
    <phoneticPr fontId="3"/>
  </si>
  <si>
    <t>　　エ　保健所の立入検査年月日（直近）と、改善すべき内容等があった場合はその内容を記入してください。</t>
    <phoneticPr fontId="3"/>
  </si>
  <si>
    <t>　　オ　調理従事者の健康チェックを行っている場合は、該当するものに○をしてください。</t>
    <rPh sb="6" eb="9">
      <t>ジュウジシャ</t>
    </rPh>
    <rPh sb="22" eb="24">
      <t>バアイ</t>
    </rPh>
    <rPh sb="26" eb="28">
      <t>ガイトウ</t>
    </rPh>
    <phoneticPr fontId="5"/>
  </si>
  <si>
    <t>　　カ　調乳担当者の健康チェックを行っている場合は、該当するものに○をしてください。</t>
    <rPh sb="4" eb="5">
      <t>チョウ</t>
    </rPh>
    <rPh sb="5" eb="6">
      <t>ニュウ</t>
    </rPh>
    <rPh sb="6" eb="9">
      <t>タントウシャ</t>
    </rPh>
    <rPh sb="22" eb="24">
      <t>バアイ</t>
    </rPh>
    <rPh sb="26" eb="28">
      <t>ガイトウ</t>
    </rPh>
    <phoneticPr fontId="5"/>
  </si>
  <si>
    <t>　　キ　調理室内の衛生管理の自主点検を行っている場合は、該当するものに○をしてください。</t>
    <rPh sb="4" eb="7">
      <t>チョウリシツ</t>
    </rPh>
    <rPh sb="7" eb="8">
      <t>ナイ</t>
    </rPh>
    <rPh sb="9" eb="11">
      <t>エイセイ</t>
    </rPh>
    <rPh sb="11" eb="13">
      <t>カンリ</t>
    </rPh>
    <rPh sb="14" eb="16">
      <t>ジシュ</t>
    </rPh>
    <rPh sb="16" eb="18">
      <t>テンケン</t>
    </rPh>
    <rPh sb="19" eb="20">
      <t>オコナ</t>
    </rPh>
    <rPh sb="24" eb="26">
      <t>バアイ</t>
    </rPh>
    <rPh sb="28" eb="30">
      <t>ガイトウ</t>
    </rPh>
    <phoneticPr fontId="5"/>
  </si>
  <si>
    <t>　　ア　現金出納帳</t>
    <rPh sb="4" eb="6">
      <t>ゲンキン</t>
    </rPh>
    <rPh sb="6" eb="8">
      <t>スイトウ</t>
    </rPh>
    <rPh sb="8" eb="9">
      <t>チョウ</t>
    </rPh>
    <phoneticPr fontId="5"/>
  </si>
  <si>
    <t>　　イ　小口現金出納帳</t>
    <rPh sb="4" eb="6">
      <t>コグチ</t>
    </rPh>
    <rPh sb="6" eb="8">
      <t>ゲンキン</t>
    </rPh>
    <rPh sb="8" eb="11">
      <t>スイトウチョウ</t>
    </rPh>
    <phoneticPr fontId="5"/>
  </si>
  <si>
    <t>　　ウ　利用料徴収簿</t>
    <phoneticPr fontId="3"/>
  </si>
  <si>
    <t>　　エ　職員等実費徴収金徴収簿</t>
    <rPh sb="6" eb="7">
      <t>トウ</t>
    </rPh>
    <rPh sb="11" eb="12">
      <t>キン</t>
    </rPh>
    <rPh sb="12" eb="14">
      <t>チョウシュウ</t>
    </rPh>
    <rPh sb="14" eb="15">
      <t>ボ</t>
    </rPh>
    <phoneticPr fontId="5"/>
  </si>
  <si>
    <t>　　オ　固定資産管理台帳</t>
    <rPh sb="4" eb="6">
      <t>コテイ</t>
    </rPh>
    <rPh sb="6" eb="8">
      <t>シサン</t>
    </rPh>
    <rPh sb="8" eb="10">
      <t>カンリ</t>
    </rPh>
    <rPh sb="10" eb="12">
      <t>ダイチョウ</t>
    </rPh>
    <phoneticPr fontId="5"/>
  </si>
  <si>
    <t>　　カ　必要に応じ作成する補助簿（</t>
    <rPh sb="4" eb="6">
      <t>ヒツヨウ</t>
    </rPh>
    <rPh sb="7" eb="8">
      <t>オウ</t>
    </rPh>
    <rPh sb="9" eb="11">
      <t>サクセイ</t>
    </rPh>
    <rPh sb="13" eb="15">
      <t>ホジョ</t>
    </rPh>
    <rPh sb="15" eb="16">
      <t>ボ</t>
    </rPh>
    <phoneticPr fontId="5"/>
  </si>
  <si>
    <t>　　ア　拠点区分資金収支計算書</t>
    <rPh sb="4" eb="6">
      <t>キョテン</t>
    </rPh>
    <rPh sb="6" eb="8">
      <t>クブン</t>
    </rPh>
    <rPh sb="8" eb="10">
      <t>シキン</t>
    </rPh>
    <rPh sb="10" eb="12">
      <t>シュウシ</t>
    </rPh>
    <rPh sb="12" eb="15">
      <t>ケイサンショ</t>
    </rPh>
    <phoneticPr fontId="5"/>
  </si>
  <si>
    <t>　　イ　拠点区分事業活動計算書</t>
    <rPh sb="4" eb="6">
      <t>キョテン</t>
    </rPh>
    <rPh sb="6" eb="8">
      <t>クブン</t>
    </rPh>
    <rPh sb="8" eb="10">
      <t>ジギョウ</t>
    </rPh>
    <rPh sb="10" eb="12">
      <t>カツドウ</t>
    </rPh>
    <rPh sb="12" eb="15">
      <t>ケイサンショ</t>
    </rPh>
    <phoneticPr fontId="5"/>
  </si>
  <si>
    <t>　　ウ　拠点区分貸借対照表</t>
    <rPh sb="4" eb="6">
      <t>キョテン</t>
    </rPh>
    <rPh sb="6" eb="8">
      <t>クブン</t>
    </rPh>
    <rPh sb="8" eb="10">
      <t>タイシャク</t>
    </rPh>
    <rPh sb="10" eb="13">
      <t>タイショウヒョウ</t>
    </rPh>
    <phoneticPr fontId="5"/>
  </si>
  <si>
    <t>　　エ　注記（拠点区分用）</t>
    <rPh sb="4" eb="6">
      <t>チュウキ</t>
    </rPh>
    <rPh sb="7" eb="9">
      <t>キョテン</t>
    </rPh>
    <rPh sb="9" eb="11">
      <t>クブン</t>
    </rPh>
    <rPh sb="11" eb="12">
      <t>ヨウ</t>
    </rPh>
    <phoneticPr fontId="5"/>
  </si>
  <si>
    <t>　　ア　借入金明細書</t>
    <rPh sb="4" eb="6">
      <t>カリイレ</t>
    </rPh>
    <rPh sb="6" eb="7">
      <t>キン</t>
    </rPh>
    <rPh sb="7" eb="10">
      <t>メイサイショ</t>
    </rPh>
    <phoneticPr fontId="5"/>
  </si>
  <si>
    <t>　　イ　寄附金収益明細書</t>
    <rPh sb="4" eb="7">
      <t>キフキン</t>
    </rPh>
    <rPh sb="7" eb="9">
      <t>シュウエキ</t>
    </rPh>
    <rPh sb="9" eb="12">
      <t>メイサイショ</t>
    </rPh>
    <phoneticPr fontId="5"/>
  </si>
  <si>
    <t>　　ウ　補助金事業等収益明細書</t>
    <rPh sb="4" eb="7">
      <t>ホジョキン</t>
    </rPh>
    <rPh sb="7" eb="9">
      <t>ジギョウ</t>
    </rPh>
    <rPh sb="9" eb="10">
      <t>トウ</t>
    </rPh>
    <rPh sb="10" eb="12">
      <t>シュウエキ</t>
    </rPh>
    <rPh sb="12" eb="15">
      <t>メイサイショ</t>
    </rPh>
    <phoneticPr fontId="5"/>
  </si>
  <si>
    <t>　　エ　事業区分間及び拠点区分間繰入金明細書</t>
    <phoneticPr fontId="5"/>
  </si>
  <si>
    <t>　　オ　事業区分間及び拠点区分間貸付金（借入金）残高明細書</t>
    <rPh sb="4" eb="6">
      <t>ジギョウ</t>
    </rPh>
    <rPh sb="6" eb="8">
      <t>クブン</t>
    </rPh>
    <rPh sb="8" eb="9">
      <t>カン</t>
    </rPh>
    <rPh sb="9" eb="10">
      <t>オヨ</t>
    </rPh>
    <rPh sb="11" eb="13">
      <t>キョテン</t>
    </rPh>
    <rPh sb="13" eb="15">
      <t>クブン</t>
    </rPh>
    <rPh sb="15" eb="16">
      <t>カン</t>
    </rPh>
    <rPh sb="16" eb="18">
      <t>カシツケ</t>
    </rPh>
    <rPh sb="18" eb="19">
      <t>キン</t>
    </rPh>
    <rPh sb="20" eb="22">
      <t>カリイレ</t>
    </rPh>
    <rPh sb="22" eb="23">
      <t>キン</t>
    </rPh>
    <rPh sb="24" eb="26">
      <t>ザンダカ</t>
    </rPh>
    <rPh sb="26" eb="29">
      <t>メイサイショ</t>
    </rPh>
    <phoneticPr fontId="5"/>
  </si>
  <si>
    <t>　　カ　基本金明細書</t>
    <rPh sb="9" eb="10">
      <t>ショ</t>
    </rPh>
    <phoneticPr fontId="5"/>
  </si>
  <si>
    <t>　　キ　国庫補助金等特別積立金明細書</t>
    <rPh sb="17" eb="18">
      <t>ショ</t>
    </rPh>
    <phoneticPr fontId="5"/>
  </si>
  <si>
    <t>　　ク　基本財産及びその他の固定資産（有形・無形固定資産）の明細書</t>
    <rPh sb="4" eb="6">
      <t>キホン</t>
    </rPh>
    <rPh sb="6" eb="8">
      <t>ザイサン</t>
    </rPh>
    <rPh sb="8" eb="9">
      <t>オヨ</t>
    </rPh>
    <rPh sb="12" eb="13">
      <t>タ</t>
    </rPh>
    <rPh sb="14" eb="16">
      <t>コテイ</t>
    </rPh>
    <rPh sb="16" eb="18">
      <t>シサン</t>
    </rPh>
    <rPh sb="19" eb="21">
      <t>ユウケイ</t>
    </rPh>
    <rPh sb="22" eb="24">
      <t>ムケイ</t>
    </rPh>
    <rPh sb="24" eb="26">
      <t>コテイ</t>
    </rPh>
    <rPh sb="26" eb="28">
      <t>シサン</t>
    </rPh>
    <rPh sb="30" eb="33">
      <t>メイサイショ</t>
    </rPh>
    <phoneticPr fontId="5"/>
  </si>
  <si>
    <t>　　ケ　引当金明細書</t>
    <rPh sb="4" eb="6">
      <t>ヒキアテ</t>
    </rPh>
    <rPh sb="6" eb="7">
      <t>キン</t>
    </rPh>
    <rPh sb="7" eb="10">
      <t>メイサイショ</t>
    </rPh>
    <phoneticPr fontId="5"/>
  </si>
  <si>
    <t>　　コ　拠点区分資金収支明細書</t>
    <rPh sb="4" eb="6">
      <t>キョテン</t>
    </rPh>
    <rPh sb="6" eb="8">
      <t>クブン</t>
    </rPh>
    <rPh sb="8" eb="10">
      <t>シキン</t>
    </rPh>
    <rPh sb="10" eb="12">
      <t>シュウシ</t>
    </rPh>
    <rPh sb="12" eb="15">
      <t>メイサイショ</t>
    </rPh>
    <phoneticPr fontId="5"/>
  </si>
  <si>
    <t>　　サ　拠点区分事業活動明細書</t>
    <rPh sb="4" eb="6">
      <t>キョテン</t>
    </rPh>
    <rPh sb="6" eb="8">
      <t>クブン</t>
    </rPh>
    <rPh sb="8" eb="10">
      <t>ジギョウ</t>
    </rPh>
    <rPh sb="10" eb="12">
      <t>カツドウ</t>
    </rPh>
    <rPh sb="12" eb="15">
      <t>メイサイショ</t>
    </rPh>
    <phoneticPr fontId="5"/>
  </si>
  <si>
    <t>　　シ　積立金・積立資産明細書</t>
    <rPh sb="4" eb="6">
      <t>ツミタテ</t>
    </rPh>
    <rPh sb="6" eb="7">
      <t>キン</t>
    </rPh>
    <rPh sb="8" eb="10">
      <t>ツミタテ</t>
    </rPh>
    <rPh sb="10" eb="12">
      <t>シサン</t>
    </rPh>
    <rPh sb="12" eb="14">
      <t>メイサイ</t>
    </rPh>
    <rPh sb="14" eb="15">
      <t>ショ</t>
    </rPh>
    <phoneticPr fontId="5"/>
  </si>
  <si>
    <t>　　ス　サービス区分間繰入金明細書</t>
    <rPh sb="11" eb="13">
      <t>クリイレ</t>
    </rPh>
    <phoneticPr fontId="5"/>
  </si>
  <si>
    <t>　　セ　サービス区分間貸付金（借入金）残高明細書</t>
    <rPh sb="8" eb="10">
      <t>クブン</t>
    </rPh>
    <rPh sb="10" eb="11">
      <t>アイダ</t>
    </rPh>
    <rPh sb="11" eb="13">
      <t>カシツケ</t>
    </rPh>
    <rPh sb="13" eb="14">
      <t>キン</t>
    </rPh>
    <rPh sb="15" eb="17">
      <t>カリイレ</t>
    </rPh>
    <rPh sb="17" eb="18">
      <t>キン</t>
    </rPh>
    <rPh sb="19" eb="21">
      <t>ザンダカ</t>
    </rPh>
    <rPh sb="21" eb="24">
      <t>メイサイショ</t>
    </rPh>
    <phoneticPr fontId="5"/>
  </si>
  <si>
    <t>　　ソ　現金・預金明細書</t>
    <rPh sb="4" eb="6">
      <t>ゲンキン</t>
    </rPh>
    <rPh sb="7" eb="9">
      <t>ヨキン</t>
    </rPh>
    <rPh sb="9" eb="12">
      <t>メイサイショ</t>
    </rPh>
    <phoneticPr fontId="5"/>
  </si>
  <si>
    <t>　　タ　未収金明細書</t>
    <rPh sb="4" eb="7">
      <t>ミシュウキン</t>
    </rPh>
    <rPh sb="7" eb="10">
      <t>メイサイショ</t>
    </rPh>
    <phoneticPr fontId="5"/>
  </si>
  <si>
    <t>　　チ　未払金明細書</t>
    <rPh sb="5" eb="6">
      <t>ハラ</t>
    </rPh>
    <rPh sb="9" eb="10">
      <t>ショ</t>
    </rPh>
    <phoneticPr fontId="5"/>
  </si>
  <si>
    <t>　　ツ　預り金明細書</t>
    <rPh sb="9" eb="10">
      <t>ショ</t>
    </rPh>
    <phoneticPr fontId="5"/>
  </si>
  <si>
    <t>　　テ　その他必要に応じ作成する明細書（</t>
    <rPh sb="6" eb="7">
      <t>タ</t>
    </rPh>
    <rPh sb="7" eb="9">
      <t>ヒツヨウ</t>
    </rPh>
    <rPh sb="10" eb="11">
      <t>オウ</t>
    </rPh>
    <rPh sb="12" eb="14">
      <t>サクセイ</t>
    </rPh>
    <rPh sb="16" eb="19">
      <t>メイサイショ</t>
    </rPh>
    <phoneticPr fontId="5"/>
  </si>
  <si>
    <t>選定理由(複数業者から見積りを徴していない場合はその理由)</t>
    <rPh sb="0" eb="2">
      <t>センテイ</t>
    </rPh>
    <rPh sb="2" eb="4">
      <t>リユウ</t>
    </rPh>
    <rPh sb="5" eb="7">
      <t>フクスウ</t>
    </rPh>
    <rPh sb="7" eb="9">
      <t>ギョウシャ</t>
    </rPh>
    <rPh sb="11" eb="13">
      <t>ミツモ</t>
    </rPh>
    <rPh sb="15" eb="16">
      <t>チョウ</t>
    </rPh>
    <rPh sb="21" eb="23">
      <t>バアイ</t>
    </rPh>
    <rPh sb="26" eb="28">
      <t>リユウ</t>
    </rPh>
    <phoneticPr fontId="3"/>
  </si>
  <si>
    <t>借入金額
(千円)</t>
    <rPh sb="6" eb="8">
      <t>センエン</t>
    </rPh>
    <phoneticPr fontId="3"/>
  </si>
  <si>
    <t>期末残高
(千円)</t>
    <rPh sb="0" eb="2">
      <t>キマツ</t>
    </rPh>
    <rPh sb="2" eb="4">
      <t>ザンダカ</t>
    </rPh>
    <rPh sb="6" eb="8">
      <t>センエン</t>
    </rPh>
    <phoneticPr fontId="3"/>
  </si>
  <si>
    <t>借入期間</t>
    <phoneticPr fontId="3"/>
  </si>
  <si>
    <t>前年度償還額(千円)</t>
    <rPh sb="7" eb="9">
      <t>センエン</t>
    </rPh>
    <phoneticPr fontId="3"/>
  </si>
  <si>
    <t>償還財源の内訳(千円)</t>
    <rPh sb="0" eb="2">
      <t>ショウカン</t>
    </rPh>
    <rPh sb="2" eb="4">
      <t>ザイゲン</t>
    </rPh>
    <rPh sb="5" eb="7">
      <t>ウチワケ</t>
    </rPh>
    <rPh sb="8" eb="10">
      <t>センエン</t>
    </rPh>
    <phoneticPr fontId="3"/>
  </si>
  <si>
    <t>－</t>
    <phoneticPr fontId="3"/>
  </si>
  <si>
    <r>
      <t>　　前年度決算における施設整備等の状況及び借入金・償還財源について記入してください。(千円未満切り捨て</t>
    </r>
    <r>
      <rPr>
        <sz val="11"/>
        <rFont val="ＭＳ Ｐゴシック"/>
        <family val="3"/>
        <charset val="128"/>
      </rPr>
      <t>)</t>
    </r>
    <rPh sb="5" eb="7">
      <t>ケッサン</t>
    </rPh>
    <phoneticPr fontId="3"/>
  </si>
  <si>
    <r>
      <t>　　前年度決算における経常資金借入金について記入してください。(千円未満切り捨て</t>
    </r>
    <r>
      <rPr>
        <sz val="11"/>
        <rFont val="ＭＳ Ｐゴシック"/>
        <family val="3"/>
        <charset val="128"/>
      </rPr>
      <t>)</t>
    </r>
    <rPh sb="5" eb="7">
      <t>ケッサン</t>
    </rPh>
    <rPh sb="32" eb="34">
      <t>センエン</t>
    </rPh>
    <phoneticPr fontId="3"/>
  </si>
  <si>
    <r>
      <t>　(</t>
    </r>
    <r>
      <rPr>
        <sz val="11"/>
        <rFont val="ＭＳ Ｐゴシック"/>
        <family val="3"/>
        <charset val="128"/>
      </rPr>
      <t>5</t>
    </r>
    <r>
      <rPr>
        <sz val="11"/>
        <rFont val="ＭＳ Ｐゴシック"/>
        <family val="3"/>
        <charset val="128"/>
      </rPr>
      <t xml:space="preserve">) 他拠点区分との繰入金収入や繰入金支出はありますか。 </t>
    </r>
    <rPh sb="6" eb="8">
      <t>キョテン</t>
    </rPh>
    <rPh sb="18" eb="20">
      <t>クリイレ</t>
    </rPh>
    <rPh sb="20" eb="21">
      <t>キン</t>
    </rPh>
    <rPh sb="21" eb="23">
      <t>シシュツ</t>
    </rPh>
    <phoneticPr fontId="5"/>
  </si>
  <si>
    <r>
      <t>　(</t>
    </r>
    <r>
      <rPr>
        <sz val="11"/>
        <rFont val="ＭＳ Ｐゴシック"/>
        <family val="3"/>
        <charset val="128"/>
      </rPr>
      <t>6</t>
    </r>
    <r>
      <rPr>
        <sz val="11"/>
        <rFont val="ＭＳ Ｐゴシック"/>
        <family val="3"/>
        <charset val="128"/>
      </rPr>
      <t>) 「事業区分間及び拠点区分間繰入金明細書」又は「サービス区分間繰入金明細書」等を作成し、他拠点区分との資金移動を把握していますか。</t>
    </r>
    <rPh sb="6" eb="8">
      <t>ジギョウ</t>
    </rPh>
    <rPh sb="8" eb="10">
      <t>クブン</t>
    </rPh>
    <rPh sb="10" eb="11">
      <t>カン</t>
    </rPh>
    <rPh sb="11" eb="12">
      <t>オヨ</t>
    </rPh>
    <rPh sb="13" eb="15">
      <t>キョテン</t>
    </rPh>
    <rPh sb="15" eb="17">
      <t>クブン</t>
    </rPh>
    <rPh sb="17" eb="18">
      <t>カン</t>
    </rPh>
    <rPh sb="18" eb="19">
      <t>ク</t>
    </rPh>
    <rPh sb="19" eb="20">
      <t>イ</t>
    </rPh>
    <rPh sb="20" eb="21">
      <t>キン</t>
    </rPh>
    <rPh sb="21" eb="24">
      <t>メイサイショ</t>
    </rPh>
    <rPh sb="25" eb="26">
      <t>マタ</t>
    </rPh>
    <rPh sb="32" eb="34">
      <t>クブン</t>
    </rPh>
    <rPh sb="34" eb="35">
      <t>カン</t>
    </rPh>
    <rPh sb="35" eb="37">
      <t>クリイレ</t>
    </rPh>
    <rPh sb="37" eb="38">
      <t>キン</t>
    </rPh>
    <rPh sb="38" eb="41">
      <t>メイサイショ</t>
    </rPh>
    <rPh sb="42" eb="43">
      <t>トウ</t>
    </rPh>
    <phoneticPr fontId="3"/>
  </si>
  <si>
    <t>１０　管理運用方法</t>
    <rPh sb="3" eb="5">
      <t>カンリ</t>
    </rPh>
    <rPh sb="5" eb="7">
      <t>ウンヨウ</t>
    </rPh>
    <rPh sb="7" eb="9">
      <t>ホウホウ</t>
    </rPh>
    <phoneticPr fontId="3"/>
  </si>
  <si>
    <t>１から９までの小計</t>
    <phoneticPr fontId="3"/>
  </si>
  <si>
    <t>１０から１３までの小計</t>
    <phoneticPr fontId="3"/>
  </si>
  <si>
    <t>２２から２７までの小計</t>
    <phoneticPr fontId="3"/>
  </si>
  <si>
    <t>１４から２１までの小計</t>
    <phoneticPr fontId="3"/>
  </si>
  <si>
    <t>科目</t>
    <phoneticPr fontId="3"/>
  </si>
  <si>
    <t>事業所名称</t>
    <phoneticPr fontId="3"/>
  </si>
  <si>
    <t>延長保育</t>
    <phoneticPr fontId="3"/>
  </si>
  <si>
    <t>年度　施設調査書(特定地域型保育事業等)</t>
    <rPh sb="0" eb="2">
      <t>ネンド</t>
    </rPh>
    <rPh sb="3" eb="5">
      <t>シセツ</t>
    </rPh>
    <rPh sb="5" eb="8">
      <t>チョウサショ</t>
    </rPh>
    <rPh sb="9" eb="11">
      <t>トクテイ</t>
    </rPh>
    <rPh sb="11" eb="14">
      <t>チイキガタ</t>
    </rPh>
    <rPh sb="14" eb="16">
      <t>ホイク</t>
    </rPh>
    <rPh sb="16" eb="18">
      <t>ジギョウ</t>
    </rPh>
    <rPh sb="18" eb="19">
      <t>トウ</t>
    </rPh>
    <phoneticPr fontId="3"/>
  </si>
  <si>
    <t>保護者負担金の種類</t>
  </si>
  <si>
    <t>実費徴収簿の額</t>
  </si>
  <si>
    <t>備　　　考　　（単価等）</t>
  </si>
  <si>
    <t>ａ</t>
  </si>
  <si>
    <t>ｂ</t>
  </si>
  <si>
    <t>ｃ</t>
  </si>
  <si>
    <t>合計（ａ＋ｂ＋ｃ）</t>
  </si>
  <si>
    <t>(注)新型コロナウイルス感染症の陽性報告は除きます。</t>
    <rPh sb="1" eb="2">
      <t>チュウ</t>
    </rPh>
    <rPh sb="3" eb="5">
      <t>シンガタ</t>
    </rPh>
    <rPh sb="12" eb="15">
      <t>カンセンショウ</t>
    </rPh>
    <rPh sb="16" eb="18">
      <t>ヨウセイ</t>
    </rPh>
    <rPh sb="18" eb="20">
      <t>ホウコク</t>
    </rPh>
    <rPh sb="21" eb="22">
      <t>ノゾ</t>
    </rPh>
    <phoneticPr fontId="3"/>
  </si>
  <si>
    <t>　　(ｲ)　規程に定められている内容と現状とに差異がありますか（定員、組織、職員定数等）。</t>
    <phoneticPr fontId="3"/>
  </si>
  <si>
    <t>「いる・いない」を記入してください。</t>
  </si>
  <si>
    <t>　　    ・衛生推進者（職員５０人未満の事業所）の選任、又は衛生管理者及び産業医の選任及び届出をしていますか。いる場合は○をしてください。</t>
    <rPh sb="21" eb="24">
      <t>ジギョウショ</t>
    </rPh>
    <rPh sb="29" eb="30">
      <t>マタ</t>
    </rPh>
    <rPh sb="31" eb="33">
      <t>エイセイ</t>
    </rPh>
    <rPh sb="33" eb="35">
      <t>カンリ</t>
    </rPh>
    <rPh sb="35" eb="36">
      <t>シャ</t>
    </rPh>
    <rPh sb="36" eb="37">
      <t>オヨ</t>
    </rPh>
    <rPh sb="38" eb="41">
      <t>サンギョウイ</t>
    </rPh>
    <rPh sb="42" eb="44">
      <t>センニン</t>
    </rPh>
    <rPh sb="44" eb="45">
      <t>オヨ</t>
    </rPh>
    <rPh sb="46" eb="48">
      <t>トドケデ</t>
    </rPh>
    <phoneticPr fontId="3"/>
  </si>
  <si>
    <t>一部休所とは、一部の児童を対象とした休所及び時間的休所をいいます。</t>
  </si>
  <si>
    <t>ク　保護者との連絡状況について、該当項目に○、又は数を記入してください。</t>
    <rPh sb="16" eb="18">
      <t>ガイトウ</t>
    </rPh>
    <rPh sb="18" eb="20">
      <t>コウモク</t>
    </rPh>
    <rPh sb="23" eb="24">
      <t>マタ</t>
    </rPh>
    <rPh sb="25" eb="26">
      <t>カズ</t>
    </rPh>
    <rPh sb="27" eb="29">
      <t>キニュウ</t>
    </rPh>
    <phoneticPr fontId="5"/>
  </si>
  <si>
    <t>ケ　(ｱ)登降園時間については、通常の登降園時間以外でも状況に応じて柔軟な対応をしていますか。対応している場合は、○をしてください。</t>
    <rPh sb="5" eb="6">
      <t>ノボ</t>
    </rPh>
    <rPh sb="6" eb="7">
      <t>オ</t>
    </rPh>
    <rPh sb="7" eb="8">
      <t>エン</t>
    </rPh>
    <rPh sb="8" eb="10">
      <t>ジカン</t>
    </rPh>
    <rPh sb="16" eb="18">
      <t>ツウジョウ</t>
    </rPh>
    <rPh sb="19" eb="20">
      <t>トウ</t>
    </rPh>
    <rPh sb="20" eb="21">
      <t>コウ</t>
    </rPh>
    <rPh sb="21" eb="22">
      <t>エン</t>
    </rPh>
    <rPh sb="22" eb="24">
      <t>ジカン</t>
    </rPh>
    <rPh sb="24" eb="26">
      <t>イガイ</t>
    </rPh>
    <rPh sb="28" eb="30">
      <t>ジョウキョウ</t>
    </rPh>
    <rPh sb="31" eb="32">
      <t>オウ</t>
    </rPh>
    <phoneticPr fontId="5"/>
  </si>
  <si>
    <t xml:space="preserve"> 　　(ｳ)保護者が送迎できない場合は､児童の引渡しをどのようにしていますか。</t>
    <phoneticPr fontId="55"/>
  </si>
  <si>
    <t>　 　(ｲ)児童の送迎は保護者が行っていますか。行っている場合は、○をしてください。</t>
    <rPh sb="6" eb="8">
      <t>ジドウ</t>
    </rPh>
    <rPh sb="9" eb="11">
      <t>ソウゲイ</t>
    </rPh>
    <rPh sb="12" eb="15">
      <t>ホゴシャ</t>
    </rPh>
    <rPh sb="16" eb="17">
      <t>オコナ</t>
    </rPh>
    <phoneticPr fontId="5"/>
  </si>
  <si>
    <t>　　ウ　アレルギーのある子供の誤食防止対策は、どのようにしているか○をしてください。</t>
    <rPh sb="12" eb="14">
      <t>コドモ</t>
    </rPh>
    <rPh sb="15" eb="17">
      <t>ゴショク</t>
    </rPh>
    <rPh sb="17" eb="19">
      <t>ボウシ</t>
    </rPh>
    <rPh sb="19" eb="21">
      <t>タイサク</t>
    </rPh>
    <phoneticPr fontId="55"/>
  </si>
  <si>
    <t>食器等の色を変える</t>
    <rPh sb="0" eb="2">
      <t>ショッキ</t>
    </rPh>
    <rPh sb="2" eb="3">
      <t>ナド</t>
    </rPh>
    <rPh sb="4" eb="5">
      <t>イロ</t>
    </rPh>
    <rPh sb="6" eb="7">
      <t>カ</t>
    </rPh>
    <phoneticPr fontId="55"/>
  </si>
  <si>
    <t>配膳カード</t>
    <rPh sb="0" eb="2">
      <t>ハイゼン</t>
    </rPh>
    <phoneticPr fontId="55"/>
  </si>
  <si>
    <t>座席の工夫・配慮</t>
    <rPh sb="0" eb="2">
      <t>ザセキ</t>
    </rPh>
    <rPh sb="3" eb="5">
      <t>クフウ</t>
    </rPh>
    <rPh sb="6" eb="8">
      <t>ハイリョ</t>
    </rPh>
    <phoneticPr fontId="55"/>
  </si>
  <si>
    <t>ダブルチェック</t>
    <phoneticPr fontId="55"/>
  </si>
  <si>
    <t>　　エ　ウ以外で、アレルギーのある子供の誤食防止対策として、実践している取組を記入してください。</t>
    <phoneticPr fontId="55"/>
  </si>
  <si>
    <t>【参考】厚生労働省「保育所における食事の提供ガイドライン」、「保育所におけるアレルギー対応ガイドライン」</t>
  </si>
  <si>
    <t>睡眠時チェック表の作成</t>
  </si>
  <si>
    <t>厚着をさせ過ぎない</t>
    <rPh sb="0" eb="2">
      <t>アツギ</t>
    </rPh>
    <rPh sb="5" eb="6">
      <t>ス</t>
    </rPh>
    <phoneticPr fontId="55"/>
  </si>
  <si>
    <t>明るさの確保</t>
    <phoneticPr fontId="55"/>
  </si>
  <si>
    <t>仰向け寝の徹底</t>
  </si>
  <si>
    <t>暖房を効かせ過ぎない</t>
    <rPh sb="0" eb="2">
      <t>ダンボウ</t>
    </rPh>
    <rPh sb="3" eb="4">
      <t>キ</t>
    </rPh>
    <rPh sb="6" eb="7">
      <t>ス</t>
    </rPh>
    <phoneticPr fontId="29"/>
  </si>
  <si>
    <t>乳幼児のそばを離れない</t>
  </si>
  <si>
    <t>堅めの寝具を使用</t>
  </si>
  <si>
    <t>　　エ　睡眠時チェックは何分間隔で実施し記録しているか、年齢ごとに記入してください。</t>
    <phoneticPr fontId="55"/>
  </si>
  <si>
    <t>　　オ　窒息の可能性のある玩具等が、不用意に保育環境下に置かれていないかなどについて、保育室内等を定期的に点検していますか。</t>
    <rPh sb="4" eb="6">
      <t>チッソク</t>
    </rPh>
    <rPh sb="7" eb="10">
      <t>カノウセイ</t>
    </rPh>
    <rPh sb="13" eb="15">
      <t>ガング</t>
    </rPh>
    <rPh sb="15" eb="16">
      <t>ナド</t>
    </rPh>
    <rPh sb="18" eb="21">
      <t>フヨウイ</t>
    </rPh>
    <rPh sb="22" eb="24">
      <t>ホイク</t>
    </rPh>
    <rPh sb="24" eb="26">
      <t>カンキョウ</t>
    </rPh>
    <rPh sb="26" eb="27">
      <t>シタ</t>
    </rPh>
    <rPh sb="28" eb="29">
      <t>オ</t>
    </rPh>
    <rPh sb="43" eb="45">
      <t>ホイク</t>
    </rPh>
    <rPh sb="45" eb="47">
      <t>シツナイ</t>
    </rPh>
    <rPh sb="47" eb="48">
      <t>ナド</t>
    </rPh>
    <rPh sb="49" eb="52">
      <t>テイキテキ</t>
    </rPh>
    <rPh sb="53" eb="55">
      <t>テンケン</t>
    </rPh>
    <phoneticPr fontId="55"/>
  </si>
  <si>
    <t>　　　　点検している場合は○をしてください。</t>
    <rPh sb="4" eb="6">
      <t>テンケン</t>
    </rPh>
    <phoneticPr fontId="55"/>
  </si>
  <si>
    <t>　　カ　子どもの食事について、窒息のリスクとなるものを除去していますか。除去している場合は○をしてください。</t>
    <rPh sb="4" eb="5">
      <t>コ</t>
    </rPh>
    <rPh sb="8" eb="10">
      <t>ショクジ</t>
    </rPh>
    <rPh sb="15" eb="17">
      <t>チッソク</t>
    </rPh>
    <rPh sb="27" eb="29">
      <t>ジョキョ</t>
    </rPh>
    <phoneticPr fontId="55"/>
  </si>
  <si>
    <t>　　　　（丸のままのブドウやプチトマト・白玉団子・餅・節分の豆等）　　　　</t>
    <rPh sb="5" eb="6">
      <t>マル</t>
    </rPh>
    <rPh sb="20" eb="22">
      <t>シラタマ</t>
    </rPh>
    <rPh sb="22" eb="24">
      <t>ダンゴ</t>
    </rPh>
    <rPh sb="25" eb="26">
      <t>モチ</t>
    </rPh>
    <rPh sb="27" eb="29">
      <t>セツブン</t>
    </rPh>
    <rPh sb="30" eb="31">
      <t>マメ</t>
    </rPh>
    <rPh sb="31" eb="32">
      <t>ナド</t>
    </rPh>
    <phoneticPr fontId="55"/>
  </si>
  <si>
    <t>　　キ　園外保育時は、複数の保育従事職員が対応していますか。対応している場合は○をしてください。</t>
    <rPh sb="4" eb="6">
      <t>エンガイ</t>
    </rPh>
    <rPh sb="6" eb="8">
      <t>ホイク</t>
    </rPh>
    <rPh sb="8" eb="9">
      <t>ジ</t>
    </rPh>
    <rPh sb="11" eb="13">
      <t>フクスウ</t>
    </rPh>
    <rPh sb="14" eb="16">
      <t>ホイク</t>
    </rPh>
    <rPh sb="16" eb="18">
      <t>ジュウジ</t>
    </rPh>
    <rPh sb="18" eb="20">
      <t>ショクイン</t>
    </rPh>
    <rPh sb="21" eb="23">
      <t>タイオウ</t>
    </rPh>
    <rPh sb="30" eb="32">
      <t>タイオウ</t>
    </rPh>
    <phoneticPr fontId="55"/>
  </si>
  <si>
    <t>　　ク　園外保育時における置き去り事故や交通事故等の防止策として、実践している取組を記入してください。</t>
    <rPh sb="4" eb="6">
      <t>エンガイ</t>
    </rPh>
    <rPh sb="6" eb="8">
      <t>ホイク</t>
    </rPh>
    <rPh sb="8" eb="9">
      <t>ジ</t>
    </rPh>
    <rPh sb="13" eb="14">
      <t>オ</t>
    </rPh>
    <rPh sb="15" eb="16">
      <t>ザ</t>
    </rPh>
    <rPh sb="17" eb="19">
      <t>ジコ</t>
    </rPh>
    <rPh sb="20" eb="22">
      <t>コウツウ</t>
    </rPh>
    <rPh sb="22" eb="24">
      <t>ジコ</t>
    </rPh>
    <rPh sb="24" eb="25">
      <t>ナド</t>
    </rPh>
    <rPh sb="28" eb="29">
      <t>サク</t>
    </rPh>
    <phoneticPr fontId="55"/>
  </si>
  <si>
    <t>【参考】厚生労働省「保育所等における園外活動時の安全管理に関する留意事項」</t>
    <rPh sb="4" eb="6">
      <t>コウセイ</t>
    </rPh>
    <rPh sb="6" eb="9">
      <t>ロウドウショウ</t>
    </rPh>
    <phoneticPr fontId="55"/>
  </si>
  <si>
    <t>　　　　厚生労働省「保育所、幼稚園、認定こども園及び特別支援学校幼稚部における安全管理の徹底について」</t>
    <rPh sb="4" eb="6">
      <t>コウセイ</t>
    </rPh>
    <rPh sb="6" eb="9">
      <t>ロウドウショウ</t>
    </rPh>
    <phoneticPr fontId="55"/>
  </si>
  <si>
    <t>　　ケ　プール活動等を行う時は、水の外で監視に専念する職員を配置していますか。配置している場合は○をしてください。</t>
    <rPh sb="7" eb="9">
      <t>カツドウ</t>
    </rPh>
    <rPh sb="9" eb="10">
      <t>ナド</t>
    </rPh>
    <rPh sb="11" eb="12">
      <t>オコナ</t>
    </rPh>
    <rPh sb="13" eb="14">
      <t>トキ</t>
    </rPh>
    <rPh sb="16" eb="17">
      <t>ミズ</t>
    </rPh>
    <rPh sb="18" eb="19">
      <t>ソト</t>
    </rPh>
    <rPh sb="20" eb="22">
      <t>カンシ</t>
    </rPh>
    <rPh sb="23" eb="25">
      <t>センネン</t>
    </rPh>
    <rPh sb="27" eb="29">
      <t>ショクイン</t>
    </rPh>
    <rPh sb="30" eb="32">
      <t>ハイチ</t>
    </rPh>
    <rPh sb="39" eb="41">
      <t>ハイチ</t>
    </rPh>
    <phoneticPr fontId="55"/>
  </si>
  <si>
    <t>件</t>
    <rPh sb="0" eb="1">
      <t>ケン</t>
    </rPh>
    <phoneticPr fontId="55"/>
  </si>
  <si>
    <t>事故発生状況</t>
  </si>
  <si>
    <t>反 省</t>
  </si>
  <si>
    <t>保護者への連絡時間</t>
  </si>
  <si>
    <t>事後措置</t>
  </si>
  <si>
    <t>治癒までの経過記録</t>
  </si>
  <si>
    <t>保護者への連絡時の状況・対応等</t>
  </si>
  <si>
    <t>　　ウ　ＳＩＤＳ（乳幼児突然死症候群）の発症率低下の取組み及び睡眠時の事故防止対策は、どのようにしているか○をしてください。</t>
    <rPh sb="20" eb="22">
      <t>ハッショウ</t>
    </rPh>
    <rPh sb="22" eb="23">
      <t>リツ</t>
    </rPh>
    <rPh sb="23" eb="25">
      <t>テイカ</t>
    </rPh>
    <rPh sb="26" eb="28">
      <t>トリク</t>
    </rPh>
    <phoneticPr fontId="3"/>
  </si>
  <si>
    <t>　　※3契約担当者とは、理事長又はその委任を受けた者で、契約書に記名押印することができる者を指します。</t>
    <rPh sb="4" eb="6">
      <t>ケイヤク</t>
    </rPh>
    <rPh sb="6" eb="9">
      <t>タントウシャ</t>
    </rPh>
    <rPh sb="12" eb="15">
      <t>リジチョウ</t>
    </rPh>
    <rPh sb="15" eb="16">
      <t>マタ</t>
    </rPh>
    <rPh sb="19" eb="21">
      <t>イニン</t>
    </rPh>
    <rPh sb="22" eb="23">
      <t>ウ</t>
    </rPh>
    <rPh sb="25" eb="26">
      <t>モノ</t>
    </rPh>
    <rPh sb="28" eb="30">
      <t>ケイヤク</t>
    </rPh>
    <rPh sb="30" eb="31">
      <t>ショ</t>
    </rPh>
    <rPh sb="32" eb="34">
      <t>キメイ</t>
    </rPh>
    <rPh sb="34" eb="36">
      <t>オウイン</t>
    </rPh>
    <rPh sb="44" eb="45">
      <t>モノ</t>
    </rPh>
    <rPh sb="46" eb="47">
      <t>サ</t>
    </rPh>
    <phoneticPr fontId="3"/>
  </si>
  <si>
    <t>　　ア 保護者負担金を徴収している場合は、下表に徴収金額等を記入してください。  （保護者の負担金のうち、園で集金しているものについて記入）　</t>
    <rPh sb="42" eb="45">
      <t>ホゴシャ</t>
    </rPh>
    <rPh sb="46" eb="49">
      <t>フタンキン</t>
    </rPh>
    <rPh sb="53" eb="54">
      <t>エン</t>
    </rPh>
    <rPh sb="55" eb="57">
      <t>シュウキン</t>
    </rPh>
    <rPh sb="67" eb="69">
      <t>キニュウ</t>
    </rPh>
    <phoneticPr fontId="3"/>
  </si>
  <si>
    <t>給付費</t>
    <rPh sb="0" eb="2">
      <t>キュウフ</t>
    </rPh>
    <rPh sb="2" eb="3">
      <t>ヒ</t>
    </rPh>
    <phoneticPr fontId="3"/>
  </si>
  <si>
    <t>保育事業の状況　（令和５年４月１日現在）</t>
    <rPh sb="9" eb="11">
      <t>レイワ</t>
    </rPh>
    <rPh sb="12" eb="13">
      <t>ネン</t>
    </rPh>
    <rPh sb="14" eb="15">
      <t>ガツ</t>
    </rPh>
    <rPh sb="16" eb="17">
      <t>ニチ</t>
    </rPh>
    <rPh sb="17" eb="19">
      <t>ゲンザイ</t>
    </rPh>
    <phoneticPr fontId="3"/>
  </si>
  <si>
    <t>　令和５年３月１日現在　在籍児童数</t>
    <rPh sb="1" eb="3">
      <t>レイワ</t>
    </rPh>
    <phoneticPr fontId="5"/>
  </si>
  <si>
    <t>令和５年
４月１日
現在</t>
    <rPh sb="0" eb="2">
      <t>レイワ</t>
    </rPh>
    <rPh sb="6" eb="7">
      <t>ガツ</t>
    </rPh>
    <rPh sb="8" eb="9">
      <t>ニチ</t>
    </rPh>
    <rPh sb="10" eb="12">
      <t>ゲンザイ</t>
    </rPh>
    <phoneticPr fontId="3"/>
  </si>
  <si>
    <t>　　・　運営委員会の開催実績（令和４年度）</t>
    <rPh sb="4" eb="6">
      <t>ウンエイ</t>
    </rPh>
    <rPh sb="6" eb="9">
      <t>イインカイ</t>
    </rPh>
    <rPh sb="10" eb="12">
      <t>カイサイ</t>
    </rPh>
    <rPh sb="12" eb="14">
      <t>ジッセキ</t>
    </rPh>
    <rPh sb="15" eb="17">
      <t>レイワ</t>
    </rPh>
    <rPh sb="18" eb="20">
      <t>ネンド</t>
    </rPh>
    <phoneticPr fontId="3"/>
  </si>
  <si>
    <r>
      <t>　　　イ　保育従事者必要数算出表（令和５</t>
    </r>
    <r>
      <rPr>
        <sz val="11"/>
        <rFont val="ＭＳ Ｐゴシック"/>
        <family val="3"/>
        <charset val="128"/>
      </rPr>
      <t>年度）</t>
    </r>
    <rPh sb="7" eb="10">
      <t>ジュウジシャ</t>
    </rPh>
    <rPh sb="10" eb="13">
      <t>ヒツヨウスウ</t>
    </rPh>
    <rPh sb="17" eb="19">
      <t>レイワ</t>
    </rPh>
    <rPh sb="20" eb="22">
      <t>ネンド</t>
    </rPh>
    <phoneticPr fontId="3"/>
  </si>
  <si>
    <r>
      <t>　　　イ　保育従事者必要数算出表（令和５</t>
    </r>
    <r>
      <rPr>
        <sz val="11"/>
        <rFont val="ＭＳ Ｐゴシック"/>
        <family val="3"/>
        <charset val="128"/>
      </rPr>
      <t>年度）</t>
    </r>
    <rPh sb="7" eb="10">
      <t>ジュウジシャ</t>
    </rPh>
    <rPh sb="10" eb="13">
      <t>ヒツヨウスウ</t>
    </rPh>
    <rPh sb="17" eb="19">
      <t>レイワ</t>
    </rPh>
    <phoneticPr fontId="3"/>
  </si>
  <si>
    <r>
      <t>　　　イ　保育従事者必要数算出表（令和５年度</t>
    </r>
    <r>
      <rPr>
        <sz val="11"/>
        <rFont val="ＭＳ Ｐゴシック"/>
        <family val="3"/>
        <charset val="128"/>
      </rPr>
      <t>）</t>
    </r>
    <rPh sb="7" eb="10">
      <t>ジュウジシャ</t>
    </rPh>
    <rPh sb="10" eb="13">
      <t>ヒツヨウスウ</t>
    </rPh>
    <rPh sb="17" eb="19">
      <t>レイワ</t>
    </rPh>
    <rPh sb="20" eb="22">
      <t>ネンド</t>
    </rPh>
    <phoneticPr fontId="3"/>
  </si>
  <si>
    <t xml:space="preserve">     (ｲ)　退職者（令和4年4月1日～令和5年3月31日）</t>
    <rPh sb="9" eb="12">
      <t>タイショクシャ</t>
    </rPh>
    <rPh sb="13" eb="15">
      <t>レイワ</t>
    </rPh>
    <rPh sb="16" eb="17">
      <t>ネン</t>
    </rPh>
    <rPh sb="17" eb="18">
      <t>ヘイネン</t>
    </rPh>
    <rPh sb="18" eb="19">
      <t>ガツ</t>
    </rPh>
    <rPh sb="20" eb="21">
      <t>ヒ</t>
    </rPh>
    <rPh sb="22" eb="24">
      <t>レイワ</t>
    </rPh>
    <rPh sb="25" eb="26">
      <t>ネン</t>
    </rPh>
    <rPh sb="27" eb="28">
      <t>ガツ</t>
    </rPh>
    <rPh sb="30" eb="31">
      <t>ヒ</t>
    </rPh>
    <phoneticPr fontId="3"/>
  </si>
  <si>
    <t xml:space="preserve">     (ｳ)　常勤職員の平均在籍年数（令和５年４月1日現在）</t>
    <rPh sb="21" eb="23">
      <t>レイワ</t>
    </rPh>
    <rPh sb="24" eb="25">
      <t>ネン</t>
    </rPh>
    <rPh sb="26" eb="27">
      <t>ガツ</t>
    </rPh>
    <rPh sb="28" eb="29">
      <t>ヒ</t>
    </rPh>
    <rPh sb="29" eb="31">
      <t>ゲンザイ</t>
    </rPh>
    <phoneticPr fontId="3"/>
  </si>
  <si>
    <t>　　　　　　　令和４年度取得実績</t>
    <rPh sb="7" eb="9">
      <t>レイワ</t>
    </rPh>
    <phoneticPr fontId="3"/>
  </si>
  <si>
    <t>　　　　・令和４年度の健康診断の実施項目に○をしてください。</t>
    <rPh sb="5" eb="7">
      <t>レイワ</t>
    </rPh>
    <rPh sb="8" eb="10">
      <t>ネンド</t>
    </rPh>
    <rPh sb="11" eb="13">
      <t>ケンコウ</t>
    </rPh>
    <rPh sb="13" eb="15">
      <t>シンダン</t>
    </rPh>
    <rPh sb="16" eb="18">
      <t>ジッシ</t>
    </rPh>
    <rPh sb="18" eb="20">
      <t>コウモク</t>
    </rPh>
    <phoneticPr fontId="3"/>
  </si>
  <si>
    <t>　ア　事業所 　（令和５年４月１日現在）</t>
    <rPh sb="3" eb="6">
      <t>ジギョウショ</t>
    </rPh>
    <rPh sb="9" eb="11">
      <t>レイワ</t>
    </rPh>
    <rPh sb="12" eb="13">
      <t>ネン</t>
    </rPh>
    <rPh sb="17" eb="19">
      <t>ゲンザイ</t>
    </rPh>
    <phoneticPr fontId="3"/>
  </si>
  <si>
    <t xml:space="preserve"> (3)　避難及び消火等に関する訓練の実施状況（令和４年４月～令和５年３月）</t>
    <rPh sb="24" eb="26">
      <t>レイワ</t>
    </rPh>
    <rPh sb="31" eb="33">
      <t>レイワ</t>
    </rPh>
    <rPh sb="34" eb="35">
      <t>ネン</t>
    </rPh>
    <phoneticPr fontId="3"/>
  </si>
  <si>
    <t>１月</t>
    <phoneticPr fontId="5"/>
  </si>
  <si>
    <t>２月</t>
    <phoneticPr fontId="5"/>
  </si>
  <si>
    <t>３月</t>
    <phoneticPr fontId="5"/>
  </si>
  <si>
    <t>（注１）　令和５年４月１日現在の在籍状況をクラス別に記入してください。</t>
    <rPh sb="1" eb="2">
      <t>チュウ</t>
    </rPh>
    <rPh sb="5" eb="7">
      <t>レイワ</t>
    </rPh>
    <rPh sb="8" eb="9">
      <t>ネン</t>
    </rPh>
    <rPh sb="26" eb="28">
      <t>キニュウ</t>
    </rPh>
    <phoneticPr fontId="3"/>
  </si>
  <si>
    <t>（注１）令和４年度の実施状況を記入してください。</t>
    <rPh sb="4" eb="6">
      <t>レイワ</t>
    </rPh>
    <phoneticPr fontId="3"/>
  </si>
  <si>
    <t>　　（エ）　令和４年度において、保健所等へ報告した感染症発生の事例があった場合は○をしてください。</t>
    <rPh sb="6" eb="8">
      <t>レイワ</t>
    </rPh>
    <rPh sb="9" eb="11">
      <t>ネンド</t>
    </rPh>
    <rPh sb="10" eb="11">
      <t>ガンネン</t>
    </rPh>
    <phoneticPr fontId="5"/>
  </si>
  <si>
    <r>
      <rPr>
        <sz val="11"/>
        <rFont val="ＭＳ Ｐゴシック"/>
        <family val="3"/>
        <charset val="128"/>
      </rPr>
      <t>１　</t>
    </r>
    <r>
      <rPr>
        <b/>
        <sz val="11"/>
        <rFont val="ＭＳ Ｐゴシック"/>
        <family val="3"/>
        <charset val="128"/>
      </rPr>
      <t>実地検査にお伺いする施設には、当該施設にかかる</t>
    </r>
    <r>
      <rPr>
        <b/>
        <u/>
        <sz val="11"/>
        <rFont val="ＭＳ Ｐゴシック"/>
        <family val="3"/>
        <charset val="128"/>
      </rPr>
      <t>令和４年度決算書類一式</t>
    </r>
    <r>
      <rPr>
        <b/>
        <sz val="11"/>
        <rFont val="ＭＳ Ｐゴシック"/>
        <family val="3"/>
        <charset val="128"/>
      </rPr>
      <t>及び</t>
    </r>
    <r>
      <rPr>
        <b/>
        <u/>
        <sz val="11"/>
        <rFont val="ＭＳ Ｐゴシック"/>
        <family val="3"/>
        <charset val="128"/>
      </rPr>
      <t>令和５年度予算書類一式</t>
    </r>
    <r>
      <rPr>
        <b/>
        <sz val="11"/>
        <rFont val="ＭＳ Ｐゴシック"/>
        <family val="3"/>
        <charset val="128"/>
      </rPr>
      <t>の提出を別途依頼します。</t>
    </r>
    <rPh sb="2" eb="4">
      <t>ジッチ</t>
    </rPh>
    <rPh sb="4" eb="6">
      <t>ケンサ</t>
    </rPh>
    <rPh sb="8" eb="9">
      <t>ウカガ</t>
    </rPh>
    <rPh sb="12" eb="14">
      <t>シセツ</t>
    </rPh>
    <rPh sb="25" eb="27">
      <t>レイワ</t>
    </rPh>
    <rPh sb="33" eb="34">
      <t>ルイ</t>
    </rPh>
    <rPh sb="34" eb="36">
      <t>イッシキ</t>
    </rPh>
    <rPh sb="38" eb="40">
      <t>レイワ</t>
    </rPh>
    <rPh sb="46" eb="47">
      <t>ルイ</t>
    </rPh>
    <rPh sb="47" eb="49">
      <t>イッシキ</t>
    </rPh>
    <rPh sb="50" eb="52">
      <t>テイシュツ</t>
    </rPh>
    <rPh sb="53" eb="55">
      <t>ベット</t>
    </rPh>
    <rPh sb="55" eb="57">
      <t>イライ</t>
    </rPh>
    <phoneticPr fontId="5"/>
  </si>
  <si>
    <t xml:space="preserve">  (3) 契約　令和４年４月～記入日現在までに</t>
    <rPh sb="6" eb="8">
      <t>ケイヤク</t>
    </rPh>
    <rPh sb="9" eb="11">
      <t>レイワ</t>
    </rPh>
    <rPh sb="12" eb="13">
      <t>ネン</t>
    </rPh>
    <rPh sb="14" eb="15">
      <t>ガツ</t>
    </rPh>
    <rPh sb="16" eb="18">
      <t>キニュウ</t>
    </rPh>
    <rPh sb="18" eb="19">
      <t>ビ</t>
    </rPh>
    <rPh sb="19" eb="21">
      <t>ゲンザイ</t>
    </rPh>
    <phoneticPr fontId="3"/>
  </si>
  <si>
    <t>令和４年度　収支計算分析表</t>
    <rPh sb="0" eb="2">
      <t>レイワ</t>
    </rPh>
    <rPh sb="3" eb="5">
      <t>ネンド</t>
    </rPh>
    <rPh sb="6" eb="8">
      <t>シュウシ</t>
    </rPh>
    <rPh sb="8" eb="10">
      <t>ケイサン</t>
    </rPh>
    <rPh sb="10" eb="12">
      <t>ブンセキ</t>
    </rPh>
    <rPh sb="12" eb="13">
      <t>ヒョウ</t>
    </rPh>
    <phoneticPr fontId="42"/>
  </si>
  <si>
    <t>自　令和４年４月１日　～　至　令和５年３月３１日</t>
    <rPh sb="0" eb="1">
      <t>ジ</t>
    </rPh>
    <rPh sb="2" eb="4">
      <t>レイワ</t>
    </rPh>
    <rPh sb="5" eb="6">
      <t>ネン</t>
    </rPh>
    <rPh sb="6" eb="7">
      <t>ヘイネン</t>
    </rPh>
    <rPh sb="7" eb="8">
      <t>ガツ</t>
    </rPh>
    <rPh sb="9" eb="10">
      <t>ニチ</t>
    </rPh>
    <rPh sb="15" eb="17">
      <t>レイワ</t>
    </rPh>
    <phoneticPr fontId="40"/>
  </si>
  <si>
    <r>
      <rPr>
        <sz val="11"/>
        <rFont val="ＭＳ Ｐゴシック"/>
        <family val="3"/>
        <charset val="128"/>
      </rPr>
      <t>　　オ  設備の安全点検や園外での活動、取組み等を含めた安全に関する指導、研修、訓練等についての安全計画を策定して</t>
    </r>
    <r>
      <rPr>
        <sz val="10"/>
        <rFont val="ＭＳ Ｐゴシック"/>
        <family val="3"/>
        <charset val="128"/>
      </rPr>
      <t>いますか。</t>
    </r>
    <rPh sb="5" eb="7">
      <t>セツビ</t>
    </rPh>
    <rPh sb="8" eb="12">
      <t>アンゼンテンケン</t>
    </rPh>
    <rPh sb="13" eb="15">
      <t>エンガイ</t>
    </rPh>
    <rPh sb="17" eb="19">
      <t>カツドウ</t>
    </rPh>
    <rPh sb="20" eb="22">
      <t>トリク</t>
    </rPh>
    <rPh sb="23" eb="24">
      <t>トウ</t>
    </rPh>
    <rPh sb="25" eb="26">
      <t>フク</t>
    </rPh>
    <rPh sb="28" eb="30">
      <t>アンゼン</t>
    </rPh>
    <rPh sb="31" eb="32">
      <t>カン</t>
    </rPh>
    <rPh sb="34" eb="36">
      <t>シドウ</t>
    </rPh>
    <rPh sb="37" eb="39">
      <t>ケンシュウ</t>
    </rPh>
    <rPh sb="40" eb="42">
      <t>クンレン</t>
    </rPh>
    <rPh sb="42" eb="43">
      <t>トウ</t>
    </rPh>
    <rPh sb="48" eb="50">
      <t>アンゼン</t>
    </rPh>
    <rPh sb="50" eb="52">
      <t>ケイカク</t>
    </rPh>
    <rPh sb="53" eb="55">
      <t>サクテイ</t>
    </rPh>
    <phoneticPr fontId="3"/>
  </si>
  <si>
    <t>　　　　(ア)　職員及び保護者に対して周知していますか。該当項目に○をしてください。</t>
    <phoneticPr fontId="3"/>
  </si>
  <si>
    <t>職員への周知</t>
    <rPh sb="0" eb="2">
      <t>ショクイン</t>
    </rPh>
    <rPh sb="4" eb="6">
      <t>シュウチ</t>
    </rPh>
    <phoneticPr fontId="3"/>
  </si>
  <si>
    <t>保護者への周知</t>
    <rPh sb="0" eb="3">
      <t>ホゴシャ</t>
    </rPh>
    <rPh sb="5" eb="7">
      <t>シュウチ</t>
    </rPh>
    <phoneticPr fontId="3"/>
  </si>
  <si>
    <t>　　　　(イ)　これから周知する場合は、時期とその方法を記入してください。</t>
    <rPh sb="12" eb="14">
      <t>シュウチ</t>
    </rPh>
    <rPh sb="16" eb="18">
      <t>バアイ</t>
    </rPh>
    <rPh sb="20" eb="22">
      <t>ジキ</t>
    </rPh>
    <rPh sb="25" eb="27">
      <t>ホウホウ</t>
    </rPh>
    <rPh sb="28" eb="30">
      <t>キニュウ</t>
    </rPh>
    <phoneticPr fontId="3"/>
  </si>
  <si>
    <t>周知時期</t>
    <rPh sb="0" eb="2">
      <t>シュウチ</t>
    </rPh>
    <rPh sb="2" eb="4">
      <t>ジキ</t>
    </rPh>
    <phoneticPr fontId="3"/>
  </si>
  <si>
    <t>周知方法</t>
    <rPh sb="0" eb="2">
      <t>シュウチ</t>
    </rPh>
    <rPh sb="2" eb="4">
      <t>ホウホウ</t>
    </rPh>
    <phoneticPr fontId="3"/>
  </si>
  <si>
    <t>　　　　　【参考】世田谷区児童福祉施設の設備及び運営の基準に関する条例第20条の3</t>
    <rPh sb="6" eb="8">
      <t>サンコウ</t>
    </rPh>
    <rPh sb="9" eb="13">
      <t>セタガヤク</t>
    </rPh>
    <rPh sb="13" eb="19">
      <t>ジドウフクシシセツ</t>
    </rPh>
    <rPh sb="20" eb="22">
      <t>セツビ</t>
    </rPh>
    <rPh sb="22" eb="23">
      <t>オヨ</t>
    </rPh>
    <rPh sb="24" eb="26">
      <t>ウンエイ</t>
    </rPh>
    <rPh sb="27" eb="29">
      <t>キジュン</t>
    </rPh>
    <rPh sb="30" eb="31">
      <t>カン</t>
    </rPh>
    <rPh sb="33" eb="35">
      <t>ジョウレイ</t>
    </rPh>
    <rPh sb="35" eb="36">
      <t>ダイ</t>
    </rPh>
    <rPh sb="38" eb="39">
      <t>ジョウ</t>
    </rPh>
    <phoneticPr fontId="3"/>
  </si>
  <si>
    <t>　　　　　（ウ）世田谷区から配付しました「子どもの人権チェックシート」を使ったセルフチェックを実施しましたか。</t>
    <rPh sb="8" eb="12">
      <t>セタガヤク</t>
    </rPh>
    <rPh sb="14" eb="16">
      <t>ハイフ</t>
    </rPh>
    <rPh sb="21" eb="22">
      <t>コ</t>
    </rPh>
    <rPh sb="25" eb="27">
      <t>ジンケン</t>
    </rPh>
    <rPh sb="36" eb="37">
      <t>ツカ</t>
    </rPh>
    <rPh sb="47" eb="49">
      <t>ジッシ</t>
    </rPh>
    <phoneticPr fontId="3"/>
  </si>
  <si>
    <t>※園独自の様式でセルフチェックを実施した場合も、〇をしてください。</t>
    <rPh sb="1" eb="2">
      <t>エン</t>
    </rPh>
    <rPh sb="16" eb="18">
      <t>ジッシ</t>
    </rPh>
    <rPh sb="20" eb="22">
      <t>バアイ</t>
    </rPh>
    <phoneticPr fontId="3"/>
  </si>
  <si>
    <t>【参考】令和4年4月11日付4世保育第54号「子どもの人権および子どもの安全に配慮した保育を徹底するための実施事項について」</t>
    <rPh sb="1" eb="3">
      <t>サンコウ</t>
    </rPh>
    <rPh sb="4" eb="6">
      <t>レイワ</t>
    </rPh>
    <rPh sb="7" eb="8">
      <t>ネン</t>
    </rPh>
    <rPh sb="9" eb="10">
      <t>ガツ</t>
    </rPh>
    <rPh sb="12" eb="13">
      <t>ニチ</t>
    </rPh>
    <rPh sb="13" eb="14">
      <t>ツ</t>
    </rPh>
    <rPh sb="15" eb="16">
      <t>セイ</t>
    </rPh>
    <rPh sb="16" eb="18">
      <t>ホイク</t>
    </rPh>
    <rPh sb="18" eb="19">
      <t>ダイ</t>
    </rPh>
    <rPh sb="21" eb="22">
      <t>ゴウ</t>
    </rPh>
    <rPh sb="23" eb="24">
      <t>コ</t>
    </rPh>
    <rPh sb="27" eb="29">
      <t>ジンケン</t>
    </rPh>
    <rPh sb="32" eb="33">
      <t>コ</t>
    </rPh>
    <rPh sb="36" eb="38">
      <t>アンゼン</t>
    </rPh>
    <rPh sb="39" eb="41">
      <t>ハイリョ</t>
    </rPh>
    <rPh sb="43" eb="45">
      <t>ホイク</t>
    </rPh>
    <rPh sb="46" eb="48">
      <t>テッテイ</t>
    </rPh>
    <rPh sb="53" eb="55">
      <t>ジッシ</t>
    </rPh>
    <rPh sb="55" eb="57">
      <t>ジコウ</t>
    </rPh>
    <phoneticPr fontId="3"/>
  </si>
  <si>
    <t>２　令和５年４月以降開設の施設については、令和４年度実績の記入は不要です。</t>
    <rPh sb="2" eb="4">
      <t>レイワ</t>
    </rPh>
    <rPh sb="5" eb="6">
      <t>ネン</t>
    </rPh>
    <rPh sb="21" eb="23">
      <t>レイワ</t>
    </rPh>
    <phoneticPr fontId="3"/>
  </si>
  <si>
    <t>令和４年度決算額</t>
    <rPh sb="0" eb="2">
      <t>レイワ</t>
    </rPh>
    <rPh sb="3" eb="5">
      <t>ネンド</t>
    </rPh>
    <phoneticPr fontId="5"/>
  </si>
  <si>
    <t>　　　　→令和５年度の事業計画書を作成・決定した日（社会福祉法人は理事会で議決した日）を記載してください。</t>
    <rPh sb="5" eb="7">
      <t>レイワ</t>
    </rPh>
    <rPh sb="8" eb="10">
      <t>ネンド</t>
    </rPh>
    <rPh sb="11" eb="13">
      <t>ジギョウ</t>
    </rPh>
    <rPh sb="13" eb="16">
      <t>ケイカクショ</t>
    </rPh>
    <rPh sb="17" eb="19">
      <t>サクセイ</t>
    </rPh>
    <rPh sb="20" eb="22">
      <t>ケッテイ</t>
    </rPh>
    <rPh sb="24" eb="25">
      <t>ヒ</t>
    </rPh>
    <rPh sb="26" eb="28">
      <t>シャカイ</t>
    </rPh>
    <rPh sb="28" eb="30">
      <t>フクシ</t>
    </rPh>
    <rPh sb="30" eb="32">
      <t>ホウジン</t>
    </rPh>
    <rPh sb="33" eb="36">
      <t>リジカイ</t>
    </rPh>
    <rPh sb="37" eb="39">
      <t>ギケツ</t>
    </rPh>
    <rPh sb="41" eb="42">
      <t>ヒ</t>
    </rPh>
    <rPh sb="44" eb="46">
      <t>キサイ</t>
    </rPh>
    <phoneticPr fontId="3"/>
  </si>
  <si>
    <t>　　　　→令和４年度の事業報告書を作成・決定した日（社会福祉法人は理事会で議決した日）を記載してください。</t>
    <rPh sb="5" eb="7">
      <t>レイワ</t>
    </rPh>
    <rPh sb="8" eb="10">
      <t>ネンド</t>
    </rPh>
    <rPh sb="9" eb="10">
      <t>ガンネン</t>
    </rPh>
    <rPh sb="11" eb="13">
      <t>ジギョウ</t>
    </rPh>
    <rPh sb="13" eb="16">
      <t>ホウコクショ</t>
    </rPh>
    <rPh sb="17" eb="19">
      <t>サクセイ</t>
    </rPh>
    <rPh sb="20" eb="22">
      <t>ケッテイ</t>
    </rPh>
    <rPh sb="24" eb="25">
      <t>ヒ</t>
    </rPh>
    <rPh sb="26" eb="28">
      <t>シャカイ</t>
    </rPh>
    <rPh sb="28" eb="30">
      <t>フクシ</t>
    </rPh>
    <rPh sb="30" eb="32">
      <t>ホウジン</t>
    </rPh>
    <rPh sb="33" eb="36">
      <t>リジカイ</t>
    </rPh>
    <rPh sb="37" eb="39">
      <t>ギケツ</t>
    </rPh>
    <rPh sb="41" eb="42">
      <t>ヒ</t>
    </rPh>
    <rPh sb="44" eb="46">
      <t>キサイ</t>
    </rPh>
    <phoneticPr fontId="3"/>
  </si>
  <si>
    <t>令和５年４月１日現在</t>
    <rPh sb="0" eb="2">
      <t>レイワ</t>
    </rPh>
    <rPh sb="3" eb="4">
      <t>ネン</t>
    </rPh>
    <rPh sb="5" eb="6">
      <t>ガツ</t>
    </rPh>
    <rPh sb="7" eb="8">
      <t>ニチ</t>
    </rPh>
    <rPh sb="8" eb="10">
      <t>ゲンザイ</t>
    </rPh>
    <phoneticPr fontId="3"/>
  </si>
  <si>
    <t>キ　保護者に休所の協力依頼をしたことがある場合は、その理由等を記入してください。(令和４年４月～令和５年３月）</t>
    <rPh sb="41" eb="43">
      <t>レイワ</t>
    </rPh>
    <rPh sb="44" eb="45">
      <t>ネン</t>
    </rPh>
    <rPh sb="45" eb="46">
      <t>ヘイネン</t>
    </rPh>
    <rPh sb="46" eb="47">
      <t>ガツ</t>
    </rPh>
    <rPh sb="48" eb="50">
      <t>レイワ</t>
    </rPh>
    <rPh sb="51" eb="52">
      <t>ネン</t>
    </rPh>
    <rPh sb="53" eb="54">
      <t>ガツ</t>
    </rPh>
    <phoneticPr fontId="3"/>
  </si>
  <si>
    <t>　（例）・入園式、卒園式に参加しない児童の休所　　・入園式前、卒園式後の児童の休所・園外保育に参加しない児童の休所　等</t>
    <phoneticPr fontId="55"/>
  </si>
  <si>
    <t>令和４年度決算額</t>
    <rPh sb="0" eb="2">
      <t>レイワ</t>
    </rPh>
    <rPh sb="5" eb="7">
      <t>ケッサン</t>
    </rPh>
    <rPh sb="7" eb="8">
      <t>ガク</t>
    </rPh>
    <phoneticPr fontId="5"/>
  </si>
  <si>
    <t>令和４年度決算額</t>
    <rPh sb="0" eb="2">
      <t>レイワ</t>
    </rPh>
    <phoneticPr fontId="3"/>
  </si>
  <si>
    <t xml:space="preserve">         実施している場合は○をしてください。</t>
    <phoneticPr fontId="3"/>
  </si>
  <si>
    <t xml:space="preserve">         児童の置き去り、連れ去り、迷子等）があった場合は○をしてください。</t>
    <phoneticPr fontId="55"/>
  </si>
  <si>
    <t>　(4)　食事の実施状況</t>
    <rPh sb="6" eb="7">
      <t>コト</t>
    </rPh>
    <phoneticPr fontId="3"/>
  </si>
  <si>
    <t>　(5)　衛生管理</t>
    <phoneticPr fontId="3"/>
  </si>
  <si>
    <t>　(6)  調理業務委託の状況</t>
    <phoneticPr fontId="5"/>
  </si>
  <si>
    <t>　　カ  児童の送迎を目的とした自動車を日常的に運行していますか。</t>
    <rPh sb="5" eb="7">
      <t>ジドウ</t>
    </rPh>
    <rPh sb="8" eb="10">
      <t>ソウゲイ</t>
    </rPh>
    <rPh sb="11" eb="13">
      <t>モクテキ</t>
    </rPh>
    <rPh sb="16" eb="19">
      <t>ジドウシャ</t>
    </rPh>
    <rPh sb="20" eb="22">
      <t>ニチジョウ</t>
    </rPh>
    <rPh sb="22" eb="23">
      <t>テキ</t>
    </rPh>
    <rPh sb="24" eb="26">
      <t>ウンコウ</t>
    </rPh>
    <phoneticPr fontId="5"/>
  </si>
  <si>
    <t>　　サ　ヒヤリ・ハット報告は、１ヶ月間で、概ね何件ありますか。</t>
    <rPh sb="11" eb="13">
      <t>ホウコク</t>
    </rPh>
    <rPh sb="17" eb="18">
      <t>ゲツ</t>
    </rPh>
    <rPh sb="18" eb="19">
      <t>アイダ</t>
    </rPh>
    <rPh sb="21" eb="22">
      <t>オオム</t>
    </rPh>
    <rPh sb="23" eb="25">
      <t>ナンケン</t>
    </rPh>
    <phoneticPr fontId="55"/>
  </si>
  <si>
    <t>　　シ　ヒヤリ・ハット報告で、報告が多い内容を記入してください。</t>
    <rPh sb="11" eb="13">
      <t>ホウコク</t>
    </rPh>
    <rPh sb="15" eb="17">
      <t>ホウコク</t>
    </rPh>
    <rPh sb="18" eb="19">
      <t>オオ</t>
    </rPh>
    <rPh sb="20" eb="22">
      <t>ナイヨウ</t>
    </rPh>
    <rPh sb="23" eb="25">
      <t>キニュウ</t>
    </rPh>
    <phoneticPr fontId="55"/>
  </si>
  <si>
    <t>　　ス　事故簿に記載している項目に○をしてください。</t>
    <phoneticPr fontId="55"/>
  </si>
  <si>
    <t>　　セ　直近１年間で、最も大きい事故やケガの内容を記入してください。事例がない場合は、なしと記入してください。</t>
    <rPh sb="4" eb="6">
      <t>チョッキン</t>
    </rPh>
    <rPh sb="7" eb="9">
      <t>ネンカン</t>
    </rPh>
    <rPh sb="11" eb="12">
      <t>モット</t>
    </rPh>
    <rPh sb="13" eb="14">
      <t>オオ</t>
    </rPh>
    <rPh sb="16" eb="18">
      <t>ジコ</t>
    </rPh>
    <rPh sb="22" eb="24">
      <t>ナイヨウ</t>
    </rPh>
    <rPh sb="25" eb="27">
      <t>キニュウ</t>
    </rPh>
    <rPh sb="34" eb="36">
      <t>ジレイ</t>
    </rPh>
    <rPh sb="39" eb="41">
      <t>バアイ</t>
    </rPh>
    <rPh sb="46" eb="48">
      <t>キニュウ</t>
    </rPh>
    <phoneticPr fontId="55"/>
  </si>
  <si>
    <t>　　ソ　令和４年度において、区市町村に報告した事故等（治療に要する期間が30日以上の負傷や疾病、感染症又は食中毒の発生、</t>
    <phoneticPr fontId="3"/>
  </si>
  <si>
    <t>　　タ　損害賠償保険への加入をしていますか。加入している場合は○をしてください。</t>
    <phoneticPr fontId="55"/>
  </si>
  <si>
    <t>　　チ　事故発生の防止のための委員会及び職員研修を定期的に実施していますか。</t>
    <rPh sb="4" eb="6">
      <t>ジコ</t>
    </rPh>
    <rPh sb="6" eb="8">
      <t>ハッセイ</t>
    </rPh>
    <rPh sb="9" eb="11">
      <t>ボウシ</t>
    </rPh>
    <rPh sb="15" eb="18">
      <t>イインカイ</t>
    </rPh>
    <rPh sb="18" eb="19">
      <t>オヨ</t>
    </rPh>
    <rPh sb="20" eb="22">
      <t>ショクイン</t>
    </rPh>
    <rPh sb="22" eb="24">
      <t>ケンシュウ</t>
    </rPh>
    <rPh sb="25" eb="28">
      <t>テイキテキ</t>
    </rPh>
    <rPh sb="29" eb="31">
      <t>ジッシ</t>
    </rPh>
    <phoneticPr fontId="3"/>
  </si>
  <si>
    <t xml:space="preserve">         確認している場合は○をしてください。</t>
    <rPh sb="9" eb="11">
      <t>カクニン</t>
    </rPh>
    <phoneticPr fontId="55"/>
  </si>
  <si>
    <t>　　コ　児童の施設外での活動、取組等の移動に自動車を運行するときは、乗降時に児童の所在を確認していますか。</t>
    <rPh sb="4" eb="6">
      <t>ジドウ</t>
    </rPh>
    <rPh sb="7" eb="10">
      <t>シセツガイ</t>
    </rPh>
    <rPh sb="12" eb="14">
      <t>カツドウ</t>
    </rPh>
    <rPh sb="15" eb="17">
      <t>トリクミ</t>
    </rPh>
    <rPh sb="17" eb="18">
      <t>トウ</t>
    </rPh>
    <rPh sb="19" eb="21">
      <t>イドウ</t>
    </rPh>
    <rPh sb="22" eb="25">
      <t>ジドウシャ</t>
    </rPh>
    <rPh sb="26" eb="28">
      <t>ウンコウ</t>
    </rPh>
    <rPh sb="34" eb="37">
      <t>ジョウコウジ</t>
    </rPh>
    <rPh sb="38" eb="40">
      <t>ジドウ</t>
    </rPh>
    <rPh sb="41" eb="43">
      <t>ショザイ</t>
    </rPh>
    <rPh sb="44" eb="46">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</si>
</sst>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h&quot;時&quot;mm&quot;分&quot;;@"/>
    <numFmt numFmtId="177" formatCode="#,##0;[Red]\-#,##0;"/>
    <numFmt numFmtId="178" formatCode="0_ "/>
    <numFmt numFmtId="179" formatCode="0.0_ "/>
    <numFmt numFmtId="180" formatCode="[$-411]ggge&quot;年&quot;m&quot;月&quot;d&quot;日&quot;;@"/>
    <numFmt numFmtId="181" formatCode="#,##0;\-#,##0;;"/>
    <numFmt numFmtId="182" formatCode="######000000"/>
    <numFmt numFmtId="183" formatCode="#,##0_ "/>
    <numFmt numFmtId="184" formatCode="0000"/>
    <numFmt numFmtId="185" formatCode="0.0%"/>
    <numFmt numFmtId="186" formatCode="0_ ;[Red]\-0"/>
    <numFmt numFmtId="187" formatCode="[$-411]ge\.m\.d;@"/>
    <numFmt numFmtId="188" formatCode="#,##0_);[Red]\(#,##0\)"/>
    <numFmt numFmtId="189" formatCode="0.00_ "/>
    <numFmt numFmtId="190" formatCode="ge\.m\.d"/>
  </numFmts>
  <fonts count="57"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6"/>
      <name val="ＭＳ 明朝"/>
      <family val="1"/>
      <charset val="128"/>
    </font>
    <font>
      <sz val="11"/>
      <color indexed="8"/>
      <name val="ＭＳ Ｐゴシック"/>
      <family val="3"/>
      <charset val="128"/>
    </font>
    <font>
      <sz val="11"/>
      <name val="ＭＳ Ｐゴシック"/>
      <family val="3"/>
      <charset val="128"/>
    </font>
    <font>
      <b/>
      <sz val="11"/>
      <name val="ＭＳ Ｐゴシック"/>
      <family val="3"/>
      <charset val="128"/>
    </font>
    <font>
      <sz val="9"/>
      <color indexed="8"/>
      <name val="ＭＳ Ｐゴシック"/>
      <family val="3"/>
      <charset val="128"/>
    </font>
    <font>
      <sz val="9"/>
      <name val="ＭＳ Ｐゴシック"/>
      <family val="3"/>
      <charset val="128"/>
    </font>
    <font>
      <sz val="10"/>
      <name val="ＭＳ Ｐゴシック"/>
      <family val="3"/>
      <charset val="128"/>
    </font>
    <font>
      <u/>
      <sz val="11"/>
      <color indexed="12"/>
      <name val="ＭＳ Ｐゴシック"/>
      <family val="3"/>
      <charset val="128"/>
    </font>
    <font>
      <b/>
      <sz val="14"/>
      <name val="ＭＳ Ｐゴシック"/>
      <family val="3"/>
      <charset val="128"/>
    </font>
    <font>
      <sz val="8"/>
      <name val="ＭＳ Ｐゴシック"/>
      <family val="3"/>
      <charset val="128"/>
    </font>
    <font>
      <strike/>
      <sz val="11"/>
      <name val="ＭＳ Ｐゴシック"/>
      <family val="3"/>
      <charset val="128"/>
    </font>
    <font>
      <sz val="18"/>
      <name val="ＭＳ Ｐゴシック"/>
      <family val="3"/>
      <charset val="128"/>
    </font>
    <font>
      <sz val="17"/>
      <name val="ＭＳ Ｐゴシック"/>
      <family val="3"/>
      <charset val="128"/>
    </font>
    <font>
      <sz val="10.5"/>
      <name val="ＭＳ Ｐゴシック"/>
      <family val="3"/>
      <charset val="128"/>
    </font>
    <font>
      <sz val="9.9"/>
      <name val="ＭＳ Ｐゴシック"/>
      <family val="3"/>
      <charset val="128"/>
    </font>
    <font>
      <sz val="10.5"/>
      <color indexed="8"/>
      <name val="ＭＳ 明朝"/>
      <family val="1"/>
      <charset val="128"/>
    </font>
    <font>
      <b/>
      <u/>
      <sz val="11"/>
      <name val="ＭＳ Ｐゴシック"/>
      <family val="3"/>
      <charset val="128"/>
    </font>
    <font>
      <sz val="9.5"/>
      <name val="ＭＳ 明朝"/>
      <family val="1"/>
      <charset val="128"/>
    </font>
    <font>
      <i/>
      <sz val="11"/>
      <name val="ＭＳ Ｐゴシック"/>
      <family val="3"/>
      <charset val="128"/>
    </font>
    <font>
      <strike/>
      <sz val="10"/>
      <name val="ＭＳ Ｐゴシック"/>
      <family val="3"/>
      <charset val="128"/>
    </font>
    <font>
      <sz val="11"/>
      <color indexed="10"/>
      <name val="ＭＳ Ｐゴシック"/>
      <family val="3"/>
      <charset val="128"/>
    </font>
    <font>
      <sz val="12"/>
      <name val="ＭＳ Ｐゴシック"/>
      <family val="3"/>
      <charset val="128"/>
    </font>
    <font>
      <sz val="20"/>
      <color indexed="9"/>
      <name val="ＭＳ Ｐゴシック"/>
      <family val="3"/>
      <charset val="128"/>
    </font>
    <font>
      <sz val="14"/>
      <color indexed="9"/>
      <name val="ＭＳ Ｐゴシック"/>
      <family val="3"/>
      <charset val="128"/>
    </font>
    <font>
      <b/>
      <sz val="12"/>
      <color indexed="9"/>
      <name val="ＭＳ Ｐゴシック"/>
      <family val="3"/>
      <charset val="128"/>
    </font>
    <font>
      <b/>
      <sz val="12"/>
      <color indexed="10"/>
      <name val="ＭＳ Ｐゴシック"/>
      <family val="3"/>
      <charset val="128"/>
    </font>
    <font>
      <sz val="9"/>
      <color indexed="10"/>
      <name val="ＭＳ Ｐゴシック"/>
      <family val="3"/>
      <charset val="128"/>
    </font>
    <font>
      <b/>
      <sz val="9"/>
      <color indexed="10"/>
      <name val="ＭＳ Ｐゴシック"/>
      <family val="3"/>
      <charset val="128"/>
    </font>
    <font>
      <sz val="20"/>
      <name val="ＭＳ Ｐゴシック"/>
      <family val="3"/>
      <charset val="128"/>
    </font>
    <font>
      <b/>
      <sz val="12"/>
      <name val="ＭＳ Ｐゴシック"/>
      <family val="3"/>
      <charset val="128"/>
    </font>
    <font>
      <sz val="10"/>
      <color indexed="12"/>
      <name val="ＭＳ Ｐゴシック"/>
      <family val="3"/>
      <charset val="128"/>
    </font>
    <font>
      <sz val="12"/>
      <name val="ＭＳ Ｐ明朝"/>
      <family val="1"/>
      <charset val="128"/>
    </font>
    <font>
      <sz val="12"/>
      <color indexed="9"/>
      <name val="ＭＳ Ｐゴシック"/>
      <family val="3"/>
      <charset val="128"/>
    </font>
    <font>
      <sz val="9.5"/>
      <name val="ＭＳ Ｐゴシック"/>
      <family val="3"/>
      <charset val="128"/>
    </font>
    <font>
      <b/>
      <sz val="11"/>
      <color indexed="10"/>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16"/>
      <name val="ＭＳ Ｐゴシック"/>
      <family val="3"/>
      <charset val="128"/>
    </font>
    <font>
      <b/>
      <sz val="16"/>
      <name val="ＭＳ Ｐ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b/>
      <sz val="10"/>
      <name val="ＭＳ Ｐゴシック"/>
      <family val="3"/>
      <charset val="128"/>
      <scheme val="minor"/>
    </font>
    <font>
      <sz val="20"/>
      <color theme="1"/>
      <name val="ＭＳ Ｐゴシック"/>
      <family val="3"/>
      <charset val="128"/>
    </font>
    <font>
      <sz val="12"/>
      <color theme="1"/>
      <name val="ＭＳ Ｐゴシック"/>
      <family val="3"/>
      <charset val="128"/>
    </font>
    <font>
      <sz val="12"/>
      <color rgb="FF0070C0"/>
      <name val="ＭＳ Ｐゴシック"/>
      <family val="3"/>
      <charset val="128"/>
    </font>
    <font>
      <sz val="12"/>
      <color rgb="FF002060"/>
      <name val="ＭＳ Ｐゴシック"/>
      <family val="3"/>
      <charset val="128"/>
    </font>
    <font>
      <sz val="8"/>
      <name val="ＭＳ Ｐゴシック"/>
      <family val="3"/>
      <charset val="128"/>
      <scheme val="minor"/>
    </font>
    <font>
      <b/>
      <sz val="11"/>
      <color rgb="FFFF0000"/>
      <name val="ＭＳ Ｐゴシック"/>
      <family val="3"/>
      <charset val="128"/>
    </font>
    <font>
      <sz val="6"/>
      <name val="游ゴシック"/>
      <family val="3"/>
      <charset val="128"/>
    </font>
    <font>
      <sz val="11"/>
      <name val="ＭＳ ゴシック"/>
      <family val="3"/>
      <charset val="128"/>
    </font>
  </fonts>
  <fills count="22">
    <fill>
      <patternFill patternType="none"/>
    </fill>
    <fill>
      <patternFill patternType="gray125"/>
    </fill>
    <fill>
      <patternFill patternType="solid">
        <fgColor indexed="27"/>
        <bgColor indexed="64"/>
      </patternFill>
    </fill>
    <fill>
      <patternFill patternType="solid">
        <fgColor indexed="9"/>
        <bgColor indexed="64"/>
      </patternFill>
    </fill>
    <fill>
      <patternFill patternType="gray125">
        <bgColor indexed="9"/>
      </patternFill>
    </fill>
    <fill>
      <patternFill patternType="gray125">
        <bgColor indexed="27"/>
      </patternFill>
    </fill>
    <fill>
      <patternFill patternType="solid">
        <fgColor indexed="22"/>
        <bgColor indexed="64"/>
      </patternFill>
    </fill>
    <fill>
      <patternFill patternType="solid">
        <fgColor indexed="18"/>
        <bgColor indexed="64"/>
      </patternFill>
    </fill>
    <fill>
      <patternFill patternType="solid">
        <fgColor indexed="42"/>
        <bgColor indexed="64"/>
      </patternFill>
    </fill>
    <fill>
      <patternFill patternType="solid">
        <fgColor indexed="41"/>
        <bgColor indexed="64"/>
      </patternFill>
    </fill>
    <fill>
      <patternFill patternType="solid">
        <fgColor indexed="65"/>
        <bgColor indexed="64"/>
      </patternFill>
    </fill>
    <fill>
      <patternFill patternType="solid">
        <fgColor indexed="9"/>
        <bgColor indexed="26"/>
      </patternFill>
    </fill>
    <fill>
      <patternFill patternType="solid">
        <fgColor rgb="FFCCFFFF"/>
        <bgColor indexed="64"/>
      </patternFill>
    </fill>
    <fill>
      <patternFill patternType="gray125">
        <bgColor theme="0"/>
      </patternFill>
    </fill>
    <fill>
      <patternFill patternType="solid">
        <fgColor theme="0"/>
        <bgColor indexed="64"/>
      </patternFill>
    </fill>
    <fill>
      <patternFill patternType="solid">
        <fgColor theme="2"/>
        <bgColor indexed="64"/>
      </patternFill>
    </fill>
    <fill>
      <patternFill patternType="solid">
        <fgColor rgb="FFD2FAFE"/>
        <bgColor indexed="64"/>
      </patternFill>
    </fill>
    <fill>
      <patternFill patternType="solid">
        <fgColor theme="8" tint="0.79998168889431442"/>
        <bgColor indexed="64"/>
      </patternFill>
    </fill>
    <fill>
      <patternFill patternType="solid">
        <fgColor indexed="27"/>
        <bgColor indexed="42"/>
      </patternFill>
    </fill>
    <fill>
      <patternFill patternType="solid">
        <fgColor indexed="27"/>
        <bgColor rgb="FFCCFFFF"/>
      </patternFill>
    </fill>
    <fill>
      <patternFill patternType="solid">
        <fgColor rgb="FFCCFFFF"/>
        <bgColor rgb="FFCCFFFF"/>
      </patternFill>
    </fill>
    <fill>
      <patternFill patternType="solid">
        <fgColor rgb="FFCCFFFF"/>
        <bgColor indexed="26"/>
      </patternFill>
    </fill>
  </fills>
  <borders count="18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diagonalDown="1">
      <left style="thin">
        <color indexed="64"/>
      </left>
      <right/>
      <top style="thin">
        <color indexed="64"/>
      </top>
      <bottom/>
      <diagonal style="thin">
        <color indexed="64"/>
      </diagonal>
    </border>
    <border>
      <left style="thin">
        <color indexed="8"/>
      </left>
      <right/>
      <top/>
      <bottom/>
      <diagonal/>
    </border>
    <border diagonalDown="1">
      <left/>
      <right style="thin">
        <color indexed="8"/>
      </right>
      <top/>
      <bottom/>
      <diagonal style="thin">
        <color indexed="8"/>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8"/>
      </right>
      <top style="thin">
        <color indexed="64"/>
      </top>
      <bottom/>
      <diagonal/>
    </border>
    <border>
      <left style="thin">
        <color indexed="8"/>
      </left>
      <right/>
      <top style="thin">
        <color indexed="64"/>
      </top>
      <bottom/>
      <diagonal/>
    </border>
    <border>
      <left style="thin">
        <color indexed="64"/>
      </left>
      <right style="thin">
        <color indexed="8"/>
      </right>
      <top/>
      <bottom/>
      <diagonal/>
    </border>
    <border>
      <left style="thin">
        <color indexed="64"/>
      </left>
      <right style="thin">
        <color indexed="8"/>
      </right>
      <top style="thin">
        <color indexed="8"/>
      </top>
      <bottom/>
      <diagonal/>
    </border>
    <border>
      <left/>
      <right style="thin">
        <color indexed="8"/>
      </right>
      <top style="thin">
        <color indexed="8"/>
      </top>
      <bottom/>
      <diagonal/>
    </border>
    <border>
      <left style="thin">
        <color indexed="8"/>
      </left>
      <right style="thin">
        <color indexed="64"/>
      </right>
      <top style="thin">
        <color indexed="8"/>
      </top>
      <bottom style="thin">
        <color indexed="8"/>
      </bottom>
      <diagonal/>
    </border>
    <border>
      <left style="thin">
        <color indexed="8"/>
      </left>
      <right style="thin">
        <color indexed="64"/>
      </right>
      <top/>
      <bottom style="thin">
        <color indexed="8"/>
      </bottom>
      <diagonal/>
    </border>
    <border>
      <left/>
      <right style="thin">
        <color indexed="64"/>
      </right>
      <top style="thin">
        <color indexed="8"/>
      </top>
      <bottom/>
      <diagonal/>
    </border>
    <border>
      <left style="thin">
        <color indexed="64"/>
      </left>
      <right style="thin">
        <color indexed="8"/>
      </right>
      <top style="thin">
        <color indexed="8"/>
      </top>
      <bottom style="thin">
        <color indexed="64"/>
      </bottom>
      <diagonal/>
    </border>
    <border diagonalUp="1">
      <left style="thin">
        <color indexed="8"/>
      </left>
      <right/>
      <top style="thin">
        <color indexed="8"/>
      </top>
      <bottom style="thin">
        <color indexed="64"/>
      </bottom>
      <diagonal style="thin">
        <color indexed="8"/>
      </diagonal>
    </border>
    <border diagonalUp="1">
      <left style="thin">
        <color indexed="8"/>
      </left>
      <right style="thin">
        <color indexed="8"/>
      </right>
      <top style="thin">
        <color indexed="8"/>
      </top>
      <bottom style="thin">
        <color indexed="64"/>
      </bottom>
      <diagonal style="thin">
        <color indexed="8"/>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medium">
        <color indexed="8"/>
      </left>
      <right style="thin">
        <color indexed="64"/>
      </right>
      <top style="medium">
        <color indexed="8"/>
      </top>
      <bottom/>
      <diagonal/>
    </border>
    <border>
      <left style="thin">
        <color indexed="64"/>
      </left>
      <right style="thin">
        <color indexed="64"/>
      </right>
      <top style="medium">
        <color indexed="8"/>
      </top>
      <bottom/>
      <diagonal/>
    </border>
    <border>
      <left style="thin">
        <color indexed="64"/>
      </left>
      <right/>
      <top style="medium">
        <color indexed="8"/>
      </top>
      <bottom style="thin">
        <color indexed="64"/>
      </bottom>
      <diagonal/>
    </border>
    <border>
      <left/>
      <right style="thin">
        <color indexed="64"/>
      </right>
      <top style="medium">
        <color indexed="8"/>
      </top>
      <bottom style="thin">
        <color indexed="64"/>
      </bottom>
      <diagonal/>
    </border>
    <border>
      <left style="thin">
        <color indexed="64"/>
      </left>
      <right style="medium">
        <color indexed="8"/>
      </right>
      <top style="medium">
        <color indexed="8"/>
      </top>
      <bottom style="thin">
        <color indexed="64"/>
      </bottom>
      <diagonal/>
    </border>
    <border>
      <left style="medium">
        <color indexed="8"/>
      </left>
      <right style="thin">
        <color indexed="64"/>
      </right>
      <top/>
      <bottom/>
      <diagonal/>
    </border>
    <border>
      <left style="thin">
        <color indexed="64"/>
      </left>
      <right style="medium">
        <color indexed="8"/>
      </right>
      <top style="thin">
        <color indexed="64"/>
      </top>
      <bottom/>
      <diagonal/>
    </border>
    <border>
      <left style="thin">
        <color indexed="64"/>
      </left>
      <right style="medium">
        <color indexed="8"/>
      </right>
      <top/>
      <bottom/>
      <diagonal/>
    </border>
    <border>
      <left style="thin">
        <color indexed="64"/>
      </left>
      <right style="medium">
        <color indexed="8"/>
      </right>
      <top/>
      <bottom style="thin">
        <color indexed="64"/>
      </bottom>
      <diagonal/>
    </border>
    <border>
      <left style="thin">
        <color indexed="64"/>
      </left>
      <right style="medium">
        <color indexed="8"/>
      </right>
      <top style="thin">
        <color indexed="64"/>
      </top>
      <bottom style="thin">
        <color indexed="64"/>
      </bottom>
      <diagonal/>
    </border>
    <border>
      <left style="medium">
        <color indexed="8"/>
      </left>
      <right style="thin">
        <color indexed="64"/>
      </right>
      <top/>
      <bottom style="medium">
        <color indexed="8"/>
      </bottom>
      <diagonal/>
    </border>
    <border>
      <left style="thin">
        <color indexed="64"/>
      </left>
      <right style="thin">
        <color indexed="64"/>
      </right>
      <top/>
      <bottom style="medium">
        <color indexed="8"/>
      </bottom>
      <diagonal/>
    </border>
    <border>
      <left style="thin">
        <color indexed="64"/>
      </left>
      <right/>
      <top style="thin">
        <color indexed="64"/>
      </top>
      <bottom style="medium">
        <color indexed="8"/>
      </bottom>
      <diagonal/>
    </border>
    <border>
      <left/>
      <right style="thin">
        <color indexed="64"/>
      </right>
      <top style="thin">
        <color indexed="64"/>
      </top>
      <bottom style="medium">
        <color indexed="8"/>
      </bottom>
      <diagonal/>
    </border>
    <border>
      <left style="thin">
        <color indexed="64"/>
      </left>
      <right style="thin">
        <color indexed="64"/>
      </right>
      <top style="thin">
        <color indexed="64"/>
      </top>
      <bottom style="medium">
        <color indexed="8"/>
      </bottom>
      <diagonal/>
    </border>
    <border>
      <left style="thin">
        <color indexed="64"/>
      </left>
      <right style="medium">
        <color indexed="8"/>
      </right>
      <top style="thin">
        <color indexed="64"/>
      </top>
      <bottom style="medium">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ed">
        <color indexed="64"/>
      </left>
      <right style="thin">
        <color indexed="64"/>
      </right>
      <top style="thin">
        <color indexed="64"/>
      </top>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dashed">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thin">
        <color indexed="64"/>
      </right>
      <top style="dashed">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indexed="64"/>
      </left>
      <right style="thin">
        <color indexed="64"/>
      </right>
      <top/>
      <bottom style="dashed">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dashed">
        <color indexed="64"/>
      </left>
      <right style="thin">
        <color indexed="64"/>
      </right>
      <top/>
      <bottom style="dashed">
        <color indexed="64"/>
      </bottom>
      <diagonal/>
    </border>
    <border>
      <left style="thin">
        <color indexed="64"/>
      </left>
      <right style="thin">
        <color indexed="64"/>
      </right>
      <top style="dotted">
        <color indexed="64"/>
      </top>
      <bottom style="thin">
        <color indexed="64"/>
      </bottom>
      <diagonal/>
    </border>
    <border>
      <left style="thin">
        <color indexed="64"/>
      </left>
      <right style="dashed">
        <color indexed="64"/>
      </right>
      <top style="dotted">
        <color indexed="64"/>
      </top>
      <bottom style="thin">
        <color indexed="64"/>
      </bottom>
      <diagonal/>
    </border>
    <border>
      <left style="dashed">
        <color indexed="64"/>
      </left>
      <right style="thin">
        <color indexed="64"/>
      </right>
      <top style="dotted">
        <color indexed="64"/>
      </top>
      <bottom style="thin">
        <color indexed="64"/>
      </bottom>
      <diagonal/>
    </border>
    <border>
      <left/>
      <right/>
      <top style="thin">
        <color indexed="8"/>
      </top>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bottom/>
      <diagonal/>
    </border>
    <border>
      <left style="dotted">
        <color indexed="64"/>
      </left>
      <right/>
      <top/>
      <bottom/>
      <diagonal/>
    </border>
    <border>
      <left style="dotted">
        <color indexed="64"/>
      </left>
      <right style="thin">
        <color indexed="64"/>
      </right>
      <top/>
      <bottom/>
      <diagonal/>
    </border>
    <border>
      <left/>
      <right style="thin">
        <color indexed="64"/>
      </right>
      <top style="thin">
        <color indexed="8"/>
      </top>
      <bottom style="thin">
        <color indexed="8"/>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top/>
      <bottom style="thin">
        <color indexed="64"/>
      </bottom>
      <diagonal style="thin">
        <color indexed="8"/>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diagonalUp="1">
      <left/>
      <right style="thin">
        <color indexed="64"/>
      </right>
      <top style="thin">
        <color indexed="64"/>
      </top>
      <bottom style="thin">
        <color indexed="64"/>
      </bottom>
      <diagonal style="thin">
        <color indexed="8"/>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dotted">
        <color indexed="64"/>
      </left>
      <right/>
      <top style="thin">
        <color indexed="64"/>
      </top>
      <bottom/>
      <diagonal/>
    </border>
    <border>
      <left style="thin">
        <color indexed="64"/>
      </left>
      <right/>
      <top style="thin">
        <color indexed="8"/>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64"/>
      </right>
      <top style="thin">
        <color indexed="10"/>
      </top>
      <bottom style="thin">
        <color indexed="64"/>
      </bottom>
      <diagonal/>
    </border>
    <border>
      <left style="thin">
        <color indexed="64"/>
      </left>
      <right style="thin">
        <color indexed="64"/>
      </right>
      <top/>
      <bottom style="thin">
        <color indexed="8"/>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bottom style="thin">
        <color indexed="8"/>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diagonalUp="1">
      <left/>
      <right/>
      <top style="thin">
        <color indexed="64"/>
      </top>
      <bottom style="thin">
        <color indexed="64"/>
      </bottom>
      <diagonal style="thin">
        <color indexed="64"/>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auto="1"/>
      </right>
      <top style="thin">
        <color auto="1"/>
      </top>
      <bottom style="thin">
        <color auto="1"/>
      </bottom>
      <diagonal/>
    </border>
  </borders>
  <cellStyleXfs count="21">
    <xf numFmtId="0" fontId="0" fillId="0" borderId="0"/>
    <xf numFmtId="9" fontId="2" fillId="0" borderId="0" applyFont="0" applyFill="0" applyBorder="0" applyAlignment="0" applyProtection="0"/>
    <xf numFmtId="0" fontId="12" fillId="0" borderId="0" applyNumberFormat="0" applyFill="0" applyBorder="0" applyAlignment="0" applyProtection="0">
      <alignment vertical="top"/>
      <protection locked="0"/>
    </xf>
    <xf numFmtId="38" fontId="2" fillId="0" borderId="0" applyFont="0" applyFill="0" applyBorder="0" applyAlignment="0" applyProtection="0"/>
    <xf numFmtId="38" fontId="2" fillId="0" borderId="0" applyFont="0" applyFill="0" applyBorder="0" applyAlignment="0" applyProtection="0"/>
    <xf numFmtId="0" fontId="2" fillId="0" borderId="0"/>
    <xf numFmtId="0" fontId="2" fillId="0" borderId="0"/>
    <xf numFmtId="0" fontId="4"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1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5" fillId="0" borderId="0"/>
    <xf numFmtId="0" fontId="1" fillId="0" borderId="0">
      <alignment vertical="center"/>
    </xf>
  </cellStyleXfs>
  <cellXfs count="1911">
    <xf numFmtId="0" fontId="0" fillId="0" borderId="0" xfId="0"/>
    <xf numFmtId="0" fontId="6" fillId="2" borderId="1" xfId="7" applyNumberFormat="1" applyFont="1" applyFill="1" applyBorder="1" applyAlignment="1" applyProtection="1">
      <alignment horizontal="center" vertical="center"/>
      <protection locked="0"/>
    </xf>
    <xf numFmtId="0" fontId="6" fillId="0" borderId="0" xfId="7" applyFont="1" applyAlignment="1">
      <alignment horizontal="left" vertical="center"/>
    </xf>
    <xf numFmtId="0" fontId="2" fillId="2" borderId="1" xfId="15" applyNumberFormat="1" applyFont="1" applyFill="1" applyBorder="1" applyAlignment="1" applyProtection="1">
      <alignment horizontal="center" vertical="center"/>
      <protection locked="0"/>
    </xf>
    <xf numFmtId="3" fontId="2" fillId="2" borderId="1" xfId="7" applyNumberFormat="1" applyFont="1" applyFill="1" applyBorder="1" applyAlignment="1" applyProtection="1">
      <alignment vertical="center"/>
      <protection locked="0"/>
    </xf>
    <xf numFmtId="0" fontId="2" fillId="2" borderId="1" xfId="7" applyNumberFormat="1" applyFont="1" applyFill="1" applyBorder="1" applyAlignment="1" applyProtection="1">
      <alignment vertical="center"/>
      <protection locked="0"/>
    </xf>
    <xf numFmtId="0" fontId="6" fillId="3" borderId="1" xfId="7" applyNumberFormat="1" applyFont="1" applyFill="1" applyBorder="1" applyAlignment="1">
      <alignment horizontal="left" vertical="center"/>
    </xf>
    <xf numFmtId="0" fontId="6" fillId="3" borderId="2" xfId="7" applyNumberFormat="1" applyFont="1" applyFill="1" applyBorder="1" applyAlignment="1">
      <alignment horizontal="left" vertical="center"/>
    </xf>
    <xf numFmtId="0" fontId="6" fillId="3" borderId="1" xfId="7" applyNumberFormat="1" applyFont="1" applyFill="1" applyBorder="1" applyAlignment="1" applyProtection="1">
      <alignment horizontal="left" vertical="center"/>
    </xf>
    <xf numFmtId="0" fontId="7" fillId="0" borderId="0" xfId="15" applyNumberFormat="1" applyFont="1" applyFill="1" applyBorder="1" applyAlignment="1" applyProtection="1">
      <alignment vertical="center"/>
    </xf>
    <xf numFmtId="0" fontId="6" fillId="3" borderId="2" xfId="7" applyNumberFormat="1" applyFont="1" applyFill="1" applyBorder="1" applyAlignment="1" applyProtection="1">
      <alignment horizontal="left" vertical="center"/>
    </xf>
    <xf numFmtId="0" fontId="6" fillId="3" borderId="3" xfId="7" applyFont="1" applyFill="1" applyBorder="1" applyAlignment="1" applyProtection="1">
      <alignment horizontal="left" vertical="center"/>
    </xf>
    <xf numFmtId="0" fontId="6" fillId="3" borderId="4" xfId="7" applyFont="1" applyFill="1" applyBorder="1" applyAlignment="1" applyProtection="1">
      <alignment horizontal="center" vertical="center"/>
    </xf>
    <xf numFmtId="0" fontId="6" fillId="3" borderId="5" xfId="7" applyFont="1" applyFill="1" applyBorder="1" applyAlignment="1" applyProtection="1">
      <alignment horizontal="center" vertical="center"/>
    </xf>
    <xf numFmtId="0" fontId="6" fillId="3" borderId="6" xfId="7" applyNumberFormat="1" applyFont="1" applyFill="1" applyBorder="1" applyAlignment="1" applyProtection="1">
      <alignment horizontal="center" vertical="center"/>
    </xf>
    <xf numFmtId="0" fontId="6" fillId="3" borderId="7" xfId="7" applyNumberFormat="1" applyFont="1" applyFill="1" applyBorder="1" applyAlignment="1" applyProtection="1">
      <alignment horizontal="left" vertical="center"/>
    </xf>
    <xf numFmtId="0" fontId="2" fillId="3" borderId="2" xfId="7" applyNumberFormat="1" applyFont="1" applyFill="1" applyBorder="1" applyAlignment="1" applyProtection="1">
      <alignment horizontal="center" vertical="center"/>
    </xf>
    <xf numFmtId="0" fontId="2" fillId="3" borderId="7" xfId="7" applyNumberFormat="1" applyFont="1" applyFill="1" applyBorder="1" applyAlignment="1" applyProtection="1">
      <alignment horizontal="left" vertical="center"/>
    </xf>
    <xf numFmtId="0" fontId="2" fillId="3" borderId="1" xfId="7" applyNumberFormat="1" applyFont="1" applyFill="1" applyBorder="1" applyAlignment="1" applyProtection="1">
      <alignment horizontal="center" vertical="center"/>
    </xf>
    <xf numFmtId="0" fontId="2" fillId="3" borderId="7" xfId="7" applyNumberFormat="1" applyFont="1" applyFill="1" applyBorder="1" applyAlignment="1" applyProtection="1">
      <alignment horizontal="center" vertical="center"/>
    </xf>
    <xf numFmtId="0" fontId="2" fillId="3" borderId="3" xfId="7" applyNumberFormat="1" applyFont="1" applyFill="1" applyBorder="1" applyAlignment="1" applyProtection="1">
      <alignment horizontal="center" vertical="center"/>
    </xf>
    <xf numFmtId="0" fontId="2" fillId="3" borderId="0" xfId="7" applyFont="1" applyFill="1" applyBorder="1" applyAlignment="1" applyProtection="1">
      <alignment horizontal="left" vertical="center"/>
    </xf>
    <xf numFmtId="0" fontId="1" fillId="0" borderId="0" xfId="15" applyNumberFormat="1" applyFont="1" applyFill="1" applyBorder="1" applyProtection="1">
      <alignment vertical="center"/>
    </xf>
    <xf numFmtId="0" fontId="1" fillId="0" borderId="1" xfId="0" applyFont="1" applyFill="1" applyBorder="1" applyAlignment="1" applyProtection="1">
      <alignment vertical="center"/>
    </xf>
    <xf numFmtId="0" fontId="1" fillId="0" borderId="3" xfId="0" applyFont="1" applyFill="1" applyBorder="1" applyAlignment="1" applyProtection="1">
      <alignment vertical="center"/>
    </xf>
    <xf numFmtId="0" fontId="2" fillId="3" borderId="1" xfId="7" applyFont="1" applyFill="1" applyBorder="1" applyAlignment="1" applyProtection="1">
      <alignment horizontal="center" vertical="center"/>
    </xf>
    <xf numFmtId="0" fontId="2" fillId="0" borderId="0" xfId="7" applyFont="1" applyBorder="1" applyAlignment="1" applyProtection="1">
      <alignment vertical="center"/>
    </xf>
    <xf numFmtId="0" fontId="2" fillId="0" borderId="0" xfId="7" applyFont="1" applyAlignment="1" applyProtection="1">
      <alignment vertical="center"/>
    </xf>
    <xf numFmtId="0" fontId="2" fillId="0" borderId="0" xfId="0" applyFont="1" applyProtection="1"/>
    <xf numFmtId="0" fontId="2" fillId="3" borderId="2" xfId="7" applyNumberFormat="1" applyFont="1" applyFill="1" applyBorder="1" applyAlignment="1" applyProtection="1">
      <alignment vertical="center"/>
    </xf>
    <xf numFmtId="0" fontId="2" fillId="0" borderId="8" xfId="15" applyNumberFormat="1" applyFont="1" applyFill="1" applyBorder="1" applyAlignment="1" applyProtection="1">
      <alignment vertical="center"/>
    </xf>
    <xf numFmtId="0" fontId="2" fillId="2" borderId="1" xfId="7" applyNumberFormat="1" applyFont="1" applyFill="1" applyBorder="1" applyAlignment="1" applyProtection="1">
      <alignment horizontal="center" vertical="center"/>
      <protection locked="0"/>
    </xf>
    <xf numFmtId="0" fontId="2" fillId="0" borderId="0" xfId="15" applyNumberFormat="1" applyFont="1" applyFill="1" applyBorder="1" applyAlignment="1" applyProtection="1">
      <alignment horizontal="center" vertical="center"/>
    </xf>
    <xf numFmtId="0" fontId="6" fillId="0" borderId="0" xfId="7" applyFont="1" applyFill="1" applyBorder="1" applyAlignment="1" applyProtection="1">
      <alignment horizontal="left" vertical="center"/>
    </xf>
    <xf numFmtId="0" fontId="7" fillId="0" borderId="0" xfId="7" applyFont="1" applyAlignment="1" applyProtection="1">
      <alignment vertical="center"/>
    </xf>
    <xf numFmtId="0" fontId="2" fillId="2" borderId="2" xfId="15" applyNumberFormat="1" applyFont="1" applyFill="1" applyBorder="1" applyAlignment="1" applyProtection="1">
      <alignment horizontal="center" vertical="center"/>
      <protection locked="0"/>
    </xf>
    <xf numFmtId="0" fontId="2" fillId="2" borderId="1" xfId="0" applyNumberFormat="1" applyFont="1" applyFill="1" applyBorder="1" applyAlignment="1" applyProtection="1">
      <alignment horizontal="center" vertical="center"/>
      <protection locked="0"/>
    </xf>
    <xf numFmtId="0" fontId="2" fillId="2" borderId="1" xfId="0" applyNumberFormat="1" applyFont="1" applyFill="1" applyBorder="1" applyAlignment="1" applyProtection="1">
      <alignment vertical="center"/>
      <protection locked="0"/>
    </xf>
    <xf numFmtId="0" fontId="2" fillId="2" borderId="5" xfId="0" applyNumberFormat="1" applyFont="1" applyFill="1" applyBorder="1" applyAlignment="1" applyProtection="1">
      <alignment vertical="center"/>
      <protection locked="0"/>
    </xf>
    <xf numFmtId="0" fontId="6" fillId="3" borderId="9" xfId="7" applyNumberFormat="1" applyFont="1" applyFill="1" applyBorder="1" applyAlignment="1" applyProtection="1">
      <alignment horizontal="left" vertical="center"/>
    </xf>
    <xf numFmtId="0" fontId="2" fillId="3" borderId="0" xfId="7" applyNumberFormat="1" applyFont="1" applyFill="1" applyBorder="1" applyAlignment="1" applyProtection="1">
      <alignment vertical="center"/>
    </xf>
    <xf numFmtId="0" fontId="7" fillId="0" borderId="0" xfId="0" applyFont="1" applyAlignment="1" applyProtection="1">
      <alignment vertical="center"/>
    </xf>
    <xf numFmtId="0" fontId="13" fillId="0" borderId="0" xfId="0" applyFont="1" applyAlignment="1" applyProtection="1">
      <alignment horizontal="right" vertical="center"/>
    </xf>
    <xf numFmtId="0" fontId="13" fillId="0" borderId="0" xfId="0" applyFont="1" applyAlignment="1" applyProtection="1">
      <alignment vertical="center"/>
    </xf>
    <xf numFmtId="0" fontId="2" fillId="3" borderId="0" xfId="7" applyNumberFormat="1" applyFont="1" applyFill="1" applyBorder="1" applyAlignment="1" applyProtection="1">
      <alignment horizontal="right" vertical="center"/>
    </xf>
    <xf numFmtId="0" fontId="0" fillId="0" borderId="0" xfId="0" applyProtection="1"/>
    <xf numFmtId="0" fontId="2" fillId="0" borderId="0" xfId="0" applyFont="1" applyAlignment="1" applyProtection="1">
      <alignment vertical="center"/>
    </xf>
    <xf numFmtId="0" fontId="2" fillId="0" borderId="0" xfId="0" applyFont="1" applyFill="1" applyBorder="1" applyAlignment="1" applyProtection="1">
      <alignment vertical="center"/>
    </xf>
    <xf numFmtId="0" fontId="6" fillId="0" borderId="0" xfId="7" applyFont="1" applyAlignment="1" applyProtection="1">
      <alignment vertical="center"/>
    </xf>
    <xf numFmtId="0" fontId="2" fillId="0" borderId="0" xfId="15" applyNumberFormat="1" applyFont="1" applyFill="1" applyBorder="1" applyAlignment="1" applyProtection="1">
      <alignment vertical="center"/>
    </xf>
    <xf numFmtId="0" fontId="1" fillId="0" borderId="0" xfId="0" applyFont="1" applyFill="1" applyBorder="1" applyAlignment="1" applyProtection="1">
      <alignment vertical="center"/>
    </xf>
    <xf numFmtId="0" fontId="1" fillId="0" borderId="0" xfId="0" applyFont="1" applyAlignment="1" applyProtection="1">
      <alignment vertical="center"/>
    </xf>
    <xf numFmtId="0" fontId="1" fillId="0" borderId="0" xfId="15" applyNumberFormat="1" applyFont="1" applyFill="1" applyBorder="1" applyAlignment="1" applyProtection="1">
      <alignment horizontal="center" vertical="center"/>
    </xf>
    <xf numFmtId="0" fontId="1" fillId="0" borderId="8" xfId="0" applyFont="1" applyFill="1" applyBorder="1" applyAlignment="1" applyProtection="1">
      <alignment vertical="center"/>
    </xf>
    <xf numFmtId="0" fontId="1" fillId="0" borderId="0" xfId="7" applyFont="1" applyAlignment="1" applyProtection="1">
      <alignment vertical="center"/>
    </xf>
    <xf numFmtId="0" fontId="6" fillId="0" borderId="0" xfId="7" applyFont="1" applyProtection="1"/>
    <xf numFmtId="0" fontId="0" fillId="0" borderId="0" xfId="7" applyFont="1" applyAlignment="1" applyProtection="1">
      <alignment vertical="center"/>
    </xf>
    <xf numFmtId="0" fontId="2" fillId="0" borderId="0" xfId="0" applyFont="1" applyFill="1" applyBorder="1" applyAlignment="1" applyProtection="1">
      <alignment horizontal="left" vertical="center"/>
    </xf>
    <xf numFmtId="178" fontId="2" fillId="3" borderId="0" xfId="7" applyNumberFormat="1" applyFont="1" applyFill="1" applyBorder="1" applyAlignment="1" applyProtection="1">
      <alignment horizontal="left" vertical="center"/>
    </xf>
    <xf numFmtId="0" fontId="2" fillId="0" borderId="0" xfId="7" applyFont="1" applyAlignment="1" applyProtection="1">
      <alignment horizontal="left" vertical="center"/>
    </xf>
    <xf numFmtId="0" fontId="6" fillId="0" borderId="0" xfId="7" applyNumberFormat="1" applyFont="1" applyAlignment="1" applyProtection="1">
      <alignment vertical="center"/>
    </xf>
    <xf numFmtId="0" fontId="7" fillId="0" borderId="0" xfId="7" applyNumberFormat="1" applyFont="1" applyAlignment="1" applyProtection="1">
      <alignment vertical="center"/>
    </xf>
    <xf numFmtId="0" fontId="6" fillId="3" borderId="0" xfId="7" applyNumberFormat="1" applyFont="1" applyFill="1" applyBorder="1" applyAlignment="1" applyProtection="1">
      <alignment horizontal="right" vertical="center"/>
    </xf>
    <xf numFmtId="0" fontId="2" fillId="0" borderId="0" xfId="7" applyNumberFormat="1" applyFont="1" applyAlignment="1" applyProtection="1">
      <alignment vertical="center"/>
    </xf>
    <xf numFmtId="0" fontId="2" fillId="0" borderId="10" xfId="0" applyFont="1" applyBorder="1" applyAlignment="1" applyProtection="1">
      <alignment vertical="center"/>
    </xf>
    <xf numFmtId="0" fontId="2" fillId="3" borderId="1" xfId="0" applyFont="1" applyFill="1" applyBorder="1" applyAlignment="1" applyProtection="1">
      <alignment vertical="center"/>
    </xf>
    <xf numFmtId="0" fontId="2" fillId="0" borderId="1" xfId="7" applyFont="1" applyBorder="1" applyAlignment="1" applyProtection="1">
      <alignment horizontal="center" vertical="center"/>
    </xf>
    <xf numFmtId="0" fontId="2" fillId="0" borderId="0" xfId="0" applyNumberFormat="1" applyFont="1" applyAlignment="1" applyProtection="1">
      <alignment vertical="center"/>
    </xf>
    <xf numFmtId="0" fontId="6" fillId="0" borderId="0" xfId="7" applyFont="1" applyAlignment="1" applyProtection="1">
      <alignment horizontal="left" vertical="center"/>
    </xf>
    <xf numFmtId="0" fontId="11" fillId="0" borderId="0" xfId="7" applyFont="1" applyAlignment="1" applyProtection="1">
      <alignment vertical="center"/>
    </xf>
    <xf numFmtId="0" fontId="2" fillId="0" borderId="0" xfId="7" applyFont="1" applyFill="1" applyAlignment="1" applyProtection="1">
      <alignment horizontal="center" vertical="center"/>
    </xf>
    <xf numFmtId="0" fontId="2" fillId="3" borderId="0" xfId="7" applyFont="1" applyFill="1" applyAlignment="1" applyProtection="1">
      <alignment vertical="center"/>
    </xf>
    <xf numFmtId="0" fontId="2" fillId="0" borderId="0" xfId="7" applyFont="1" applyAlignment="1" applyProtection="1">
      <alignment horizontal="right" vertical="center"/>
    </xf>
    <xf numFmtId="0" fontId="2" fillId="0" borderId="0" xfId="7" applyFont="1" applyFill="1" applyBorder="1" applyAlignment="1" applyProtection="1">
      <alignment vertical="center"/>
    </xf>
    <xf numFmtId="58" fontId="2" fillId="0" borderId="0" xfId="7" applyNumberFormat="1" applyFont="1" applyFill="1" applyBorder="1" applyAlignment="1" applyProtection="1">
      <alignment vertical="center"/>
    </xf>
    <xf numFmtId="0" fontId="2" fillId="3" borderId="0" xfId="7" applyFont="1" applyFill="1" applyBorder="1" applyAlignment="1" applyProtection="1">
      <alignment vertical="center"/>
    </xf>
    <xf numFmtId="0" fontId="2" fillId="0" borderId="0" xfId="7" applyFont="1" applyFill="1" applyBorder="1" applyAlignment="1" applyProtection="1">
      <alignment horizontal="center" vertical="center"/>
    </xf>
    <xf numFmtId="0" fontId="2" fillId="0" borderId="11" xfId="7" applyFont="1" applyFill="1" applyBorder="1" applyAlignment="1" applyProtection="1">
      <alignment vertical="center"/>
    </xf>
    <xf numFmtId="0" fontId="6" fillId="3" borderId="0" xfId="7" applyNumberFormat="1" applyFont="1" applyFill="1" applyBorder="1" applyAlignment="1" applyProtection="1">
      <alignment horizontal="center" vertical="center"/>
    </xf>
    <xf numFmtId="0" fontId="6" fillId="3" borderId="7" xfId="7" applyFont="1" applyFill="1" applyBorder="1" applyAlignment="1" applyProtection="1">
      <alignment horizontal="left" vertical="center"/>
    </xf>
    <xf numFmtId="0" fontId="6" fillId="3" borderId="9" xfId="7" applyFont="1" applyFill="1" applyBorder="1" applyAlignment="1" applyProtection="1">
      <alignment horizontal="left" vertical="center"/>
    </xf>
    <xf numFmtId="0" fontId="2" fillId="0" borderId="0" xfId="7" applyFont="1" applyFill="1" applyAlignment="1" applyProtection="1">
      <alignment vertical="center"/>
    </xf>
    <xf numFmtId="0" fontId="2" fillId="0" borderId="0" xfId="0" applyFont="1" applyFill="1" applyAlignment="1" applyProtection="1">
      <alignment vertical="center"/>
    </xf>
    <xf numFmtId="0" fontId="2" fillId="3" borderId="6" xfId="7" applyNumberFormat="1" applyFont="1" applyFill="1" applyBorder="1" applyAlignment="1" applyProtection="1">
      <alignment horizontal="center" vertical="center"/>
    </xf>
    <xf numFmtId="0" fontId="2" fillId="2" borderId="2" xfId="0" applyNumberFormat="1" applyFont="1" applyFill="1" applyBorder="1" applyAlignment="1" applyProtection="1">
      <alignment horizontal="center" vertical="center"/>
      <protection locked="0"/>
    </xf>
    <xf numFmtId="0" fontId="2" fillId="3" borderId="10" xfId="7" applyNumberFormat="1" applyFont="1" applyFill="1" applyBorder="1" applyAlignment="1" applyProtection="1">
      <alignment horizontal="center" vertical="center"/>
    </xf>
    <xf numFmtId="0" fontId="2" fillId="3" borderId="12" xfId="7" applyNumberFormat="1" applyFont="1" applyFill="1" applyBorder="1" applyAlignment="1" applyProtection="1">
      <alignment horizontal="center" vertical="center"/>
    </xf>
    <xf numFmtId="0" fontId="2" fillId="3" borderId="5" xfId="7" applyNumberFormat="1" applyFont="1" applyFill="1" applyBorder="1" applyAlignment="1" applyProtection="1">
      <alignment horizontal="center" vertical="center"/>
    </xf>
    <xf numFmtId="0" fontId="6" fillId="3" borderId="7" xfId="7" applyNumberFormat="1" applyFont="1" applyFill="1" applyBorder="1" applyAlignment="1">
      <alignment horizontal="left" vertical="center"/>
    </xf>
    <xf numFmtId="0" fontId="14" fillId="3" borderId="0" xfId="7" applyFont="1" applyFill="1" applyBorder="1" applyAlignment="1">
      <alignment vertical="center"/>
    </xf>
    <xf numFmtId="0" fontId="14" fillId="3" borderId="0" xfId="7" applyFont="1" applyFill="1" applyBorder="1" applyAlignment="1">
      <alignment horizontal="right" vertical="center"/>
    </xf>
    <xf numFmtId="58" fontId="2" fillId="2" borderId="1" xfId="7" applyNumberFormat="1" applyFont="1" applyFill="1" applyBorder="1" applyAlignment="1" applyProtection="1">
      <alignment vertical="center" shrinkToFit="1"/>
      <protection locked="0"/>
    </xf>
    <xf numFmtId="58" fontId="2" fillId="2" borderId="1" xfId="7" applyNumberFormat="1" applyFont="1" applyFill="1" applyBorder="1" applyAlignment="1" applyProtection="1">
      <alignment horizontal="center" vertical="center" shrinkToFit="1"/>
      <protection locked="0"/>
    </xf>
    <xf numFmtId="0" fontId="0" fillId="3" borderId="1" xfId="7" applyNumberFormat="1" applyFont="1" applyFill="1" applyBorder="1" applyAlignment="1" applyProtection="1">
      <alignment horizontal="center" vertical="center"/>
    </xf>
    <xf numFmtId="0" fontId="0" fillId="3" borderId="1" xfId="7" applyNumberFormat="1" applyFont="1" applyFill="1" applyBorder="1" applyAlignment="1" applyProtection="1">
      <alignment horizontal="left" vertical="center"/>
    </xf>
    <xf numFmtId="0" fontId="0" fillId="0" borderId="0" xfId="0" applyAlignment="1" applyProtection="1">
      <alignment vertical="center"/>
    </xf>
    <xf numFmtId="0" fontId="0" fillId="3" borderId="1" xfId="7" applyFont="1" applyFill="1" applyBorder="1" applyAlignment="1" applyProtection="1">
      <alignment horizontal="center" vertical="center"/>
    </xf>
    <xf numFmtId="0" fontId="0" fillId="0" borderId="0" xfId="7" applyFont="1" applyBorder="1" applyAlignment="1" applyProtection="1">
      <alignment vertical="center"/>
    </xf>
    <xf numFmtId="0" fontId="0" fillId="0" borderId="0" xfId="15" applyNumberFormat="1" applyFont="1" applyFill="1" applyBorder="1" applyAlignment="1" applyProtection="1">
      <alignment vertical="center"/>
    </xf>
    <xf numFmtId="0" fontId="0" fillId="3" borderId="1" xfId="7" applyNumberFormat="1" applyFont="1" applyFill="1" applyBorder="1" applyAlignment="1" applyProtection="1">
      <alignment vertical="center"/>
    </xf>
    <xf numFmtId="0" fontId="6" fillId="3" borderId="8" xfId="7" applyFont="1" applyFill="1" applyBorder="1" applyAlignment="1">
      <alignment horizontal="left" vertical="center"/>
    </xf>
    <xf numFmtId="0" fontId="6" fillId="3" borderId="12" xfId="7" applyNumberFormat="1" applyFont="1" applyFill="1" applyBorder="1" applyAlignment="1" applyProtection="1">
      <alignment vertical="center"/>
    </xf>
    <xf numFmtId="0" fontId="2" fillId="3" borderId="5" xfId="7" applyFont="1" applyFill="1" applyBorder="1" applyAlignment="1" applyProtection="1">
      <alignment horizontal="center" vertical="center"/>
    </xf>
    <xf numFmtId="0" fontId="0" fillId="0" borderId="0" xfId="0" applyFont="1" applyAlignment="1" applyProtection="1">
      <alignment vertical="center"/>
    </xf>
    <xf numFmtId="49" fontId="2" fillId="0" borderId="0" xfId="7" applyNumberFormat="1" applyFont="1" applyAlignment="1" applyProtection="1">
      <alignment vertical="center"/>
    </xf>
    <xf numFmtId="0" fontId="2" fillId="3" borderId="1" xfId="15" applyNumberFormat="1" applyFont="1" applyFill="1" applyBorder="1" applyAlignment="1" applyProtection="1">
      <alignment vertical="center"/>
    </xf>
    <xf numFmtId="0" fontId="2" fillId="3" borderId="7" xfId="7" applyFont="1" applyFill="1" applyBorder="1" applyAlignment="1" applyProtection="1">
      <alignment vertical="center"/>
    </xf>
    <xf numFmtId="0" fontId="2" fillId="3" borderId="5" xfId="7" applyNumberFormat="1" applyFont="1" applyFill="1" applyBorder="1" applyAlignment="1" applyProtection="1">
      <alignment horizontal="center" vertical="center" wrapText="1"/>
    </xf>
    <xf numFmtId="49" fontId="2" fillId="2" borderId="1" xfId="7" applyNumberFormat="1" applyFont="1" applyFill="1" applyBorder="1" applyAlignment="1" applyProtection="1">
      <alignment vertical="center" shrinkToFit="1"/>
      <protection locked="0"/>
    </xf>
    <xf numFmtId="0" fontId="0" fillId="3" borderId="7" xfId="7" applyNumberFormat="1" applyFont="1" applyFill="1" applyBorder="1" applyAlignment="1" applyProtection="1">
      <alignment vertical="center"/>
    </xf>
    <xf numFmtId="0" fontId="0" fillId="0" borderId="7" xfId="15" applyNumberFormat="1" applyFont="1" applyFill="1" applyBorder="1" applyAlignment="1" applyProtection="1">
      <alignment vertical="center"/>
    </xf>
    <xf numFmtId="0" fontId="14" fillId="0" borderId="0" xfId="7" applyFont="1" applyFill="1" applyBorder="1" applyAlignment="1">
      <alignment vertical="center"/>
    </xf>
    <xf numFmtId="0" fontId="11" fillId="2" borderId="1" xfId="7" applyNumberFormat="1" applyFont="1" applyFill="1" applyBorder="1" applyAlignment="1" applyProtection="1">
      <alignment vertical="center" wrapText="1"/>
      <protection locked="0"/>
    </xf>
    <xf numFmtId="0" fontId="11" fillId="2" borderId="1" xfId="7" applyNumberFormat="1" applyFont="1" applyFill="1" applyBorder="1" applyAlignment="1" applyProtection="1">
      <alignment vertical="center" shrinkToFit="1"/>
      <protection locked="0"/>
    </xf>
    <xf numFmtId="0" fontId="0" fillId="0" borderId="0" xfId="0" applyFill="1" applyBorder="1" applyAlignment="1" applyProtection="1">
      <alignment vertical="center"/>
    </xf>
    <xf numFmtId="0" fontId="2" fillId="3" borderId="13" xfId="0" applyFont="1" applyFill="1" applyBorder="1" applyAlignment="1" applyProtection="1">
      <alignment vertical="center"/>
    </xf>
    <xf numFmtId="0" fontId="0" fillId="0" borderId="0" xfId="7" applyNumberFormat="1" applyFont="1" applyAlignment="1" applyProtection="1">
      <alignment horizontal="right" vertical="center"/>
    </xf>
    <xf numFmtId="0" fontId="0" fillId="0" borderId="0" xfId="0" applyFont="1" applyFill="1" applyBorder="1" applyAlignment="1" applyProtection="1">
      <alignment vertical="center"/>
    </xf>
    <xf numFmtId="0" fontId="2" fillId="0" borderId="0" xfId="7" applyFont="1" applyFill="1" applyAlignment="1" applyProtection="1">
      <alignment horizontal="left" vertical="center"/>
    </xf>
    <xf numFmtId="0" fontId="0" fillId="0" borderId="0" xfId="0" applyFont="1" applyAlignment="1" applyProtection="1">
      <alignment horizontal="right" vertical="center"/>
    </xf>
    <xf numFmtId="0" fontId="0" fillId="2" borderId="1" xfId="0" applyNumberFormat="1" applyFont="1" applyFill="1" applyBorder="1" applyAlignment="1" applyProtection="1">
      <alignment horizontal="center" vertical="center"/>
      <protection locked="0"/>
    </xf>
    <xf numFmtId="0" fontId="0" fillId="0" borderId="1" xfId="0" applyFont="1" applyBorder="1" applyAlignment="1" applyProtection="1">
      <alignment vertical="center"/>
    </xf>
    <xf numFmtId="0" fontId="17" fillId="3" borderId="0" xfId="7" applyFont="1" applyFill="1" applyBorder="1" applyAlignment="1">
      <alignment vertical="center"/>
    </xf>
    <xf numFmtId="0" fontId="2" fillId="3" borderId="0" xfId="0" applyFont="1" applyFill="1" applyBorder="1" applyAlignment="1" applyProtection="1">
      <alignment vertical="center"/>
    </xf>
    <xf numFmtId="0" fontId="15" fillId="0" borderId="0" xfId="7" applyFont="1" applyAlignment="1" applyProtection="1">
      <alignment vertical="center"/>
    </xf>
    <xf numFmtId="0" fontId="0" fillId="3" borderId="2" xfId="7" applyNumberFormat="1" applyFont="1" applyFill="1" applyBorder="1" applyAlignment="1" applyProtection="1">
      <alignment horizontal="center" vertical="center"/>
    </xf>
    <xf numFmtId="0" fontId="2" fillId="2" borderId="3" xfId="7" applyNumberFormat="1" applyFont="1" applyFill="1" applyBorder="1" applyAlignment="1" applyProtection="1">
      <alignment horizontal="center" vertical="center"/>
      <protection locked="0"/>
    </xf>
    <xf numFmtId="0" fontId="0" fillId="0" borderId="0" xfId="0" applyFont="1" applyFill="1" applyAlignment="1" applyProtection="1">
      <alignment vertical="center"/>
    </xf>
    <xf numFmtId="0" fontId="0" fillId="3" borderId="0" xfId="0" applyNumberFormat="1" applyFont="1" applyFill="1" applyAlignment="1" applyProtection="1">
      <alignment vertical="center"/>
    </xf>
    <xf numFmtId="0" fontId="0" fillId="0" borderId="0" xfId="7" applyFont="1" applyFill="1" applyBorder="1" applyAlignment="1" applyProtection="1">
      <alignment horizontal="left" vertical="center" wrapText="1"/>
    </xf>
    <xf numFmtId="0" fontId="0" fillId="3" borderId="11" xfId="0" applyFont="1" applyFill="1" applyBorder="1" applyAlignment="1" applyProtection="1">
      <alignment horizontal="center" vertical="center"/>
    </xf>
    <xf numFmtId="0" fontId="0" fillId="3" borderId="1" xfId="0" applyFont="1" applyFill="1" applyBorder="1" applyAlignment="1" applyProtection="1">
      <alignment horizontal="center" vertical="center"/>
    </xf>
    <xf numFmtId="0" fontId="0" fillId="2" borderId="1" xfId="0" applyNumberFormat="1" applyFont="1" applyFill="1" applyBorder="1" applyAlignment="1" applyProtection="1">
      <alignment vertical="center"/>
      <protection locked="0"/>
    </xf>
    <xf numFmtId="0" fontId="0" fillId="3" borderId="1" xfId="7" applyNumberFormat="1" applyFont="1" applyFill="1" applyBorder="1" applyAlignment="1" applyProtection="1">
      <alignment horizontal="center" vertical="center" wrapText="1"/>
    </xf>
    <xf numFmtId="0" fontId="0" fillId="2" borderId="5" xfId="0" applyNumberFormat="1" applyFont="1" applyFill="1" applyBorder="1" applyAlignment="1" applyProtection="1">
      <alignment vertical="center"/>
      <protection locked="0"/>
    </xf>
    <xf numFmtId="0" fontId="0" fillId="2" borderId="6" xfId="0" applyNumberFormat="1" applyFont="1" applyFill="1" applyBorder="1" applyAlignment="1" applyProtection="1">
      <alignment vertical="center"/>
      <protection locked="0"/>
    </xf>
    <xf numFmtId="0" fontId="0"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0" xfId="0" applyFont="1" applyAlignment="1" applyProtection="1">
      <alignment horizontal="left" vertical="center"/>
    </xf>
    <xf numFmtId="0" fontId="0" fillId="3" borderId="3" xfId="0" applyFont="1" applyFill="1" applyBorder="1" applyAlignment="1" applyProtection="1">
      <alignment vertical="center"/>
    </xf>
    <xf numFmtId="0" fontId="0" fillId="3" borderId="5" xfId="0" applyFont="1" applyFill="1" applyBorder="1" applyAlignment="1" applyProtection="1">
      <alignment horizontal="center" vertical="center"/>
    </xf>
    <xf numFmtId="58" fontId="0" fillId="2" borderId="5" xfId="0" applyNumberFormat="1" applyFont="1" applyFill="1" applyBorder="1" applyAlignment="1" applyProtection="1">
      <alignment horizontal="center" vertical="center" shrinkToFit="1"/>
      <protection locked="0"/>
    </xf>
    <xf numFmtId="0" fontId="2" fillId="3" borderId="1" xfId="7" applyNumberFormat="1" applyFont="1" applyFill="1" applyBorder="1" applyAlignment="1" applyProtection="1">
      <alignment horizontal="left" vertical="center"/>
    </xf>
    <xf numFmtId="0" fontId="0" fillId="3" borderId="2" xfId="7" applyNumberFormat="1" applyFont="1" applyFill="1" applyBorder="1" applyAlignment="1" applyProtection="1">
      <alignment horizontal="left" vertical="center"/>
    </xf>
    <xf numFmtId="0" fontId="0" fillId="2" borderId="1" xfId="7" applyNumberFormat="1" applyFont="1" applyFill="1" applyBorder="1" applyAlignment="1" applyProtection="1">
      <alignment horizontal="center" vertical="center"/>
      <protection locked="0"/>
    </xf>
    <xf numFmtId="0" fontId="0" fillId="0" borderId="0" xfId="7" applyFont="1" applyFill="1" applyBorder="1" applyAlignment="1" applyProtection="1">
      <alignment horizontal="center" vertical="center"/>
    </xf>
    <xf numFmtId="0" fontId="0" fillId="0" borderId="0" xfId="7" applyFont="1" applyFill="1" applyBorder="1" applyAlignment="1">
      <alignment vertical="center"/>
    </xf>
    <xf numFmtId="0" fontId="0" fillId="0" borderId="0" xfId="7" applyFont="1" applyFill="1" applyBorder="1" applyAlignment="1" applyProtection="1">
      <alignment vertical="center"/>
    </xf>
    <xf numFmtId="0" fontId="0" fillId="0" borderId="0" xfId="7" applyNumberFormat="1" applyFont="1" applyFill="1" applyBorder="1" applyAlignment="1" applyProtection="1">
      <alignment horizontal="center" vertical="center"/>
    </xf>
    <xf numFmtId="0" fontId="0" fillId="0" borderId="0" xfId="7" applyFont="1" applyFill="1" applyBorder="1" applyAlignment="1" applyProtection="1">
      <alignment horizontal="left" vertical="center"/>
    </xf>
    <xf numFmtId="0" fontId="0" fillId="0" borderId="0" xfId="0" applyFont="1" applyProtection="1"/>
    <xf numFmtId="0" fontId="0" fillId="2" borderId="1" xfId="7" applyNumberFormat="1" applyFont="1" applyFill="1" applyBorder="1" applyAlignment="1" applyProtection="1">
      <alignment vertical="center" shrinkToFit="1"/>
      <protection locked="0"/>
    </xf>
    <xf numFmtId="0" fontId="0" fillId="0" borderId="0" xfId="0" applyFont="1" applyFill="1" applyBorder="1" applyAlignment="1" applyProtection="1">
      <alignment horizontal="center" vertical="center"/>
    </xf>
    <xf numFmtId="0" fontId="0" fillId="0" borderId="11" xfId="0" applyFont="1" applyFill="1" applyBorder="1" applyAlignment="1" applyProtection="1">
      <alignment vertical="center"/>
    </xf>
    <xf numFmtId="0" fontId="0" fillId="0" borderId="9" xfId="7" applyNumberFormat="1" applyFont="1" applyFill="1" applyBorder="1" applyAlignment="1" applyProtection="1">
      <alignment vertical="center"/>
    </xf>
    <xf numFmtId="0" fontId="2" fillId="0" borderId="0" xfId="15" applyNumberFormat="1" applyFont="1" applyFill="1" applyBorder="1" applyProtection="1">
      <alignment vertical="center"/>
    </xf>
    <xf numFmtId="0" fontId="2" fillId="0" borderId="0" xfId="7" applyNumberFormat="1" applyFont="1" applyFill="1" applyBorder="1" applyAlignment="1" applyProtection="1">
      <alignment vertical="center"/>
    </xf>
    <xf numFmtId="0" fontId="2" fillId="3" borderId="6" xfId="7" applyNumberFormat="1" applyFont="1" applyFill="1" applyBorder="1" applyAlignment="1" applyProtection="1">
      <alignment vertical="center"/>
    </xf>
    <xf numFmtId="0" fontId="2" fillId="3" borderId="6" xfId="7" applyNumberFormat="1" applyFont="1" applyFill="1" applyBorder="1" applyAlignment="1" applyProtection="1">
      <alignment horizontal="center" vertical="center" wrapText="1"/>
    </xf>
    <xf numFmtId="0" fontId="2" fillId="3" borderId="2" xfId="7" applyNumberFormat="1" applyFont="1" applyFill="1" applyBorder="1" applyAlignment="1" applyProtection="1">
      <alignment horizontal="left" vertical="center"/>
    </xf>
    <xf numFmtId="0" fontId="2" fillId="0" borderId="1" xfId="0" applyNumberFormat="1" applyFont="1" applyFill="1" applyBorder="1" applyAlignment="1" applyProtection="1">
      <alignment vertical="center"/>
    </xf>
    <xf numFmtId="58" fontId="2" fillId="0" borderId="1" xfId="0" applyNumberFormat="1" applyFont="1" applyFill="1" applyBorder="1" applyAlignment="1" applyProtection="1">
      <alignment vertical="center" shrinkToFit="1"/>
    </xf>
    <xf numFmtId="0" fontId="2" fillId="0" borderId="7" xfId="0" applyFont="1" applyBorder="1" applyAlignment="1" applyProtection="1">
      <alignment vertical="center"/>
    </xf>
    <xf numFmtId="0" fontId="2" fillId="0" borderId="3" xfId="0" applyFont="1" applyBorder="1" applyAlignment="1" applyProtection="1">
      <alignment vertical="center"/>
    </xf>
    <xf numFmtId="0" fontId="2" fillId="0" borderId="1" xfId="0" applyFont="1" applyBorder="1" applyAlignment="1" applyProtection="1">
      <alignment vertical="center"/>
    </xf>
    <xf numFmtId="0" fontId="2" fillId="0" borderId="0" xfId="0" applyFont="1" applyBorder="1" applyAlignment="1" applyProtection="1">
      <alignment vertical="center"/>
    </xf>
    <xf numFmtId="0" fontId="2" fillId="0" borderId="0" xfId="7" applyFont="1" applyFill="1" applyBorder="1" applyAlignment="1" applyProtection="1">
      <alignment horizontal="left" vertical="center"/>
    </xf>
    <xf numFmtId="0" fontId="2" fillId="3" borderId="0" xfId="7" applyNumberFormat="1" applyFont="1" applyFill="1" applyBorder="1" applyAlignment="1" applyProtection="1">
      <alignment horizontal="left" vertical="center"/>
    </xf>
    <xf numFmtId="0" fontId="2" fillId="0" borderId="0" xfId="7" applyFont="1" applyBorder="1" applyAlignment="1" applyProtection="1">
      <alignment horizontal="left" vertical="center"/>
    </xf>
    <xf numFmtId="0" fontId="2" fillId="3" borderId="9" xfId="7" applyNumberFormat="1" applyFont="1" applyFill="1" applyBorder="1" applyAlignment="1" applyProtection="1">
      <alignment vertical="center"/>
    </xf>
    <xf numFmtId="0" fontId="2" fillId="3" borderId="14" xfId="7" applyNumberFormat="1" applyFont="1" applyFill="1" applyBorder="1" applyAlignment="1" applyProtection="1">
      <alignment vertical="center"/>
    </xf>
    <xf numFmtId="0" fontId="2" fillId="0" borderId="1" xfId="7" applyNumberFormat="1" applyFont="1" applyBorder="1" applyAlignment="1" applyProtection="1">
      <alignment vertical="center"/>
    </xf>
    <xf numFmtId="0" fontId="2" fillId="3" borderId="2" xfId="15" applyNumberFormat="1" applyFont="1" applyFill="1" applyBorder="1" applyAlignment="1" applyProtection="1">
      <alignment vertical="center"/>
    </xf>
    <xf numFmtId="0" fontId="2" fillId="3" borderId="7" xfId="15" applyNumberFormat="1" applyFont="1" applyFill="1" applyBorder="1" applyAlignment="1" applyProtection="1">
      <alignment vertical="center" wrapText="1"/>
    </xf>
    <xf numFmtId="0" fontId="0" fillId="0" borderId="15" xfId="7" applyNumberFormat="1" applyFont="1" applyFill="1" applyBorder="1" applyAlignment="1" applyProtection="1">
      <alignment vertical="center"/>
    </xf>
    <xf numFmtId="0" fontId="0" fillId="3" borderId="2" xfId="7" applyNumberFormat="1" applyFont="1" applyFill="1" applyBorder="1" applyAlignment="1" applyProtection="1">
      <alignment vertical="center"/>
    </xf>
    <xf numFmtId="0" fontId="0" fillId="3" borderId="7" xfId="7" applyFont="1" applyFill="1" applyBorder="1" applyAlignment="1" applyProtection="1">
      <alignment horizontal="center" vertical="center"/>
    </xf>
    <xf numFmtId="0" fontId="0" fillId="3" borderId="2" xfId="7" applyFont="1" applyFill="1" applyBorder="1" applyAlignment="1" applyProtection="1">
      <alignment horizontal="center" vertical="center"/>
    </xf>
    <xf numFmtId="0" fontId="0" fillId="3" borderId="7" xfId="7" applyNumberFormat="1" applyFont="1" applyFill="1" applyBorder="1" applyAlignment="1" applyProtection="1">
      <alignment horizontal="left" vertical="center"/>
    </xf>
    <xf numFmtId="0" fontId="0" fillId="3" borderId="3" xfId="7" applyFont="1" applyFill="1" applyBorder="1" applyAlignment="1" applyProtection="1">
      <alignment horizontal="center" vertical="center"/>
    </xf>
    <xf numFmtId="0" fontId="0" fillId="3" borderId="16" xfId="7" applyFont="1" applyFill="1" applyBorder="1" applyAlignment="1" applyProtection="1">
      <alignment vertical="center"/>
    </xf>
    <xf numFmtId="0" fontId="0" fillId="3" borderId="17" xfId="7" applyFont="1" applyFill="1" applyBorder="1" applyAlignment="1" applyProtection="1">
      <alignment vertical="center"/>
    </xf>
    <xf numFmtId="0" fontId="0" fillId="3" borderId="18" xfId="7" applyNumberFormat="1" applyFont="1" applyFill="1" applyBorder="1" applyAlignment="1" applyProtection="1">
      <alignment horizontal="center" vertical="center"/>
    </xf>
    <xf numFmtId="0" fontId="0" fillId="2" borderId="19" xfId="7" applyNumberFormat="1" applyFont="1" applyFill="1" applyBorder="1" applyAlignment="1" applyProtection="1">
      <alignment horizontal="center" vertical="center"/>
      <protection locked="0"/>
    </xf>
    <xf numFmtId="0" fontId="0" fillId="2" borderId="20" xfId="7" applyNumberFormat="1" applyFont="1" applyFill="1" applyBorder="1" applyAlignment="1" applyProtection="1">
      <alignment horizontal="center" vertical="center"/>
      <protection locked="0"/>
    </xf>
    <xf numFmtId="0" fontId="0" fillId="0" borderId="0" xfId="15" applyNumberFormat="1" applyFont="1" applyFill="1" applyBorder="1" applyAlignment="1" applyProtection="1">
      <alignment horizontal="center" vertical="center"/>
    </xf>
    <xf numFmtId="0" fontId="0" fillId="2" borderId="1" xfId="15" applyNumberFormat="1" applyFont="1" applyFill="1" applyBorder="1" applyAlignment="1" applyProtection="1">
      <alignment horizontal="center" vertical="center"/>
      <protection locked="0"/>
    </xf>
    <xf numFmtId="0" fontId="0" fillId="0" borderId="7" xfId="7" applyFont="1" applyBorder="1" applyAlignment="1" applyProtection="1">
      <alignment vertical="center"/>
    </xf>
    <xf numFmtId="0" fontId="0" fillId="0" borderId="2" xfId="7" applyNumberFormat="1" applyFont="1" applyFill="1" applyBorder="1" applyAlignment="1" applyProtection="1">
      <alignment vertical="center"/>
    </xf>
    <xf numFmtId="0" fontId="0" fillId="0" borderId="3" xfId="7" applyNumberFormat="1" applyFont="1" applyFill="1" applyBorder="1" applyAlignment="1" applyProtection="1">
      <alignment vertical="center"/>
    </xf>
    <xf numFmtId="0" fontId="0" fillId="0" borderId="0" xfId="15" applyNumberFormat="1" applyFont="1" applyFill="1" applyBorder="1" applyProtection="1">
      <alignment vertical="center"/>
    </xf>
    <xf numFmtId="0" fontId="0" fillId="0" borderId="0" xfId="0" applyFont="1" applyFill="1" applyProtection="1"/>
    <xf numFmtId="0" fontId="2" fillId="3" borderId="3" xfId="7" applyFont="1" applyFill="1" applyBorder="1" applyAlignment="1" applyProtection="1">
      <alignment horizontal="left" vertical="center"/>
    </xf>
    <xf numFmtId="0" fontId="2" fillId="3" borderId="7" xfId="7" applyFont="1" applyFill="1" applyBorder="1" applyAlignment="1" applyProtection="1">
      <alignment horizontal="center" vertical="center"/>
    </xf>
    <xf numFmtId="0" fontId="2" fillId="3" borderId="9" xfId="7" applyFont="1" applyFill="1" applyBorder="1" applyAlignment="1" applyProtection="1">
      <alignment horizontal="center" vertical="center"/>
    </xf>
    <xf numFmtId="0" fontId="2" fillId="3" borderId="10" xfId="7" applyFont="1" applyFill="1" applyBorder="1" applyAlignment="1" applyProtection="1">
      <alignment horizontal="center" vertical="center" shrinkToFit="1"/>
    </xf>
    <xf numFmtId="0" fontId="2" fillId="3" borderId="14" xfId="7" applyFont="1" applyFill="1" applyBorder="1" applyAlignment="1" applyProtection="1">
      <alignment horizontal="center" vertical="center" shrinkToFit="1"/>
    </xf>
    <xf numFmtId="0" fontId="2" fillId="3" borderId="1" xfId="7" applyNumberFormat="1" applyFont="1" applyFill="1" applyBorder="1" applyAlignment="1" applyProtection="1">
      <alignment horizontal="center" vertical="center" wrapText="1"/>
    </xf>
    <xf numFmtId="0" fontId="2" fillId="3" borderId="2" xfId="7" applyNumberFormat="1" applyFont="1" applyFill="1" applyBorder="1" applyAlignment="1" applyProtection="1">
      <alignment horizontal="center" vertical="center" wrapText="1"/>
    </xf>
    <xf numFmtId="0" fontId="2" fillId="3" borderId="3" xfId="7" applyNumberFormat="1" applyFont="1" applyFill="1" applyBorder="1" applyAlignment="1" applyProtection="1">
      <alignment horizontal="center" vertical="center" wrapText="1"/>
    </xf>
    <xf numFmtId="49" fontId="2" fillId="3" borderId="12" xfId="7" applyNumberFormat="1" applyFont="1" applyFill="1" applyBorder="1" applyAlignment="1" applyProtection="1">
      <alignment horizontal="center" vertical="center" shrinkToFit="1"/>
    </xf>
    <xf numFmtId="49" fontId="2" fillId="3" borderId="21" xfId="7" applyNumberFormat="1" applyFont="1" applyFill="1" applyBorder="1" applyAlignment="1" applyProtection="1">
      <alignment horizontal="center" vertical="center" shrinkToFit="1"/>
    </xf>
    <xf numFmtId="0" fontId="2" fillId="3" borderId="10" xfId="7" applyNumberFormat="1" applyFont="1" applyFill="1" applyBorder="1" applyAlignment="1" applyProtection="1">
      <alignment horizontal="center" vertical="center" wrapText="1"/>
    </xf>
    <xf numFmtId="0" fontId="2" fillId="0" borderId="14" xfId="7" applyFont="1" applyFill="1" applyBorder="1" applyAlignment="1" applyProtection="1">
      <alignment vertical="center"/>
    </xf>
    <xf numFmtId="0" fontId="2" fillId="3" borderId="14" xfId="7" applyNumberFormat="1" applyFont="1" applyFill="1" applyBorder="1" applyAlignment="1" applyProtection="1">
      <alignment horizontal="center" vertical="center" wrapText="1"/>
    </xf>
    <xf numFmtId="0" fontId="2" fillId="3" borderId="9" xfId="7" applyNumberFormat="1" applyFont="1" applyFill="1" applyBorder="1" applyAlignment="1" applyProtection="1">
      <alignment horizontal="center" vertical="center" wrapText="1"/>
    </xf>
    <xf numFmtId="0" fontId="2" fillId="3" borderId="4" xfId="7" applyFont="1" applyFill="1" applyBorder="1" applyAlignment="1" applyProtection="1">
      <alignment horizontal="center" vertical="center" wrapText="1"/>
    </xf>
    <xf numFmtId="0" fontId="2" fillId="3" borderId="4" xfId="7" applyNumberFormat="1" applyFont="1" applyFill="1" applyBorder="1" applyAlignment="1" applyProtection="1">
      <alignment horizontal="center" vertical="center" wrapText="1"/>
    </xf>
    <xf numFmtId="0" fontId="2" fillId="0" borderId="11" xfId="7" applyNumberFormat="1" applyFont="1" applyFill="1" applyBorder="1" applyAlignment="1" applyProtection="1">
      <alignment horizontal="left" vertical="center" wrapText="1"/>
    </xf>
    <xf numFmtId="0" fontId="2" fillId="0" borderId="0" xfId="7" applyNumberFormat="1" applyFont="1" applyFill="1" applyBorder="1" applyAlignment="1" applyProtection="1">
      <alignment horizontal="left" vertical="center" wrapText="1"/>
    </xf>
    <xf numFmtId="0" fontId="2" fillId="0" borderId="8" xfId="7" applyNumberFormat="1" applyFont="1" applyFill="1" applyBorder="1" applyAlignment="1" applyProtection="1">
      <alignment horizontal="center" vertical="center" wrapText="1"/>
    </xf>
    <xf numFmtId="0" fontId="2" fillId="0" borderId="11" xfId="7" applyNumberFormat="1" applyFont="1" applyFill="1" applyBorder="1" applyAlignment="1" applyProtection="1">
      <alignment horizontal="center" vertical="center" wrapText="1"/>
    </xf>
    <xf numFmtId="0" fontId="2" fillId="0" borderId="0" xfId="7" applyNumberFormat="1" applyFont="1" applyFill="1" applyBorder="1" applyAlignment="1" applyProtection="1">
      <alignment horizontal="center" vertical="center" wrapText="1"/>
    </xf>
    <xf numFmtId="0" fontId="2" fillId="3" borderId="4" xfId="7" applyNumberFormat="1" applyFont="1" applyFill="1" applyBorder="1" applyAlignment="1" applyProtection="1">
      <alignment horizontal="right" vertical="center" wrapText="1"/>
    </xf>
    <xf numFmtId="0" fontId="2" fillId="0" borderId="12" xfId="7" applyNumberFormat="1" applyFont="1" applyFill="1" applyBorder="1" applyAlignment="1" applyProtection="1">
      <alignment horizontal="center" vertical="center" wrapText="1"/>
    </xf>
    <xf numFmtId="0" fontId="2" fillId="0" borderId="21" xfId="7" applyFont="1" applyFill="1" applyBorder="1" applyAlignment="1" applyProtection="1">
      <alignment vertical="center"/>
    </xf>
    <xf numFmtId="0" fontId="2" fillId="0" borderId="21" xfId="7" applyNumberFormat="1" applyFont="1" applyFill="1" applyBorder="1" applyAlignment="1" applyProtection="1">
      <alignment horizontal="center" vertical="center" wrapText="1"/>
    </xf>
    <xf numFmtId="0" fontId="2" fillId="0" borderId="13" xfId="7" applyNumberFormat="1" applyFont="1" applyFill="1" applyBorder="1" applyAlignment="1" applyProtection="1">
      <alignment horizontal="center" vertical="center" wrapText="1"/>
    </xf>
    <xf numFmtId="0" fontId="2" fillId="0" borderId="0" xfId="7" applyFont="1" applyFill="1" applyBorder="1" applyAlignment="1" applyProtection="1">
      <alignment horizontal="center" vertical="center" wrapText="1"/>
    </xf>
    <xf numFmtId="0" fontId="2" fillId="0" borderId="0" xfId="7" applyFont="1" applyFill="1" applyBorder="1" applyAlignment="1" applyProtection="1">
      <alignment vertical="center" wrapText="1"/>
    </xf>
    <xf numFmtId="0" fontId="2" fillId="0" borderId="1" xfId="7" applyFont="1" applyFill="1" applyBorder="1" applyAlignment="1" applyProtection="1">
      <alignment horizontal="center" vertical="center"/>
    </xf>
    <xf numFmtId="0" fontId="2" fillId="3" borderId="5" xfId="7" applyFont="1" applyFill="1" applyBorder="1" applyAlignment="1" applyProtection="1">
      <alignment horizontal="center" vertical="top" wrapText="1"/>
    </xf>
    <xf numFmtId="0" fontId="2" fillId="3" borderId="22" xfId="7" applyNumberFormat="1" applyFont="1" applyFill="1" applyBorder="1" applyAlignment="1" applyProtection="1">
      <alignment horizontal="center" vertical="center" wrapText="1"/>
    </xf>
    <xf numFmtId="0" fontId="2" fillId="0" borderId="21" xfId="7"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vertical="center"/>
    </xf>
    <xf numFmtId="0" fontId="2" fillId="3" borderId="11" xfId="7" applyFont="1" applyFill="1" applyBorder="1" applyAlignment="1" applyProtection="1">
      <alignment vertical="center"/>
    </xf>
    <xf numFmtId="0" fontId="2" fillId="3" borderId="1" xfId="7" applyNumberFormat="1" applyFont="1" applyFill="1" applyBorder="1" applyAlignment="1" applyProtection="1">
      <alignment vertical="center" wrapText="1"/>
    </xf>
    <xf numFmtId="0" fontId="2" fillId="3" borderId="1" xfId="7" applyNumberFormat="1" applyFont="1" applyFill="1" applyBorder="1" applyAlignment="1">
      <alignment horizontal="center" vertical="center" wrapText="1"/>
    </xf>
    <xf numFmtId="0" fontId="2" fillId="3" borderId="5" xfId="7" applyNumberFormat="1" applyFont="1" applyFill="1" applyBorder="1" applyAlignment="1" applyProtection="1">
      <alignment vertical="center"/>
    </xf>
    <xf numFmtId="0" fontId="2" fillId="3" borderId="5" xfId="7" applyNumberFormat="1" applyFont="1" applyFill="1" applyBorder="1" applyAlignment="1" applyProtection="1">
      <alignment vertical="center" wrapText="1"/>
    </xf>
    <xf numFmtId="0" fontId="2" fillId="2" borderId="1" xfId="7" applyNumberFormat="1" applyFont="1" applyFill="1" applyBorder="1" applyAlignment="1" applyProtection="1">
      <alignment horizontal="center" vertical="center" wrapText="1"/>
      <protection locked="0"/>
    </xf>
    <xf numFmtId="0" fontId="2" fillId="3" borderId="1" xfId="7" applyNumberFormat="1" applyFont="1" applyFill="1" applyBorder="1" applyAlignment="1" applyProtection="1">
      <alignment vertical="center"/>
    </xf>
    <xf numFmtId="0" fontId="2" fillId="3" borderId="2" xfId="7"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2" fillId="0" borderId="12" xfId="15" applyNumberFormat="1" applyFont="1" applyFill="1" applyBorder="1" applyAlignment="1" applyProtection="1">
      <alignment vertical="center"/>
    </xf>
    <xf numFmtId="0" fontId="2" fillId="3" borderId="6" xfId="7" applyNumberFormat="1" applyFont="1" applyFill="1" applyBorder="1" applyAlignment="1" applyProtection="1">
      <alignment horizontal="center"/>
    </xf>
    <xf numFmtId="0" fontId="2" fillId="3" borderId="7" xfId="7" applyFont="1" applyFill="1" applyBorder="1" applyAlignment="1" applyProtection="1">
      <alignment horizontal="left" vertical="center"/>
    </xf>
    <xf numFmtId="0" fontId="2" fillId="0" borderId="0" xfId="7" applyFont="1" applyAlignment="1" applyProtection="1"/>
    <xf numFmtId="0" fontId="0" fillId="0" borderId="0" xfId="7" applyFont="1" applyFill="1" applyBorder="1" applyAlignment="1">
      <alignment horizontal="center" vertical="center"/>
    </xf>
    <xf numFmtId="0" fontId="0" fillId="3" borderId="6" xfId="7" applyNumberFormat="1" applyFont="1" applyFill="1" applyBorder="1" applyAlignment="1" applyProtection="1">
      <alignment horizontal="center" vertical="center" textRotation="255"/>
    </xf>
    <xf numFmtId="0" fontId="0" fillId="0" borderId="4" xfId="7" applyFont="1" applyFill="1" applyBorder="1" applyAlignment="1" applyProtection="1">
      <alignment vertical="center"/>
    </xf>
    <xf numFmtId="0" fontId="0" fillId="3" borderId="4" xfId="7" applyFont="1" applyFill="1" applyBorder="1" applyAlignment="1" applyProtection="1">
      <alignment horizontal="center" vertical="center" textRotation="255"/>
    </xf>
    <xf numFmtId="0" fontId="2" fillId="0" borderId="0" xfId="7" applyFont="1" applyAlignment="1">
      <alignment horizontal="left" vertical="center"/>
    </xf>
    <xf numFmtId="0" fontId="2" fillId="3" borderId="23" xfId="7" applyNumberFormat="1" applyFont="1" applyFill="1" applyBorder="1" applyAlignment="1" applyProtection="1">
      <alignment horizontal="center"/>
    </xf>
    <xf numFmtId="0" fontId="2" fillId="3" borderId="24" xfId="7" applyNumberFormat="1" applyFont="1" applyFill="1" applyBorder="1" applyAlignment="1" applyProtection="1">
      <alignment horizontal="center"/>
    </xf>
    <xf numFmtId="0" fontId="2" fillId="3" borderId="25" xfId="7" applyNumberFormat="1" applyFont="1" applyFill="1" applyBorder="1" applyAlignment="1" applyProtection="1">
      <alignment horizontal="center" vertical="center"/>
    </xf>
    <xf numFmtId="0" fontId="10" fillId="2" borderId="26" xfId="7" applyNumberFormat="1" applyFont="1" applyFill="1" applyBorder="1" applyAlignment="1" applyProtection="1">
      <alignment vertical="center" wrapText="1"/>
      <protection locked="0"/>
    </xf>
    <xf numFmtId="0" fontId="2" fillId="2" borderId="27" xfId="7" applyNumberFormat="1" applyFont="1" applyFill="1" applyBorder="1" applyAlignment="1" applyProtection="1">
      <alignment vertical="center"/>
      <protection locked="0"/>
    </xf>
    <xf numFmtId="0" fontId="2" fillId="2" borderId="28" xfId="7" applyNumberFormat="1" applyFont="1" applyFill="1" applyBorder="1" applyAlignment="1" applyProtection="1">
      <alignment vertical="center"/>
      <protection locked="0"/>
    </xf>
    <xf numFmtId="0" fontId="2" fillId="2" borderId="29" xfId="7" applyNumberFormat="1" applyFont="1" applyFill="1" applyBorder="1" applyAlignment="1" applyProtection="1">
      <alignment vertical="center"/>
      <protection locked="0"/>
    </xf>
    <xf numFmtId="0" fontId="2" fillId="2" borderId="30" xfId="7" applyNumberFormat="1" applyFont="1" applyFill="1" applyBorder="1" applyAlignment="1" applyProtection="1">
      <alignment vertical="center"/>
      <protection locked="0"/>
    </xf>
    <xf numFmtId="0" fontId="2" fillId="3" borderId="31" xfId="7" applyNumberFormat="1" applyFont="1" applyFill="1" applyBorder="1" applyAlignment="1" applyProtection="1">
      <alignment horizontal="center" vertical="center"/>
    </xf>
    <xf numFmtId="0" fontId="2" fillId="0" borderId="32" xfId="7" applyFont="1" applyFill="1" applyBorder="1" applyAlignment="1" applyProtection="1">
      <alignment vertical="center"/>
    </xf>
    <xf numFmtId="181" fontId="2" fillId="2" borderId="31" xfId="7" applyNumberFormat="1" applyFont="1" applyFill="1" applyBorder="1" applyAlignment="1" applyProtection="1">
      <alignment vertical="center"/>
      <protection locked="0"/>
    </xf>
    <xf numFmtId="0" fontId="2" fillId="0" borderId="33" xfId="7" applyFont="1" applyFill="1" applyBorder="1" applyAlignment="1" applyProtection="1">
      <alignment vertical="center"/>
    </xf>
    <xf numFmtId="0" fontId="2" fillId="3" borderId="3" xfId="0" applyFont="1" applyFill="1" applyBorder="1" applyAlignment="1" applyProtection="1">
      <alignment vertical="center"/>
    </xf>
    <xf numFmtId="0" fontId="2" fillId="3" borderId="10" xfId="7" applyNumberFormat="1" applyFont="1" applyFill="1" applyBorder="1" applyAlignment="1" applyProtection="1">
      <alignment vertical="center"/>
    </xf>
    <xf numFmtId="0" fontId="2" fillId="3" borderId="5" xfId="7" applyFont="1" applyFill="1" applyBorder="1" applyAlignment="1" applyProtection="1">
      <alignment vertical="center"/>
    </xf>
    <xf numFmtId="0" fontId="2" fillId="3" borderId="3" xfId="7" applyFont="1" applyFill="1" applyBorder="1" applyAlignment="1" applyProtection="1">
      <alignment vertical="center"/>
    </xf>
    <xf numFmtId="0" fontId="2" fillId="0" borderId="3" xfId="7" applyFont="1" applyFill="1" applyBorder="1" applyAlignment="1" applyProtection="1">
      <alignment vertical="center"/>
    </xf>
    <xf numFmtId="0" fontId="0" fillId="0" borderId="0" xfId="7" applyFont="1" applyAlignment="1" applyProtection="1">
      <alignment horizontal="left" vertical="center"/>
    </xf>
    <xf numFmtId="0" fontId="0" fillId="0" borderId="0" xfId="0" applyFont="1" applyBorder="1" applyAlignment="1" applyProtection="1">
      <alignment horizontal="center" vertical="center"/>
    </xf>
    <xf numFmtId="182" fontId="0" fillId="2" borderId="0" xfId="0" applyNumberFormat="1" applyFont="1" applyFill="1" applyBorder="1" applyAlignment="1" applyProtection="1">
      <alignment vertical="center"/>
      <protection locked="0"/>
    </xf>
    <xf numFmtId="0" fontId="0" fillId="0" borderId="0" xfId="0" applyFont="1" applyFill="1" applyBorder="1" applyAlignment="1" applyProtection="1">
      <alignment horizontal="left" vertical="center"/>
    </xf>
    <xf numFmtId="0" fontId="0" fillId="3" borderId="0" xfId="7" applyFont="1" applyFill="1" applyBorder="1" applyAlignment="1" applyProtection="1">
      <alignment vertical="center"/>
    </xf>
    <xf numFmtId="0" fontId="2" fillId="3" borderId="0" xfId="7" applyNumberFormat="1" applyFont="1" applyFill="1" applyBorder="1" applyAlignment="1" applyProtection="1">
      <alignment horizontal="center" vertical="center"/>
    </xf>
    <xf numFmtId="0" fontId="2" fillId="0" borderId="0" xfId="7" applyNumberFormat="1" applyFont="1" applyFill="1" applyBorder="1" applyAlignment="1" applyProtection="1">
      <alignment horizontal="left" vertical="center"/>
    </xf>
    <xf numFmtId="0" fontId="2" fillId="3" borderId="0" xfId="7" applyFont="1" applyFill="1" applyAlignment="1" applyProtection="1">
      <alignment horizontal="left" vertical="center"/>
    </xf>
    <xf numFmtId="0" fontId="0" fillId="0" borderId="0" xfId="0" applyNumberFormat="1" applyFont="1" applyFill="1" applyBorder="1" applyAlignment="1" applyProtection="1">
      <alignment vertical="center"/>
    </xf>
    <xf numFmtId="0" fontId="0" fillId="0" borderId="0" xfId="0" applyNumberFormat="1" applyFont="1" applyAlignment="1" applyProtection="1">
      <alignment vertical="center"/>
    </xf>
    <xf numFmtId="0" fontId="0" fillId="3" borderId="0" xfId="0" applyFont="1" applyFill="1" applyBorder="1" applyAlignment="1" applyProtection="1">
      <alignment horizontal="left" vertical="center"/>
    </xf>
    <xf numFmtId="0" fontId="0" fillId="3" borderId="0" xfId="0" applyFont="1" applyFill="1" applyBorder="1" applyAlignment="1" applyProtection="1">
      <alignment horizontal="right" vertical="center"/>
    </xf>
    <xf numFmtId="58" fontId="0" fillId="2" borderId="1" xfId="0" applyNumberFormat="1" applyFont="1" applyFill="1" applyBorder="1" applyAlignment="1" applyProtection="1">
      <alignment vertical="center" shrinkToFit="1"/>
      <protection locked="0"/>
    </xf>
    <xf numFmtId="58" fontId="0" fillId="0" borderId="8" xfId="0" applyNumberFormat="1" applyFont="1" applyFill="1" applyBorder="1" applyAlignment="1" applyProtection="1">
      <alignment vertical="center" shrinkToFit="1"/>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0" xfId="7" applyNumberFormat="1" applyFont="1" applyFill="1" applyBorder="1" applyAlignment="1" applyProtection="1">
      <alignment vertical="center"/>
    </xf>
    <xf numFmtId="0" fontId="2" fillId="3" borderId="3" xfId="7" applyNumberFormat="1" applyFont="1" applyFill="1" applyBorder="1" applyAlignment="1" applyProtection="1">
      <alignment horizontal="left" vertical="center"/>
    </xf>
    <xf numFmtId="0" fontId="2" fillId="3" borderId="0" xfId="7" applyFont="1" applyFill="1" applyBorder="1" applyAlignment="1">
      <alignment horizontal="center" vertical="center"/>
    </xf>
    <xf numFmtId="0" fontId="2" fillId="3" borderId="0" xfId="7" applyFont="1" applyFill="1" applyBorder="1" applyAlignment="1">
      <alignment vertical="center"/>
    </xf>
    <xf numFmtId="0" fontId="17" fillId="3" borderId="0" xfId="7" applyFont="1" applyFill="1" applyBorder="1" applyAlignment="1">
      <alignment horizontal="center" vertical="center"/>
    </xf>
    <xf numFmtId="0" fontId="2" fillId="3" borderId="0" xfId="7" applyFont="1" applyFill="1" applyBorder="1" applyAlignment="1">
      <alignment horizontal="right" vertical="center"/>
    </xf>
    <xf numFmtId="0" fontId="2" fillId="3" borderId="0" xfId="7" applyFont="1" applyFill="1" applyBorder="1" applyAlignment="1">
      <alignment horizontal="left" vertical="center"/>
    </xf>
    <xf numFmtId="0" fontId="2" fillId="3" borderId="6" xfId="7" applyNumberFormat="1" applyFont="1" applyFill="1" applyBorder="1" applyAlignment="1" applyProtection="1">
      <alignment horizontal="center" vertical="center" textRotation="255"/>
    </xf>
    <xf numFmtId="0" fontId="2" fillId="3" borderId="4" xfId="7" applyFont="1" applyFill="1" applyBorder="1" applyAlignment="1" applyProtection="1">
      <alignment horizontal="center" vertical="center" textRotation="255"/>
    </xf>
    <xf numFmtId="0" fontId="2" fillId="0" borderId="1" xfId="7" applyNumberFormat="1" applyFont="1" applyFill="1" applyBorder="1" applyAlignment="1" applyProtection="1">
      <alignment horizontal="left" vertical="center"/>
    </xf>
    <xf numFmtId="0" fontId="2" fillId="3" borderId="5" xfId="7" applyFont="1" applyFill="1" applyBorder="1" applyAlignment="1" applyProtection="1">
      <alignment horizontal="center" vertical="center" textRotation="255"/>
    </xf>
    <xf numFmtId="0" fontId="2" fillId="0" borderId="3" xfId="7" applyFont="1" applyBorder="1" applyAlignment="1" applyProtection="1">
      <alignment vertical="center"/>
    </xf>
    <xf numFmtId="177" fontId="2" fillId="3" borderId="2" xfId="7" applyNumberFormat="1" applyFont="1" applyFill="1" applyBorder="1" applyAlignment="1" applyProtection="1">
      <alignment horizontal="center" vertical="center"/>
    </xf>
    <xf numFmtId="0" fontId="2" fillId="0" borderId="11" xfId="7" applyFont="1" applyBorder="1" applyAlignment="1" applyProtection="1">
      <alignment vertical="center"/>
    </xf>
    <xf numFmtId="177" fontId="2" fillId="3" borderId="10" xfId="7" applyNumberFormat="1" applyFont="1" applyFill="1" applyBorder="1" applyAlignment="1" applyProtection="1">
      <alignment horizontal="center" vertical="center"/>
    </xf>
    <xf numFmtId="0" fontId="2" fillId="4" borderId="10" xfId="7" applyNumberFormat="1" applyFont="1" applyFill="1" applyBorder="1" applyAlignment="1" applyProtection="1">
      <alignment horizontal="left" vertical="center"/>
    </xf>
    <xf numFmtId="0" fontId="2" fillId="4" borderId="9" xfId="7" applyNumberFormat="1" applyFont="1" applyFill="1" applyBorder="1" applyAlignment="1" applyProtection="1">
      <alignment vertical="center"/>
    </xf>
    <xf numFmtId="0" fontId="2" fillId="5" borderId="6" xfId="7" applyNumberFormat="1" applyFont="1" applyFill="1" applyBorder="1" applyAlignment="1" applyProtection="1">
      <alignment horizontal="right" vertical="center"/>
      <protection locked="0"/>
    </xf>
    <xf numFmtId="0" fontId="2" fillId="5" borderId="6" xfId="7" applyNumberFormat="1" applyFont="1" applyFill="1" applyBorder="1" applyAlignment="1" applyProtection="1">
      <alignment vertical="center"/>
      <protection locked="0"/>
    </xf>
    <xf numFmtId="0" fontId="2" fillId="5" borderId="10" xfId="7" applyNumberFormat="1" applyFont="1" applyFill="1" applyBorder="1" applyAlignment="1" applyProtection="1">
      <alignment vertical="center"/>
      <protection locked="0"/>
    </xf>
    <xf numFmtId="0" fontId="2" fillId="1" borderId="9" xfId="7" applyNumberFormat="1" applyFont="1" applyFill="1" applyBorder="1" applyAlignment="1" applyProtection="1">
      <alignment horizontal="center" vertical="center"/>
    </xf>
    <xf numFmtId="0" fontId="2" fillId="5" borderId="34" xfId="7" applyNumberFormat="1" applyFont="1" applyFill="1" applyBorder="1" applyAlignment="1" applyProtection="1">
      <alignment horizontal="right" vertical="center"/>
      <protection locked="0"/>
    </xf>
    <xf numFmtId="0" fontId="2" fillId="5" borderId="34" xfId="7" applyNumberFormat="1" applyFont="1" applyFill="1" applyBorder="1" applyAlignment="1" applyProtection="1">
      <alignment vertical="center"/>
      <protection locked="0"/>
    </xf>
    <xf numFmtId="0" fontId="2" fillId="5" borderId="35" xfId="7" applyNumberFormat="1" applyFont="1" applyFill="1" applyBorder="1" applyAlignment="1" applyProtection="1">
      <alignment vertical="center"/>
      <protection locked="0"/>
    </xf>
    <xf numFmtId="0" fontId="2" fillId="1" borderId="36" xfId="7" applyNumberFormat="1" applyFont="1" applyFill="1" applyBorder="1" applyAlignment="1" applyProtection="1">
      <alignment horizontal="center" vertical="center"/>
    </xf>
    <xf numFmtId="0" fontId="2" fillId="5" borderId="37" xfId="7" applyNumberFormat="1" applyFont="1" applyFill="1" applyBorder="1" applyAlignment="1" applyProtection="1">
      <alignment horizontal="right" vertical="center"/>
      <protection locked="0"/>
    </xf>
    <xf numFmtId="0" fontId="2" fillId="5" borderId="37" xfId="7" applyNumberFormat="1" applyFont="1" applyFill="1" applyBorder="1" applyAlignment="1" applyProtection="1">
      <alignment vertical="center"/>
      <protection locked="0"/>
    </xf>
    <xf numFmtId="0" fontId="2" fillId="5" borderId="38" xfId="7" applyNumberFormat="1" applyFont="1" applyFill="1" applyBorder="1" applyAlignment="1" applyProtection="1">
      <alignment vertical="center"/>
      <protection locked="0"/>
    </xf>
    <xf numFmtId="0" fontId="2" fillId="1" borderId="39" xfId="7" applyNumberFormat="1" applyFont="1" applyFill="1" applyBorder="1" applyAlignment="1" applyProtection="1">
      <alignment horizontal="center" vertical="center"/>
    </xf>
    <xf numFmtId="0" fontId="2" fillId="4" borderId="7" xfId="7" applyNumberFormat="1" applyFont="1" applyFill="1" applyBorder="1" applyAlignment="1" applyProtection="1">
      <alignment vertical="center"/>
    </xf>
    <xf numFmtId="0" fontId="0" fillId="0" borderId="0" xfId="15" applyFont="1" applyAlignment="1" applyProtection="1">
      <alignment vertical="center"/>
    </xf>
    <xf numFmtId="58" fontId="0" fillId="2" borderId="1" xfId="7" applyNumberFormat="1" applyFont="1" applyFill="1" applyBorder="1" applyAlignment="1" applyProtection="1">
      <alignment vertical="center" shrinkToFit="1"/>
      <protection locked="0"/>
    </xf>
    <xf numFmtId="58" fontId="0" fillId="2" borderId="1" xfId="7" applyNumberFormat="1" applyFont="1" applyFill="1" applyBorder="1" applyAlignment="1" applyProtection="1">
      <alignment horizontal="center" vertical="center"/>
      <protection locked="0"/>
    </xf>
    <xf numFmtId="0" fontId="0" fillId="3" borderId="1" xfId="7" applyNumberFormat="1" applyFont="1" applyFill="1" applyBorder="1" applyAlignment="1" applyProtection="1">
      <alignment vertical="center" wrapText="1" shrinkToFit="1"/>
    </xf>
    <xf numFmtId="0" fontId="18" fillId="3" borderId="1" xfId="7" applyNumberFormat="1" applyFont="1" applyFill="1" applyBorder="1" applyAlignment="1" applyProtection="1">
      <alignment vertical="center" wrapText="1" shrinkToFit="1"/>
    </xf>
    <xf numFmtId="0" fontId="0" fillId="0" borderId="22" xfId="7" applyFont="1" applyBorder="1" applyAlignment="1" applyProtection="1">
      <alignment horizontal="center" vertical="center"/>
    </xf>
    <xf numFmtId="0" fontId="46" fillId="0" borderId="0" xfId="0" applyFont="1" applyFill="1" applyBorder="1" applyAlignment="1" applyProtection="1">
      <alignment vertical="center"/>
    </xf>
    <xf numFmtId="0" fontId="46" fillId="0" borderId="0" xfId="7" applyFont="1" applyFill="1" applyBorder="1" applyAlignment="1" applyProtection="1">
      <alignment horizontal="left" vertical="center"/>
    </xf>
    <xf numFmtId="0" fontId="46" fillId="0" borderId="0" xfId="7" applyFont="1" applyAlignment="1" applyProtection="1">
      <alignment vertical="center"/>
    </xf>
    <xf numFmtId="0" fontId="46" fillId="0" borderId="0" xfId="0" applyFont="1" applyAlignment="1" applyProtection="1">
      <alignment vertical="center"/>
    </xf>
    <xf numFmtId="0" fontId="46" fillId="0" borderId="0" xfId="0" applyFont="1" applyFill="1" applyAlignment="1" applyProtection="1">
      <alignment vertical="center"/>
    </xf>
    <xf numFmtId="0" fontId="46" fillId="0" borderId="8" xfId="7" applyFont="1" applyFill="1" applyBorder="1" applyAlignment="1" applyProtection="1">
      <alignment horizontal="center" vertical="center"/>
    </xf>
    <xf numFmtId="0" fontId="46" fillId="0" borderId="0" xfId="7" applyFont="1" applyFill="1" applyBorder="1" applyAlignment="1" applyProtection="1">
      <alignment horizontal="center" vertical="center"/>
    </xf>
    <xf numFmtId="0" fontId="46" fillId="0" borderId="11" xfId="7" applyFont="1" applyFill="1" applyBorder="1" applyAlignment="1" applyProtection="1">
      <alignment horizontal="center" vertical="center"/>
    </xf>
    <xf numFmtId="0" fontId="46" fillId="0" borderId="8" xfId="7" applyNumberFormat="1" applyFont="1" applyFill="1" applyBorder="1" applyAlignment="1" applyProtection="1">
      <alignment horizontal="center" vertical="center"/>
    </xf>
    <xf numFmtId="0" fontId="2" fillId="3" borderId="6" xfId="7" applyFont="1" applyFill="1" applyBorder="1" applyAlignment="1" applyProtection="1">
      <alignment horizontal="center" vertical="center" wrapText="1"/>
    </xf>
    <xf numFmtId="0" fontId="2" fillId="3" borderId="5" xfId="7" applyFont="1" applyFill="1" applyBorder="1" applyAlignment="1" applyProtection="1">
      <alignment horizontal="center" vertical="center" wrapText="1"/>
    </xf>
    <xf numFmtId="0" fontId="11" fillId="3" borderId="1" xfId="7" applyNumberFormat="1" applyFont="1" applyFill="1" applyBorder="1" applyAlignment="1" applyProtection="1">
      <alignment horizontal="center" vertical="center" wrapText="1"/>
    </xf>
    <xf numFmtId="0" fontId="2" fillId="3" borderId="4" xfId="7" applyFont="1" applyFill="1" applyBorder="1" applyAlignment="1" applyProtection="1">
      <alignment horizontal="center" vertical="top"/>
    </xf>
    <xf numFmtId="0" fontId="2" fillId="0" borderId="0" xfId="7" applyFont="1" applyAlignment="1" applyProtection="1">
      <alignment horizontal="center" vertical="center"/>
    </xf>
    <xf numFmtId="0" fontId="2" fillId="0" borderId="3" xfId="7" applyFont="1" applyBorder="1" applyAlignment="1" applyProtection="1">
      <alignment horizontal="left" vertical="center"/>
    </xf>
    <xf numFmtId="0" fontId="2" fillId="3" borderId="14" xfId="7" applyFont="1" applyFill="1" applyBorder="1" applyAlignment="1" applyProtection="1">
      <alignment horizontal="left" vertical="center"/>
    </xf>
    <xf numFmtId="0" fontId="2" fillId="3" borderId="9" xfId="7" applyNumberFormat="1" applyFont="1" applyFill="1" applyBorder="1" applyAlignment="1" applyProtection="1">
      <alignment horizontal="left" vertical="center"/>
    </xf>
    <xf numFmtId="0" fontId="2" fillId="0" borderId="7" xfId="0" applyFont="1" applyBorder="1" applyAlignment="1">
      <alignment vertical="center"/>
    </xf>
    <xf numFmtId="0" fontId="2" fillId="0" borderId="3" xfId="0" applyFont="1" applyBorder="1" applyAlignment="1">
      <alignment vertical="center"/>
    </xf>
    <xf numFmtId="58" fontId="2" fillId="2" borderId="2" xfId="7" applyNumberFormat="1" applyFont="1" applyFill="1" applyBorder="1" applyAlignment="1" applyProtection="1">
      <alignment horizontal="center" vertical="center" shrinkToFit="1"/>
      <protection locked="0"/>
    </xf>
    <xf numFmtId="0" fontId="2" fillId="3" borderId="2" xfId="7" applyFont="1" applyFill="1" applyBorder="1" applyAlignment="1" applyProtection="1">
      <alignment vertical="center"/>
    </xf>
    <xf numFmtId="0" fontId="2" fillId="0" borderId="5" xfId="7" applyFont="1" applyBorder="1" applyAlignment="1" applyProtection="1">
      <alignment vertical="center"/>
    </xf>
    <xf numFmtId="0" fontId="2" fillId="0" borderId="0" xfId="18" applyNumberFormat="1" applyFont="1" applyFill="1" applyBorder="1" applyAlignment="1" applyProtection="1">
      <alignment vertical="center"/>
    </xf>
    <xf numFmtId="0" fontId="2" fillId="2" borderId="1" xfId="18" applyNumberFormat="1" applyFont="1" applyFill="1" applyBorder="1" applyAlignment="1" applyProtection="1">
      <alignment horizontal="center" vertical="center"/>
      <protection locked="0"/>
    </xf>
    <xf numFmtId="0" fontId="2" fillId="0" borderId="0" xfId="18" applyNumberFormat="1" applyFont="1" applyFill="1" applyBorder="1" applyAlignment="1" applyProtection="1">
      <alignment horizontal="center" vertical="center"/>
    </xf>
    <xf numFmtId="0" fontId="2" fillId="3" borderId="0" xfId="7" applyFont="1" applyFill="1" applyAlignment="1" applyProtection="1">
      <alignment horizontal="center" vertical="center"/>
    </xf>
    <xf numFmtId="0" fontId="2" fillId="0" borderId="0" xfId="13" applyFont="1" applyAlignment="1" applyProtection="1">
      <alignment vertical="center"/>
    </xf>
    <xf numFmtId="0" fontId="3" fillId="0" borderId="0" xfId="13" applyFont="1" applyAlignment="1" applyProtection="1">
      <alignment vertical="center"/>
    </xf>
    <xf numFmtId="0" fontId="2" fillId="3" borderId="8" xfId="7" applyFont="1" applyFill="1" applyBorder="1" applyAlignment="1" applyProtection="1">
      <alignment vertical="center"/>
    </xf>
    <xf numFmtId="0" fontId="2" fillId="3" borderId="13" xfId="7" applyNumberFormat="1" applyFont="1" applyFill="1" applyBorder="1" applyAlignment="1" applyProtection="1">
      <alignment vertical="center"/>
    </xf>
    <xf numFmtId="0" fontId="2" fillId="3" borderId="21" xfId="7" applyNumberFormat="1" applyFont="1" applyFill="1" applyBorder="1" applyAlignment="1" applyProtection="1">
      <alignment vertical="center"/>
    </xf>
    <xf numFmtId="0" fontId="2" fillId="3" borderId="5" xfId="7" applyNumberFormat="1" applyFont="1" applyFill="1" applyBorder="1" applyAlignment="1" applyProtection="1">
      <alignment horizontal="center" vertical="top"/>
    </xf>
    <xf numFmtId="0" fontId="2" fillId="3" borderId="9" xfId="7" applyNumberFormat="1" applyFont="1" applyFill="1" applyBorder="1" applyAlignment="1" applyProtection="1"/>
    <xf numFmtId="0" fontId="2" fillId="3" borderId="14" xfId="7" applyFont="1" applyFill="1" applyBorder="1" applyAlignment="1" applyProtection="1">
      <alignment vertical="center"/>
    </xf>
    <xf numFmtId="0" fontId="2" fillId="3" borderId="9" xfId="7" applyFont="1" applyFill="1" applyBorder="1" applyAlignment="1" applyProtection="1">
      <alignment vertical="center"/>
    </xf>
    <xf numFmtId="0" fontId="2" fillId="3" borderId="9" xfId="7" applyNumberFormat="1" applyFont="1" applyFill="1" applyBorder="1" applyAlignment="1" applyProtection="1">
      <alignment horizontal="left"/>
    </xf>
    <xf numFmtId="0" fontId="2" fillId="3" borderId="10" xfId="7" applyNumberFormat="1" applyFont="1" applyFill="1" applyBorder="1" applyAlignment="1" applyProtection="1">
      <alignment horizontal="left" vertical="center"/>
    </xf>
    <xf numFmtId="0" fontId="2" fillId="0" borderId="0" xfId="7" applyNumberFormat="1" applyFont="1" applyFill="1" applyBorder="1" applyAlignment="1" applyProtection="1">
      <alignment horizontal="center" vertical="center"/>
    </xf>
    <xf numFmtId="0" fontId="2" fillId="0" borderId="4" xfId="7" applyFont="1" applyBorder="1" applyAlignment="1" applyProtection="1">
      <alignment horizontal="center" vertical="top"/>
    </xf>
    <xf numFmtId="0" fontId="2" fillId="0" borderId="4" xfId="7" applyFont="1" applyBorder="1" applyAlignment="1" applyProtection="1">
      <alignment horizontal="center"/>
    </xf>
    <xf numFmtId="0" fontId="2" fillId="0" borderId="6" xfId="7" applyFont="1" applyBorder="1" applyAlignment="1" applyProtection="1">
      <alignment horizontal="center" vertical="center"/>
    </xf>
    <xf numFmtId="0" fontId="2" fillId="0" borderId="6" xfId="7" applyFont="1" applyBorder="1" applyAlignment="1" applyProtection="1">
      <alignment horizontal="center"/>
    </xf>
    <xf numFmtId="0" fontId="2" fillId="0" borderId="0" xfId="18" applyNumberFormat="1" applyFont="1" applyFill="1" applyBorder="1" applyAlignment="1" applyProtection="1">
      <alignment horizontal="left" vertical="center"/>
    </xf>
    <xf numFmtId="0" fontId="2" fillId="0" borderId="8" xfId="18" applyNumberFormat="1" applyFont="1" applyFill="1" applyBorder="1" applyAlignment="1" applyProtection="1">
      <alignment horizontal="left" vertical="center"/>
    </xf>
    <xf numFmtId="0" fontId="2" fillId="2" borderId="1" xfId="18" applyNumberFormat="1" applyFont="1" applyFill="1" applyBorder="1" applyAlignment="1" applyProtection="1">
      <alignment vertical="center"/>
      <protection locked="0"/>
    </xf>
    <xf numFmtId="0" fontId="2" fillId="2" borderId="14" xfId="18" applyNumberFormat="1" applyFont="1" applyFill="1" applyBorder="1" applyAlignment="1" applyProtection="1">
      <alignment horizontal="center" vertical="center"/>
      <protection locked="0"/>
    </xf>
    <xf numFmtId="0" fontId="2" fillId="2" borderId="6" xfId="18" applyNumberFormat="1" applyFont="1" applyFill="1" applyBorder="1" applyAlignment="1" applyProtection="1">
      <alignment horizontal="center" vertical="center"/>
      <protection locked="0"/>
    </xf>
    <xf numFmtId="0" fontId="2" fillId="2" borderId="3" xfId="18" applyNumberFormat="1" applyFont="1" applyFill="1" applyBorder="1" applyAlignment="1" applyProtection="1">
      <alignment horizontal="center" vertical="center"/>
      <protection locked="0"/>
    </xf>
    <xf numFmtId="0" fontId="2" fillId="0" borderId="8" xfId="18" applyNumberFormat="1" applyFont="1" applyFill="1" applyBorder="1" applyAlignment="1" applyProtection="1">
      <alignment vertical="center"/>
    </xf>
    <xf numFmtId="0" fontId="2" fillId="3" borderId="0" xfId="18" applyNumberFormat="1" applyFont="1" applyFill="1" applyBorder="1" applyAlignment="1" applyProtection="1">
      <alignment horizontal="center" vertical="center"/>
    </xf>
    <xf numFmtId="0" fontId="2" fillId="3" borderId="0" xfId="7" applyFont="1" applyFill="1" applyAlignment="1">
      <alignment horizontal="left" vertical="center"/>
    </xf>
    <xf numFmtId="0" fontId="2" fillId="3" borderId="22" xfId="7" applyFont="1" applyFill="1" applyBorder="1" applyAlignment="1" applyProtection="1">
      <alignment vertical="center"/>
    </xf>
    <xf numFmtId="0" fontId="2" fillId="0" borderId="1" xfId="18" applyNumberFormat="1" applyFont="1" applyFill="1" applyBorder="1" applyAlignment="1" applyProtection="1">
      <alignment vertical="center"/>
    </xf>
    <xf numFmtId="0" fontId="16" fillId="3" borderId="0" xfId="7" applyFont="1" applyFill="1" applyBorder="1" applyAlignment="1">
      <alignment vertical="center"/>
    </xf>
    <xf numFmtId="0" fontId="0" fillId="3" borderId="0" xfId="7" applyFont="1" applyFill="1" applyBorder="1" applyAlignment="1">
      <alignment vertical="center"/>
    </xf>
    <xf numFmtId="0" fontId="0" fillId="3" borderId="0" xfId="7" applyFont="1" applyFill="1" applyBorder="1" applyAlignment="1">
      <alignment horizontal="center" vertical="center"/>
    </xf>
    <xf numFmtId="0" fontId="0" fillId="0" borderId="1" xfId="0" applyFont="1" applyBorder="1" applyAlignment="1" applyProtection="1">
      <alignment horizontal="center" vertical="center"/>
    </xf>
    <xf numFmtId="0" fontId="0" fillId="3" borderId="0" xfId="7" applyFont="1" applyFill="1" applyBorder="1" applyAlignment="1" applyProtection="1">
      <alignment horizontal="left" vertical="center"/>
    </xf>
    <xf numFmtId="0" fontId="0" fillId="0" borderId="0" xfId="0" applyFont="1" applyAlignment="1" applyProtection="1">
      <alignment horizontal="center"/>
    </xf>
    <xf numFmtId="182" fontId="2" fillId="0" borderId="0" xfId="7" applyNumberFormat="1" applyFont="1" applyFill="1" applyBorder="1" applyAlignment="1" applyProtection="1">
      <alignment horizontal="left" vertical="center"/>
    </xf>
    <xf numFmtId="0" fontId="2" fillId="0" borderId="0" xfId="0" applyFont="1" applyBorder="1" applyAlignment="1">
      <alignment horizontal="left" vertical="center"/>
    </xf>
    <xf numFmtId="0" fontId="2" fillId="2" borderId="1" xfId="17" applyNumberFormat="1" applyFont="1" applyFill="1" applyBorder="1" applyAlignment="1" applyProtection="1">
      <alignment horizontal="center" vertical="center"/>
      <protection locked="0"/>
    </xf>
    <xf numFmtId="0" fontId="2" fillId="0" borderId="13" xfId="7" applyFont="1" applyBorder="1" applyAlignment="1" applyProtection="1">
      <alignment horizontal="left" vertical="center"/>
    </xf>
    <xf numFmtId="0" fontId="2" fillId="0" borderId="1" xfId="7" applyFont="1" applyBorder="1" applyAlignment="1" applyProtection="1">
      <alignment horizontal="left" vertical="center"/>
    </xf>
    <xf numFmtId="0" fontId="2" fillId="0" borderId="2" xfId="7" applyFont="1" applyBorder="1" applyAlignment="1" applyProtection="1">
      <alignment horizontal="left" vertical="center"/>
    </xf>
    <xf numFmtId="0" fontId="2" fillId="0" borderId="8" xfId="7" applyFont="1" applyBorder="1" applyAlignment="1" applyProtection="1">
      <alignment horizontal="left" vertical="center"/>
    </xf>
    <xf numFmtId="0" fontId="2" fillId="0" borderId="0" xfId="17" applyNumberFormat="1" applyFont="1" applyFill="1" applyBorder="1" applyAlignment="1" applyProtection="1">
      <alignment horizontal="center" vertical="center"/>
    </xf>
    <xf numFmtId="0" fontId="2" fillId="0" borderId="0" xfId="12" applyFont="1" applyFill="1" applyAlignment="1" applyProtection="1">
      <alignment vertical="center"/>
    </xf>
    <xf numFmtId="0" fontId="2" fillId="0" borderId="0" xfId="12" applyFont="1" applyFill="1" applyBorder="1" applyAlignment="1" applyProtection="1">
      <alignment vertical="center"/>
    </xf>
    <xf numFmtId="0" fontId="2" fillId="0" borderId="13" xfId="12" applyFont="1" applyFill="1" applyBorder="1" applyAlignment="1" applyProtection="1">
      <alignment vertical="center"/>
    </xf>
    <xf numFmtId="0" fontId="2" fillId="0" borderId="1" xfId="12" applyFont="1" applyFill="1" applyBorder="1" applyAlignment="1" applyProtection="1">
      <alignment vertical="center"/>
    </xf>
    <xf numFmtId="0" fontId="11" fillId="0" borderId="2" xfId="12" applyFont="1" applyFill="1" applyBorder="1" applyAlignment="1" applyProtection="1">
      <alignment horizontal="center" vertical="center"/>
    </xf>
    <xf numFmtId="0" fontId="11" fillId="0" borderId="1" xfId="12" applyFont="1" applyFill="1" applyBorder="1" applyAlignment="1" applyProtection="1">
      <alignment horizontal="center" vertical="center"/>
    </xf>
    <xf numFmtId="0" fontId="2" fillId="0" borderId="1" xfId="12" applyFont="1" applyFill="1" applyBorder="1" applyAlignment="1" applyProtection="1">
      <alignment horizontal="center" vertical="center"/>
    </xf>
    <xf numFmtId="0" fontId="2" fillId="0" borderId="0" xfId="12" applyFont="1" applyFill="1" applyBorder="1" applyAlignment="1" applyProtection="1">
      <alignment horizontal="center" vertical="center"/>
    </xf>
    <xf numFmtId="49" fontId="2" fillId="0" borderId="0" xfId="0" applyNumberFormat="1" applyFont="1" applyFill="1" applyBorder="1" applyProtection="1"/>
    <xf numFmtId="0" fontId="2" fillId="0" borderId="0" xfId="12" applyNumberFormat="1" applyFont="1" applyFill="1" applyBorder="1" applyAlignment="1" applyProtection="1">
      <alignment vertical="center"/>
    </xf>
    <xf numFmtId="0" fontId="2" fillId="0" borderId="13" xfId="0" applyNumberFormat="1" applyFont="1" applyFill="1" applyBorder="1" applyAlignment="1" applyProtection="1">
      <alignment horizontal="center" vertical="center"/>
    </xf>
    <xf numFmtId="0" fontId="2" fillId="0" borderId="13" xfId="0" applyFont="1" applyFill="1" applyBorder="1" applyAlignment="1" applyProtection="1">
      <alignment vertical="center"/>
    </xf>
    <xf numFmtId="0" fontId="22" fillId="0" borderId="0" xfId="12" applyFont="1" applyFill="1" applyAlignment="1" applyProtection="1">
      <alignment vertical="center"/>
    </xf>
    <xf numFmtId="0" fontId="2" fillId="0" borderId="1" xfId="0" applyFont="1" applyFill="1" applyBorder="1" applyAlignment="1" applyProtection="1">
      <alignment horizontal="center" vertical="center"/>
    </xf>
    <xf numFmtId="0" fontId="2" fillId="3" borderId="2"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8" xfId="0" applyFont="1" applyFill="1" applyBorder="1" applyAlignment="1" applyProtection="1">
      <alignment vertical="center"/>
    </xf>
    <xf numFmtId="0" fontId="2" fillId="0" borderId="9" xfId="7" applyFont="1" applyBorder="1" applyAlignment="1" applyProtection="1">
      <alignment horizontal="left" vertical="center"/>
    </xf>
    <xf numFmtId="0" fontId="2" fillId="0" borderId="0" xfId="0" applyFont="1" applyFill="1" applyProtection="1"/>
    <xf numFmtId="0" fontId="2" fillId="0" borderId="11" xfId="7" applyFont="1" applyBorder="1" applyAlignment="1" applyProtection="1">
      <alignment horizontal="left" vertical="center"/>
    </xf>
    <xf numFmtId="0" fontId="2" fillId="0" borderId="12" xfId="17" applyNumberFormat="1" applyFont="1" applyFill="1" applyBorder="1" applyAlignment="1" applyProtection="1">
      <alignment horizontal="left" vertical="center"/>
    </xf>
    <xf numFmtId="0" fontId="2" fillId="0" borderId="13" xfId="17" applyNumberFormat="1" applyFont="1" applyFill="1" applyBorder="1" applyAlignment="1" applyProtection="1">
      <alignment horizontal="left" vertical="center"/>
    </xf>
    <xf numFmtId="0" fontId="2" fillId="0" borderId="8" xfId="7" applyFont="1" applyFill="1" applyBorder="1" applyAlignment="1" applyProtection="1">
      <alignment horizontal="left" vertical="center"/>
    </xf>
    <xf numFmtId="0" fontId="2" fillId="0" borderId="0" xfId="7" applyNumberFormat="1" applyFont="1" applyFill="1" applyBorder="1" applyAlignment="1" applyProtection="1">
      <alignment vertical="center" shrinkToFit="1"/>
    </xf>
    <xf numFmtId="0" fontId="2" fillId="0" borderId="0" xfId="0" applyFont="1" applyFill="1" applyAlignment="1" applyProtection="1">
      <alignment horizontal="left" vertical="center"/>
    </xf>
    <xf numFmtId="0" fontId="2" fillId="0" borderId="0" xfId="0" applyFont="1" applyAlignment="1" applyProtection="1">
      <alignment horizontal="left" vertical="center"/>
    </xf>
    <xf numFmtId="0" fontId="2" fillId="0" borderId="8" xfId="17" applyNumberFormat="1" applyFont="1" applyFill="1" applyBorder="1" applyAlignment="1" applyProtection="1">
      <alignment horizontal="left" vertical="center"/>
    </xf>
    <xf numFmtId="0" fontId="2" fillId="0" borderId="0" xfId="17" applyNumberFormat="1" applyFont="1" applyFill="1" applyBorder="1" applyAlignment="1" applyProtection="1">
      <alignment horizontal="left" vertical="center"/>
    </xf>
    <xf numFmtId="0" fontId="2" fillId="0" borderId="8" xfId="17" applyNumberFormat="1" applyFont="1" applyFill="1" applyBorder="1" applyAlignment="1" applyProtection="1">
      <alignment vertical="center"/>
    </xf>
    <xf numFmtId="0" fontId="2" fillId="0" borderId="0" xfId="17" applyNumberFormat="1" applyFont="1" applyFill="1" applyBorder="1" applyAlignment="1" applyProtection="1">
      <alignment vertical="center"/>
    </xf>
    <xf numFmtId="0" fontId="2" fillId="0" borderId="0" xfId="0" applyFont="1" applyBorder="1" applyAlignment="1" applyProtection="1">
      <alignment horizontal="left" vertical="center"/>
    </xf>
    <xf numFmtId="0" fontId="2" fillId="0" borderId="0" xfId="11" applyFont="1" applyFill="1" applyAlignment="1" applyProtection="1">
      <alignment vertical="center"/>
    </xf>
    <xf numFmtId="0" fontId="2" fillId="0" borderId="11" xfId="11" applyFont="1" applyFill="1" applyBorder="1" applyAlignment="1" applyProtection="1">
      <alignment horizontal="center" vertical="center"/>
    </xf>
    <xf numFmtId="0" fontId="11" fillId="0" borderId="1" xfId="11" applyFont="1" applyFill="1" applyBorder="1" applyAlignment="1" applyProtection="1">
      <alignment horizontal="center" vertical="center" wrapText="1"/>
    </xf>
    <xf numFmtId="0" fontId="10" fillId="0" borderId="1" xfId="11" applyFont="1" applyFill="1" applyBorder="1" applyAlignment="1" applyProtection="1">
      <alignment horizontal="center" vertical="center" wrapText="1"/>
    </xf>
    <xf numFmtId="0" fontId="2" fillId="0" borderId="1" xfId="11" applyFont="1" applyFill="1" applyBorder="1" applyAlignment="1" applyProtection="1">
      <alignment vertical="center"/>
    </xf>
    <xf numFmtId="0" fontId="2" fillId="2" borderId="2" xfId="17" applyNumberFormat="1" applyFont="1" applyFill="1" applyBorder="1" applyAlignment="1" applyProtection="1">
      <alignment horizontal="center" vertical="center"/>
      <protection locked="0"/>
    </xf>
    <xf numFmtId="183" fontId="2" fillId="2" borderId="1" xfId="7" applyNumberFormat="1" applyFont="1" applyFill="1" applyBorder="1" applyAlignment="1" applyProtection="1">
      <alignment horizontal="right" vertical="center"/>
      <protection locked="0"/>
    </xf>
    <xf numFmtId="0" fontId="2" fillId="0" borderId="0" xfId="7" applyNumberFormat="1" applyFont="1" applyFill="1" applyBorder="1" applyAlignment="1" applyProtection="1">
      <alignment horizontal="left" vertical="center" shrinkToFit="1"/>
    </xf>
    <xf numFmtId="0" fontId="2" fillId="0" borderId="0" xfId="7" applyNumberFormat="1" applyFont="1" applyFill="1" applyBorder="1" applyAlignment="1" applyProtection="1">
      <alignment horizontal="right" vertical="center"/>
    </xf>
    <xf numFmtId="0" fontId="2" fillId="0" borderId="4" xfId="7" applyFont="1" applyBorder="1" applyAlignment="1" applyProtection="1">
      <alignment horizontal="right" vertical="center"/>
    </xf>
    <xf numFmtId="0" fontId="2" fillId="0" borderId="8" xfId="7" applyFont="1" applyBorder="1" applyAlignment="1" applyProtection="1">
      <alignment vertical="center"/>
    </xf>
    <xf numFmtId="0" fontId="2" fillId="3" borderId="0" xfId="7" applyNumberFormat="1" applyFont="1" applyFill="1" applyBorder="1" applyAlignment="1" applyProtection="1">
      <alignment horizontal="right" vertical="center" wrapText="1"/>
    </xf>
    <xf numFmtId="0" fontId="2" fillId="3" borderId="0" xfId="0" applyNumberFormat="1" applyFont="1" applyFill="1" applyAlignment="1" applyProtection="1">
      <alignment vertical="center"/>
    </xf>
    <xf numFmtId="0" fontId="2" fillId="3" borderId="0" xfId="0" applyFont="1" applyFill="1" applyAlignment="1" applyProtection="1">
      <alignment vertical="center"/>
    </xf>
    <xf numFmtId="0" fontId="2" fillId="3" borderId="1" xfId="0" applyNumberFormat="1" applyFont="1" applyFill="1" applyBorder="1" applyAlignment="1" applyProtection="1">
      <alignment vertical="center"/>
    </xf>
    <xf numFmtId="0" fontId="2" fillId="3" borderId="2" xfId="0" applyNumberFormat="1" applyFont="1" applyFill="1" applyBorder="1" applyAlignment="1" applyProtection="1">
      <alignment vertical="center"/>
    </xf>
    <xf numFmtId="0" fontId="2" fillId="3" borderId="0" xfId="0" applyNumberFormat="1" applyFont="1" applyFill="1" applyBorder="1" applyAlignment="1" applyProtection="1">
      <alignment vertical="center"/>
    </xf>
    <xf numFmtId="0" fontId="2" fillId="3" borderId="14"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2" xfId="0" applyNumberFormat="1" applyFont="1" applyFill="1" applyBorder="1" applyAlignment="1" applyProtection="1">
      <alignment horizontal="left" vertical="center"/>
    </xf>
    <xf numFmtId="0" fontId="2" fillId="0" borderId="13" xfId="7" applyFont="1" applyBorder="1" applyAlignment="1" applyProtection="1">
      <alignment vertical="center"/>
    </xf>
    <xf numFmtId="0" fontId="2" fillId="0" borderId="6" xfId="7" applyFont="1" applyBorder="1" applyAlignment="1" applyProtection="1">
      <alignment horizontal="left" vertical="center"/>
    </xf>
    <xf numFmtId="0" fontId="2" fillId="0" borderId="11" xfId="0" applyFont="1" applyBorder="1" applyAlignment="1" applyProtection="1">
      <alignment horizontal="left" vertical="center"/>
    </xf>
    <xf numFmtId="0" fontId="2" fillId="0" borderId="9" xfId="0" applyFont="1" applyBorder="1" applyAlignment="1" applyProtection="1">
      <alignment horizontal="left" vertical="center"/>
    </xf>
    <xf numFmtId="0" fontId="2" fillId="0" borderId="12" xfId="7" applyFont="1" applyBorder="1" applyAlignment="1" applyProtection="1">
      <alignment horizontal="left" vertical="center"/>
    </xf>
    <xf numFmtId="0" fontId="2" fillId="0" borderId="1" xfId="7" applyFont="1" applyFill="1" applyBorder="1" applyAlignment="1" applyProtection="1">
      <alignment horizontal="left" vertical="center"/>
    </xf>
    <xf numFmtId="0" fontId="2" fillId="0" borderId="8" xfId="0" applyFont="1" applyBorder="1" applyAlignment="1">
      <alignment vertical="center"/>
    </xf>
    <xf numFmtId="0" fontId="2" fillId="0" borderId="0" xfId="0" applyFont="1" applyBorder="1" applyAlignment="1">
      <alignment vertical="center"/>
    </xf>
    <xf numFmtId="0" fontId="2" fillId="0" borderId="0" xfId="7" applyFont="1" applyBorder="1" applyAlignment="1" applyProtection="1">
      <alignment horizontal="right" vertical="center"/>
    </xf>
    <xf numFmtId="0" fontId="2" fillId="0" borderId="13" xfId="17" applyNumberFormat="1" applyFont="1" applyFill="1" applyBorder="1" applyAlignment="1" applyProtection="1">
      <alignment vertical="center"/>
    </xf>
    <xf numFmtId="0" fontId="2" fillId="0" borderId="9" xfId="7" applyNumberFormat="1" applyFont="1" applyFill="1" applyBorder="1" applyAlignment="1" applyProtection="1">
      <alignment horizontal="center" vertical="center"/>
    </xf>
    <xf numFmtId="0" fontId="2" fillId="12" borderId="1" xfId="7" applyFont="1" applyFill="1" applyBorder="1" applyAlignment="1" applyProtection="1">
      <alignment vertical="center"/>
      <protection locked="0"/>
    </xf>
    <xf numFmtId="0" fontId="2" fillId="0" borderId="1" xfId="7" applyFont="1" applyBorder="1" applyAlignment="1" applyProtection="1">
      <alignment vertical="center"/>
    </xf>
    <xf numFmtId="0" fontId="11" fillId="0" borderId="0" xfId="17" applyNumberFormat="1" applyFont="1" applyFill="1" applyBorder="1" applyAlignment="1" applyProtection="1">
      <alignment horizontal="left" vertical="center"/>
    </xf>
    <xf numFmtId="0" fontId="15" fillId="3" borderId="0" xfId="0" applyFont="1" applyFill="1" applyAlignment="1" applyProtection="1">
      <alignment vertical="center"/>
    </xf>
    <xf numFmtId="49" fontId="15" fillId="3" borderId="0"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horizontal="center" vertical="center"/>
    </xf>
    <xf numFmtId="0" fontId="15" fillId="0" borderId="0" xfId="0" applyFont="1" applyFill="1" applyBorder="1" applyAlignment="1" applyProtection="1">
      <alignment vertical="center"/>
    </xf>
    <xf numFmtId="0" fontId="15" fillId="3" borderId="0" xfId="0" applyFont="1" applyFill="1" applyBorder="1" applyAlignment="1" applyProtection="1">
      <alignment vertical="center"/>
    </xf>
    <xf numFmtId="0" fontId="2" fillId="0" borderId="0" xfId="0" applyFont="1" applyAlignment="1">
      <alignment vertical="center"/>
    </xf>
    <xf numFmtId="0" fontId="10" fillId="3" borderId="1" xfId="0" applyFont="1" applyFill="1" applyBorder="1" applyAlignment="1" applyProtection="1">
      <alignment horizontal="center" vertical="center" wrapText="1"/>
    </xf>
    <xf numFmtId="0" fontId="10" fillId="3" borderId="2"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wrapText="1"/>
    </xf>
    <xf numFmtId="0" fontId="11" fillId="0" borderId="0" xfId="0" applyFont="1" applyAlignment="1" applyProtection="1">
      <alignment horizontal="center" vertical="center"/>
    </xf>
    <xf numFmtId="38" fontId="2" fillId="0" borderId="0" xfId="0" applyNumberFormat="1" applyFont="1" applyAlignment="1" applyProtection="1"/>
    <xf numFmtId="0" fontId="23" fillId="0" borderId="0" xfId="0" applyFont="1" applyAlignment="1" applyProtection="1">
      <alignment vertical="center"/>
    </xf>
    <xf numFmtId="0" fontId="23" fillId="0" borderId="0" xfId="0" applyFont="1" applyFill="1" applyAlignment="1" applyProtection="1">
      <alignment vertical="center"/>
    </xf>
    <xf numFmtId="0" fontId="23" fillId="0" borderId="0" xfId="0" applyFont="1" applyFill="1" applyBorder="1" applyAlignment="1" applyProtection="1">
      <alignment vertical="center"/>
    </xf>
    <xf numFmtId="0" fontId="2" fillId="0" borderId="1" xfId="7" applyFont="1" applyFill="1" applyBorder="1" applyAlignment="1" applyProtection="1">
      <alignment vertical="center"/>
    </xf>
    <xf numFmtId="0" fontId="2" fillId="0" borderId="0" xfId="0" applyNumberFormat="1" applyFont="1" applyFill="1" applyBorder="1" applyAlignment="1" applyProtection="1">
      <alignment vertical="center"/>
    </xf>
    <xf numFmtId="0" fontId="2" fillId="0" borderId="0" xfId="10" applyFont="1" applyFill="1" applyBorder="1" applyAlignment="1">
      <alignment vertical="center"/>
    </xf>
    <xf numFmtId="0" fontId="2" fillId="0" borderId="13" xfId="10" applyFont="1" applyFill="1" applyBorder="1" applyAlignment="1">
      <alignment vertical="center"/>
    </xf>
    <xf numFmtId="0" fontId="2" fillId="0" borderId="0" xfId="10" applyFont="1" applyFill="1" applyAlignment="1">
      <alignment vertical="center"/>
    </xf>
    <xf numFmtId="0" fontId="2" fillId="0" borderId="0" xfId="10" applyFont="1" applyFill="1" applyBorder="1" applyAlignment="1">
      <alignment horizontal="right" vertical="center"/>
    </xf>
    <xf numFmtId="0" fontId="2" fillId="0" borderId="1" xfId="10" applyFont="1" applyFill="1" applyBorder="1" applyAlignment="1">
      <alignment horizontal="left" vertical="center"/>
    </xf>
    <xf numFmtId="0" fontId="2" fillId="0" borderId="0" xfId="0" applyFont="1" applyFill="1"/>
    <xf numFmtId="0" fontId="2" fillId="0" borderId="0" xfId="10" applyFont="1" applyFill="1" applyAlignment="1">
      <alignment horizontal="right" vertical="center"/>
    </xf>
    <xf numFmtId="0" fontId="2" fillId="0" borderId="0" xfId="0" applyFont="1"/>
    <xf numFmtId="0" fontId="2" fillId="2" borderId="6" xfId="7" applyNumberFormat="1" applyFont="1" applyFill="1" applyBorder="1" applyAlignment="1" applyProtection="1">
      <alignment horizontal="center" vertical="center"/>
      <protection locked="0"/>
    </xf>
    <xf numFmtId="0" fontId="2" fillId="0" borderId="0" xfId="10" applyFont="1" applyFill="1" applyAlignment="1" applyProtection="1">
      <alignment vertical="center"/>
    </xf>
    <xf numFmtId="0" fontId="2" fillId="0" borderId="2" xfId="7" applyFont="1" applyFill="1" applyBorder="1" applyAlignment="1" applyProtection="1">
      <alignment vertical="center"/>
    </xf>
    <xf numFmtId="0" fontId="2" fillId="3" borderId="0" xfId="0" applyFont="1" applyFill="1" applyAlignment="1" applyProtection="1">
      <alignment horizontal="left" vertical="center"/>
    </xf>
    <xf numFmtId="0" fontId="2" fillId="3" borderId="0" xfId="17" applyNumberFormat="1" applyFont="1" applyFill="1" applyBorder="1" applyAlignment="1" applyProtection="1">
      <alignment horizontal="center" vertical="center"/>
    </xf>
    <xf numFmtId="0" fontId="2" fillId="3" borderId="0" xfId="17" applyNumberFormat="1" applyFont="1" applyFill="1" applyBorder="1" applyAlignment="1" applyProtection="1">
      <alignment vertical="center"/>
    </xf>
    <xf numFmtId="0" fontId="2" fillId="0" borderId="1" xfId="7" applyFont="1" applyBorder="1" applyAlignment="1" applyProtection="1">
      <alignment horizontal="center" vertical="center" shrinkToFit="1"/>
    </xf>
    <xf numFmtId="58" fontId="2" fillId="0" borderId="0" xfId="7" applyNumberFormat="1" applyFont="1" applyFill="1" applyBorder="1" applyAlignment="1" applyProtection="1">
      <alignment vertical="center" shrinkToFit="1"/>
    </xf>
    <xf numFmtId="58" fontId="2" fillId="0" borderId="0" xfId="7" applyNumberFormat="1" applyFont="1" applyFill="1" applyBorder="1" applyAlignment="1" applyProtection="1">
      <alignment vertical="center" wrapText="1"/>
    </xf>
    <xf numFmtId="0" fontId="2" fillId="3" borderId="1" xfId="7" applyNumberFormat="1" applyFont="1" applyFill="1" applyBorder="1" applyAlignment="1" applyProtection="1">
      <alignment vertical="center" shrinkToFit="1"/>
    </xf>
    <xf numFmtId="0" fontId="2" fillId="3" borderId="1" xfId="7" applyNumberFormat="1" applyFont="1" applyFill="1" applyBorder="1" applyAlignment="1" applyProtection="1">
      <alignment horizontal="left" vertical="center" shrinkToFit="1"/>
    </xf>
    <xf numFmtId="0" fontId="2" fillId="0" borderId="0" xfId="7" applyFont="1" applyAlignment="1" applyProtection="1">
      <alignment horizontal="left" vertical="center" wrapText="1"/>
    </xf>
    <xf numFmtId="0" fontId="2" fillId="0" borderId="0" xfId="10" applyFont="1" applyFill="1" applyBorder="1" applyAlignment="1" applyProtection="1">
      <alignment vertical="center"/>
    </xf>
    <xf numFmtId="0" fontId="2" fillId="0" borderId="0" xfId="0" applyFont="1" applyAlignment="1">
      <alignment shrinkToFit="1"/>
    </xf>
    <xf numFmtId="0" fontId="2" fillId="0" borderId="0" xfId="0" applyFont="1" applyAlignment="1" applyProtection="1"/>
    <xf numFmtId="0" fontId="2" fillId="0" borderId="0" xfId="10" applyFont="1" applyFill="1" applyBorder="1" applyAlignment="1" applyProtection="1">
      <alignment horizontal="right" vertical="center"/>
    </xf>
    <xf numFmtId="0" fontId="2" fillId="0" borderId="0" xfId="0" applyFont="1" applyBorder="1" applyProtection="1"/>
    <xf numFmtId="0" fontId="2" fillId="0" borderId="0" xfId="7" applyNumberFormat="1" applyFont="1" applyFill="1" applyBorder="1" applyAlignment="1" applyProtection="1">
      <alignment horizontal="center" vertical="center" shrinkToFit="1"/>
    </xf>
    <xf numFmtId="0" fontId="2" fillId="0" borderId="6" xfId="7" applyNumberFormat="1" applyFont="1" applyFill="1" applyBorder="1" applyAlignment="1" applyProtection="1">
      <alignment horizontal="right" vertical="center" wrapText="1"/>
    </xf>
    <xf numFmtId="0" fontId="2" fillId="0" borderId="1" xfId="7" applyNumberFormat="1" applyFont="1" applyFill="1" applyBorder="1" applyAlignment="1" applyProtection="1">
      <alignment horizontal="right" vertical="center" wrapText="1"/>
    </xf>
    <xf numFmtId="0" fontId="2" fillId="0" borderId="6" xfId="7" applyFont="1" applyFill="1" applyBorder="1" applyAlignment="1" applyProtection="1">
      <alignment horizontal="right" vertical="center"/>
    </xf>
    <xf numFmtId="0" fontId="2" fillId="0" borderId="9" xfId="7" applyFont="1" applyFill="1" applyBorder="1" applyAlignment="1" applyProtection="1">
      <alignment vertical="center"/>
    </xf>
    <xf numFmtId="0" fontId="14" fillId="0" borderId="3" xfId="7" applyNumberFormat="1" applyFont="1" applyFill="1" applyBorder="1" applyAlignment="1" applyProtection="1">
      <alignment horizontal="right" vertical="center" wrapText="1"/>
    </xf>
    <xf numFmtId="49" fontId="2" fillId="0" borderId="0" xfId="7" applyNumberFormat="1" applyFont="1" applyFill="1" applyBorder="1" applyAlignment="1" applyProtection="1">
      <alignment vertical="center" wrapText="1"/>
    </xf>
    <xf numFmtId="49" fontId="2" fillId="0" borderId="0" xfId="7" applyNumberFormat="1" applyFont="1" applyFill="1" applyBorder="1" applyAlignment="1" applyProtection="1">
      <alignment vertical="center"/>
    </xf>
    <xf numFmtId="0" fontId="2" fillId="0" borderId="0" xfId="7" applyFont="1" applyFill="1" applyBorder="1" applyAlignment="1" applyProtection="1">
      <alignment horizontal="right" vertical="center"/>
    </xf>
    <xf numFmtId="0" fontId="2" fillId="0" borderId="40" xfId="7" applyNumberFormat="1" applyFont="1" applyFill="1" applyBorder="1" applyAlignment="1" applyProtection="1">
      <alignment horizontal="left" vertical="center"/>
    </xf>
    <xf numFmtId="0" fontId="2" fillId="0" borderId="41" xfId="7" applyNumberFormat="1" applyFont="1" applyFill="1" applyBorder="1" applyAlignment="1" applyProtection="1">
      <alignment horizontal="left" vertical="center"/>
    </xf>
    <xf numFmtId="0" fontId="2" fillId="0" borderId="42" xfId="7" applyNumberFormat="1" applyFont="1" applyFill="1" applyBorder="1" applyAlignment="1" applyProtection="1">
      <alignment horizontal="left" vertical="center"/>
    </xf>
    <xf numFmtId="0" fontId="2" fillId="0" borderId="43" xfId="7" applyNumberFormat="1" applyFont="1" applyFill="1" applyBorder="1" applyAlignment="1" applyProtection="1">
      <alignment horizontal="left" vertical="center"/>
    </xf>
    <xf numFmtId="0" fontId="2" fillId="0" borderId="43" xfId="7" applyNumberFormat="1" applyFont="1" applyFill="1" applyBorder="1" applyAlignment="1" applyProtection="1">
      <alignment horizontal="center" vertical="center"/>
    </xf>
    <xf numFmtId="0" fontId="2" fillId="0" borderId="44" xfId="7" applyNumberFormat="1" applyFont="1" applyFill="1" applyBorder="1" applyAlignment="1" applyProtection="1">
      <alignment horizontal="center" vertical="center"/>
    </xf>
    <xf numFmtId="0" fontId="2" fillId="0" borderId="45" xfId="7" applyNumberFormat="1" applyFont="1" applyFill="1" applyBorder="1" applyAlignment="1" applyProtection="1">
      <alignment horizontal="center" vertical="center" textRotation="255"/>
    </xf>
    <xf numFmtId="0" fontId="2" fillId="0" borderId="6" xfId="7" applyNumberFormat="1" applyFont="1" applyFill="1" applyBorder="1" applyAlignment="1" applyProtection="1">
      <alignment horizontal="center" vertical="center" textRotation="255"/>
    </xf>
    <xf numFmtId="0" fontId="2" fillId="0" borderId="21" xfId="7" applyNumberFormat="1" applyFont="1" applyFill="1" applyBorder="1" applyAlignment="1" applyProtection="1">
      <alignment horizontal="left" vertical="center"/>
    </xf>
    <xf numFmtId="181" fontId="2" fillId="2" borderId="5" xfId="7" applyNumberFormat="1" applyFont="1" applyFill="1" applyBorder="1" applyAlignment="1" applyProtection="1">
      <alignment vertical="center"/>
      <protection locked="0"/>
    </xf>
    <xf numFmtId="0" fontId="2" fillId="0" borderId="5" xfId="7" applyFont="1" applyBorder="1" applyAlignment="1" applyProtection="1">
      <alignment horizontal="left" vertical="center"/>
    </xf>
    <xf numFmtId="0" fontId="2" fillId="0" borderId="46" xfId="7" applyFont="1" applyBorder="1" applyAlignment="1" applyProtection="1">
      <alignment horizontal="left" vertical="center"/>
    </xf>
    <xf numFmtId="0" fontId="2" fillId="0" borderId="4" xfId="7" applyNumberFormat="1" applyFont="1" applyFill="1" applyBorder="1" applyAlignment="1" applyProtection="1">
      <alignment horizontal="center" vertical="center"/>
    </xf>
    <xf numFmtId="0" fontId="2" fillId="0" borderId="2" xfId="7" applyNumberFormat="1" applyFont="1" applyFill="1" applyBorder="1" applyAlignment="1" applyProtection="1">
      <alignment horizontal="left" vertical="center"/>
    </xf>
    <xf numFmtId="0" fontId="2" fillId="0" borderId="3" xfId="7" applyNumberFormat="1" applyFont="1" applyFill="1" applyBorder="1" applyAlignment="1" applyProtection="1">
      <alignment horizontal="left" vertical="center"/>
    </xf>
    <xf numFmtId="181" fontId="2" fillId="2" borderId="1" xfId="7" applyNumberFormat="1" applyFont="1" applyFill="1" applyBorder="1" applyAlignment="1" applyProtection="1">
      <alignment vertical="center"/>
      <protection locked="0"/>
    </xf>
    <xf numFmtId="0" fontId="2" fillId="0" borderId="47" xfId="7" applyFont="1" applyBorder="1" applyAlignment="1" applyProtection="1">
      <alignment horizontal="left" vertical="center"/>
    </xf>
    <xf numFmtId="0" fontId="2" fillId="0" borderId="4" xfId="7" applyNumberFormat="1" applyFont="1" applyFill="1" applyBorder="1" applyAlignment="1" applyProtection="1">
      <alignment horizontal="center" vertical="center" textRotation="255"/>
    </xf>
    <xf numFmtId="0" fontId="2" fillId="0" borderId="5" xfId="7" applyNumberFormat="1" applyFont="1" applyFill="1" applyBorder="1" applyAlignment="1" applyProtection="1">
      <alignment horizontal="center" vertical="center" textRotation="255"/>
    </xf>
    <xf numFmtId="0" fontId="2" fillId="0" borderId="48" xfId="7" applyFont="1" applyBorder="1" applyAlignment="1" applyProtection="1">
      <alignment horizontal="left" vertical="center"/>
    </xf>
    <xf numFmtId="0" fontId="2" fillId="0" borderId="6" xfId="7" applyNumberFormat="1" applyFont="1" applyFill="1" applyBorder="1" applyAlignment="1" applyProtection="1">
      <alignment horizontal="center" vertical="center"/>
    </xf>
    <xf numFmtId="0" fontId="2" fillId="0" borderId="5" xfId="7" applyNumberFormat="1" applyFont="1" applyFill="1" applyBorder="1" applyAlignment="1" applyProtection="1">
      <alignment horizontal="center" vertical="center"/>
    </xf>
    <xf numFmtId="0" fontId="2" fillId="0" borderId="45" xfId="7" applyNumberFormat="1" applyFont="1" applyFill="1" applyBorder="1" applyAlignment="1" applyProtection="1">
      <alignment horizontal="center" vertical="top" textRotation="90"/>
    </xf>
    <xf numFmtId="0" fontId="2" fillId="0" borderId="49" xfId="7" applyFont="1" applyBorder="1" applyAlignment="1" applyProtection="1">
      <alignment horizontal="left" vertical="center"/>
    </xf>
    <xf numFmtId="0" fontId="2" fillId="0" borderId="50" xfId="7" applyNumberFormat="1" applyFont="1" applyFill="1" applyBorder="1" applyAlignment="1" applyProtection="1">
      <alignment horizontal="center" vertical="center" textRotation="255"/>
    </xf>
    <xf numFmtId="0" fontId="2" fillId="0" borderId="51" xfId="7" applyNumberFormat="1" applyFont="1" applyFill="1" applyBorder="1" applyAlignment="1" applyProtection="1">
      <alignment horizontal="center" vertical="center" textRotation="255"/>
    </xf>
    <xf numFmtId="0" fontId="2" fillId="0" borderId="52" xfId="7" applyNumberFormat="1" applyFont="1" applyFill="1" applyBorder="1" applyAlignment="1" applyProtection="1">
      <alignment horizontal="left" vertical="center"/>
    </xf>
    <xf numFmtId="0" fontId="2" fillId="0" borderId="53" xfId="7" applyNumberFormat="1" applyFont="1" applyFill="1" applyBorder="1" applyAlignment="1" applyProtection="1">
      <alignment horizontal="left" vertical="center"/>
    </xf>
    <xf numFmtId="181" fontId="2" fillId="2" borderId="54" xfId="7" applyNumberFormat="1" applyFont="1" applyFill="1" applyBorder="1" applyAlignment="1" applyProtection="1">
      <alignment vertical="center"/>
      <protection locked="0"/>
    </xf>
    <xf numFmtId="0" fontId="2" fillId="0" borderId="54" xfId="7" applyFont="1" applyBorder="1" applyAlignment="1" applyProtection="1">
      <alignment horizontal="left" vertical="center"/>
    </xf>
    <xf numFmtId="0" fontId="2" fillId="0" borderId="55" xfId="7" applyFont="1" applyBorder="1" applyAlignment="1" applyProtection="1">
      <alignment horizontal="left" vertical="center"/>
    </xf>
    <xf numFmtId="0" fontId="8" fillId="0" borderId="0" xfId="7" applyFont="1" applyFill="1" applyBorder="1" applyAlignment="1" applyProtection="1">
      <alignment horizontal="left" vertical="center"/>
    </xf>
    <xf numFmtId="0" fontId="11" fillId="0" borderId="0" xfId="7" applyFont="1" applyFill="1" applyAlignment="1" applyProtection="1">
      <alignment vertical="center"/>
    </xf>
    <xf numFmtId="0" fontId="11" fillId="0" borderId="0" xfId="7" applyFont="1" applyFill="1" applyBorder="1" applyAlignment="1" applyProtection="1">
      <alignment horizontal="center" vertical="center"/>
    </xf>
    <xf numFmtId="0" fontId="11" fillId="0" borderId="0" xfId="7" applyFont="1" applyBorder="1" applyAlignment="1" applyProtection="1">
      <alignment vertical="center"/>
    </xf>
    <xf numFmtId="0" fontId="2" fillId="0" borderId="56" xfId="0" applyFont="1" applyBorder="1" applyAlignment="1" applyProtection="1">
      <alignment horizontal="left" vertical="center"/>
    </xf>
    <xf numFmtId="0" fontId="2" fillId="0" borderId="57" xfId="0" applyFont="1" applyBorder="1" applyAlignment="1" applyProtection="1"/>
    <xf numFmtId="0" fontId="2" fillId="0" borderId="58" xfId="0" applyFont="1" applyBorder="1" applyAlignment="1" applyProtection="1"/>
    <xf numFmtId="0" fontId="2" fillId="0" borderId="59" xfId="7" applyFont="1" applyFill="1" applyBorder="1" applyAlignment="1" applyProtection="1">
      <alignment horizontal="right" vertical="center"/>
    </xf>
    <xf numFmtId="0" fontId="11" fillId="0" borderId="0" xfId="0" applyFont="1" applyProtection="1"/>
    <xf numFmtId="0" fontId="2" fillId="0" borderId="60" xfId="0" applyFont="1" applyFill="1" applyBorder="1" applyAlignment="1" applyProtection="1">
      <alignment horizontal="center" vertical="center"/>
    </xf>
    <xf numFmtId="0" fontId="2" fillId="6" borderId="61" xfId="7" applyNumberFormat="1" applyFont="1" applyFill="1" applyBorder="1" applyAlignment="1" applyProtection="1">
      <alignment horizontal="center" vertical="center"/>
    </xf>
    <xf numFmtId="0" fontId="2" fillId="6" borderId="62" xfId="7" applyNumberFormat="1" applyFont="1" applyFill="1" applyBorder="1" applyAlignment="1" applyProtection="1">
      <alignment horizontal="center" vertical="center"/>
    </xf>
    <xf numFmtId="0" fontId="2" fillId="0" borderId="63" xfId="0" applyFont="1" applyFill="1" applyBorder="1" applyAlignment="1" applyProtection="1">
      <alignment horizontal="center" vertical="center"/>
    </xf>
    <xf numFmtId="0" fontId="2" fillId="6" borderId="60" xfId="0" applyFont="1" applyFill="1" applyBorder="1" applyAlignment="1" applyProtection="1">
      <alignment horizontal="center" vertical="center"/>
    </xf>
    <xf numFmtId="0" fontId="2" fillId="6" borderId="6" xfId="7" applyNumberFormat="1" applyFont="1" applyFill="1" applyBorder="1" applyAlignment="1" applyProtection="1">
      <alignment horizontal="center" vertical="center"/>
    </xf>
    <xf numFmtId="0" fontId="2" fillId="0" borderId="60" xfId="0" applyFont="1" applyFill="1" applyBorder="1" applyAlignment="1" applyProtection="1">
      <alignment horizontal="center" vertical="center" wrapText="1"/>
    </xf>
    <xf numFmtId="0" fontId="2" fillId="6" borderId="63" xfId="0" applyFont="1" applyFill="1" applyBorder="1" applyAlignment="1" applyProtection="1">
      <alignment horizontal="center" vertical="center"/>
    </xf>
    <xf numFmtId="0" fontId="2" fillId="6" borderId="1" xfId="7" applyNumberFormat="1" applyFont="1" applyFill="1" applyBorder="1" applyAlignment="1" applyProtection="1">
      <alignment horizontal="center" vertical="center"/>
    </xf>
    <xf numFmtId="0" fontId="2" fillId="6" borderId="60" xfId="0" applyFont="1" applyFill="1" applyBorder="1" applyAlignment="1" applyProtection="1">
      <alignment horizontal="center" vertical="center" wrapText="1"/>
    </xf>
    <xf numFmtId="0" fontId="2" fillId="0" borderId="0" xfId="0" applyFont="1" applyBorder="1" applyAlignment="1" applyProtection="1">
      <alignment horizontal="right" vertical="center"/>
    </xf>
    <xf numFmtId="3" fontId="2" fillId="0" borderId="64" xfId="0" applyNumberFormat="1" applyFont="1" applyBorder="1" applyAlignment="1" applyProtection="1">
      <alignment vertical="center"/>
    </xf>
    <xf numFmtId="0" fontId="2" fillId="0" borderId="61" xfId="7" applyFont="1" applyBorder="1" applyAlignment="1" applyProtection="1">
      <alignment vertical="center"/>
    </xf>
    <xf numFmtId="0" fontId="2" fillId="0" borderId="65" xfId="7" applyFont="1" applyFill="1" applyBorder="1" applyAlignment="1" applyProtection="1">
      <alignment horizontal="right" vertical="center"/>
    </xf>
    <xf numFmtId="3" fontId="2" fillId="0" borderId="61" xfId="7" applyNumberFormat="1" applyFont="1" applyFill="1" applyBorder="1" applyAlignment="1" applyProtection="1">
      <alignment vertical="center"/>
    </xf>
    <xf numFmtId="3" fontId="2" fillId="6" borderId="64" xfId="0" applyNumberFormat="1" applyFont="1" applyFill="1" applyBorder="1" applyAlignment="1" applyProtection="1">
      <alignment vertical="center"/>
    </xf>
    <xf numFmtId="0" fontId="2" fillId="6" borderId="61" xfId="7" applyFont="1" applyFill="1" applyBorder="1" applyAlignment="1" applyProtection="1">
      <alignment vertical="center"/>
    </xf>
    <xf numFmtId="0" fontId="2" fillId="6" borderId="2" xfId="7" applyNumberFormat="1" applyFont="1" applyFill="1" applyBorder="1" applyAlignment="1" applyProtection="1">
      <alignment horizontal="center" vertical="center"/>
    </xf>
    <xf numFmtId="3" fontId="2" fillId="6" borderId="61" xfId="7" applyNumberFormat="1" applyFont="1" applyFill="1" applyBorder="1" applyAlignment="1" applyProtection="1">
      <alignment vertical="center"/>
    </xf>
    <xf numFmtId="0" fontId="2" fillId="6" borderId="12" xfId="0" applyNumberFormat="1" applyFont="1" applyFill="1" applyBorder="1" applyAlignment="1" applyProtection="1">
      <alignment vertical="center" shrinkToFit="1"/>
    </xf>
    <xf numFmtId="0" fontId="2" fillId="6" borderId="2" xfId="0" applyNumberFormat="1" applyFont="1" applyFill="1" applyBorder="1" applyAlignment="1" applyProtection="1">
      <alignment vertical="center" shrinkToFit="1"/>
    </xf>
    <xf numFmtId="0" fontId="2" fillId="6" borderId="10" xfId="0" applyNumberFormat="1" applyFont="1" applyFill="1" applyBorder="1" applyAlignment="1" applyProtection="1">
      <alignment vertical="center" shrinkToFit="1"/>
    </xf>
    <xf numFmtId="0" fontId="15" fillId="0" borderId="0" xfId="0" applyFont="1" applyAlignment="1" applyProtection="1">
      <alignment horizontal="left" vertical="center"/>
    </xf>
    <xf numFmtId="0" fontId="8" fillId="0" borderId="0" xfId="7" applyFont="1" applyBorder="1" applyAlignment="1" applyProtection="1">
      <alignment horizontal="left" vertical="center"/>
    </xf>
    <xf numFmtId="0" fontId="0" fillId="0" borderId="0" xfId="7" applyFont="1" applyAlignment="1" applyProtection="1">
      <alignment horizontal="center" vertical="center"/>
    </xf>
    <xf numFmtId="0" fontId="0" fillId="0" borderId="66" xfId="7" applyFont="1" applyBorder="1" applyAlignment="1" applyProtection="1">
      <alignment horizontal="center" vertical="center" wrapText="1"/>
    </xf>
    <xf numFmtId="0" fontId="0" fillId="0" borderId="66" xfId="7" applyNumberFormat="1" applyFont="1" applyFill="1" applyBorder="1" applyAlignment="1" applyProtection="1">
      <alignment horizontal="center" vertical="center" wrapText="1"/>
    </xf>
    <xf numFmtId="0" fontId="0" fillId="0" borderId="59" xfId="7" applyFont="1" applyBorder="1" applyAlignment="1" applyProtection="1">
      <alignment vertical="center" wrapText="1"/>
    </xf>
    <xf numFmtId="0" fontId="0" fillId="0" borderId="1" xfId="7" applyNumberFormat="1" applyFont="1" applyFill="1" applyBorder="1" applyAlignment="1" applyProtection="1">
      <alignment vertical="center" wrapText="1"/>
    </xf>
    <xf numFmtId="0" fontId="0" fillId="0" borderId="1" xfId="7" applyFont="1" applyBorder="1" applyAlignment="1" applyProtection="1">
      <alignment horizontal="center" vertical="center" wrapText="1"/>
    </xf>
    <xf numFmtId="3" fontId="0" fillId="2" borderId="1" xfId="7" applyNumberFormat="1" applyFont="1" applyFill="1" applyBorder="1" applyAlignment="1" applyProtection="1">
      <alignment vertical="center"/>
      <protection locked="0"/>
    </xf>
    <xf numFmtId="0" fontId="0" fillId="0" borderId="65" xfId="7" applyFont="1" applyBorder="1" applyAlignment="1" applyProtection="1">
      <alignment vertical="center" wrapText="1"/>
    </xf>
    <xf numFmtId="0" fontId="0" fillId="0" borderId="6" xfId="7" applyFont="1" applyBorder="1" applyAlignment="1" applyProtection="1">
      <alignment horizontal="center" vertical="center" wrapText="1"/>
    </xf>
    <xf numFmtId="0" fontId="0" fillId="0" borderId="67" xfId="7" applyFont="1" applyBorder="1" applyAlignment="1" applyProtection="1">
      <alignment vertical="center" wrapText="1"/>
    </xf>
    <xf numFmtId="0" fontId="0" fillId="0" borderId="68" xfId="7" applyNumberFormat="1" applyFont="1" applyFill="1" applyBorder="1" applyAlignment="1" applyProtection="1">
      <alignment vertical="center"/>
    </xf>
    <xf numFmtId="0" fontId="0" fillId="0" borderId="69" xfId="7" applyFont="1" applyFill="1" applyBorder="1" applyAlignment="1" applyProtection="1">
      <alignment vertical="center" wrapText="1"/>
    </xf>
    <xf numFmtId="0" fontId="0" fillId="0" borderId="70" xfId="7" applyFont="1" applyBorder="1" applyAlignment="1" applyProtection="1">
      <alignment horizontal="center" vertical="center" wrapText="1"/>
    </xf>
    <xf numFmtId="0" fontId="0" fillId="0" borderId="71" xfId="7" applyFont="1" applyBorder="1" applyAlignment="1" applyProtection="1">
      <alignment vertical="center" wrapText="1"/>
    </xf>
    <xf numFmtId="0" fontId="0" fillId="3" borderId="0" xfId="0" applyFont="1" applyFill="1" applyBorder="1" applyAlignment="1" applyProtection="1">
      <alignment vertical="center"/>
    </xf>
    <xf numFmtId="0" fontId="0" fillId="3" borderId="13" xfId="0" applyFont="1" applyFill="1" applyBorder="1" applyAlignment="1" applyProtection="1">
      <alignment vertical="center"/>
    </xf>
    <xf numFmtId="0" fontId="0" fillId="3" borderId="8" xfId="0" applyFont="1" applyFill="1" applyBorder="1" applyAlignment="1" applyProtection="1">
      <alignment vertical="center"/>
    </xf>
    <xf numFmtId="0" fontId="2" fillId="0" borderId="0" xfId="7" applyFont="1" applyAlignment="1" applyProtection="1">
      <alignment vertical="top"/>
    </xf>
    <xf numFmtId="0" fontId="2" fillId="3" borderId="6" xfId="7" applyNumberFormat="1" applyFont="1" applyFill="1" applyBorder="1" applyAlignment="1" applyProtection="1">
      <alignment vertical="center" shrinkToFit="1"/>
    </xf>
    <xf numFmtId="0" fontId="2" fillId="3" borderId="4" xfId="7" applyFont="1" applyFill="1" applyBorder="1" applyAlignment="1" applyProtection="1">
      <alignment horizontal="center" vertical="center"/>
    </xf>
    <xf numFmtId="0" fontId="2" fillId="0" borderId="1" xfId="0" applyFont="1" applyBorder="1" applyAlignment="1" applyProtection="1">
      <alignment vertical="center" wrapText="1"/>
    </xf>
    <xf numFmtId="0" fontId="2" fillId="0" borderId="6" xfId="0" applyFont="1" applyBorder="1" applyAlignment="1" applyProtection="1">
      <alignment vertical="center" wrapText="1"/>
    </xf>
    <xf numFmtId="0" fontId="0" fillId="0" borderId="6" xfId="7" applyFont="1" applyBorder="1" applyAlignment="1" applyProtection="1">
      <alignment horizontal="left" vertical="center"/>
    </xf>
    <xf numFmtId="0" fontId="0" fillId="0" borderId="9" xfId="7" applyFont="1" applyBorder="1" applyAlignment="1" applyProtection="1">
      <alignment horizontal="right" vertical="center"/>
    </xf>
    <xf numFmtId="0" fontId="0" fillId="0" borderId="8" xfId="17" applyNumberFormat="1" applyFont="1" applyFill="1" applyBorder="1" applyAlignment="1" applyProtection="1">
      <alignment vertical="center"/>
    </xf>
    <xf numFmtId="0" fontId="0" fillId="3" borderId="1" xfId="7" applyNumberFormat="1" applyFont="1" applyFill="1" applyBorder="1" applyAlignment="1" applyProtection="1">
      <alignment vertical="center" shrinkToFit="1"/>
    </xf>
    <xf numFmtId="0" fontId="0" fillId="3" borderId="6" xfId="7" applyNumberFormat="1" applyFont="1" applyFill="1" applyBorder="1" applyAlignment="1" applyProtection="1">
      <alignment vertical="center"/>
    </xf>
    <xf numFmtId="0" fontId="0" fillId="0" borderId="0" xfId="7" applyNumberFormat="1" applyFont="1" applyFill="1" applyBorder="1" applyAlignment="1" applyProtection="1">
      <alignment vertical="center" wrapText="1"/>
    </xf>
    <xf numFmtId="0" fontId="0" fillId="3" borderId="0" xfId="7" applyNumberFormat="1" applyFont="1" applyFill="1" applyBorder="1" applyAlignment="1" applyProtection="1">
      <alignment vertical="center"/>
    </xf>
    <xf numFmtId="0" fontId="0" fillId="0" borderId="0" xfId="7" applyFont="1" applyFill="1" applyAlignment="1" applyProtection="1">
      <alignment vertical="center"/>
    </xf>
    <xf numFmtId="0" fontId="15" fillId="0" borderId="45" xfId="7" applyNumberFormat="1" applyFont="1" applyFill="1" applyBorder="1" applyAlignment="1" applyProtection="1">
      <alignment horizontal="center" vertical="center" textRotation="255"/>
    </xf>
    <xf numFmtId="0" fontId="15" fillId="0" borderId="46" xfId="7" applyFont="1" applyBorder="1" applyAlignment="1" applyProtection="1">
      <alignment horizontal="left" vertical="center"/>
    </xf>
    <xf numFmtId="0" fontId="15" fillId="0" borderId="47" xfId="7" applyFont="1" applyBorder="1" applyAlignment="1" applyProtection="1">
      <alignment horizontal="left" vertical="center"/>
    </xf>
    <xf numFmtId="0" fontId="15" fillId="0" borderId="45" xfId="7" applyNumberFormat="1" applyFont="1" applyFill="1" applyBorder="1" applyAlignment="1" applyProtection="1">
      <alignment horizontal="center" vertical="top" textRotation="90"/>
    </xf>
    <xf numFmtId="0" fontId="15" fillId="0" borderId="45" xfId="7" applyNumberFormat="1" applyFont="1" applyFill="1" applyBorder="1" applyAlignment="1" applyProtection="1">
      <alignment horizontal="center" textRotation="90"/>
    </xf>
    <xf numFmtId="0" fontId="24" fillId="0" borderId="0" xfId="7" applyFont="1" applyAlignment="1" applyProtection="1">
      <alignment vertical="center"/>
    </xf>
    <xf numFmtId="185" fontId="0" fillId="2" borderId="70" xfId="7" applyNumberFormat="1" applyFont="1" applyFill="1" applyBorder="1" applyAlignment="1" applyProtection="1">
      <alignment vertical="center"/>
      <protection locked="0"/>
    </xf>
    <xf numFmtId="0" fontId="2" fillId="1" borderId="72" xfId="7" applyNumberFormat="1" applyFont="1" applyFill="1" applyBorder="1" applyAlignment="1" applyProtection="1">
      <alignment vertical="center"/>
      <protection locked="0"/>
    </xf>
    <xf numFmtId="0" fontId="2" fillId="1" borderId="73" xfId="7" applyNumberFormat="1" applyFont="1" applyFill="1" applyBorder="1" applyAlignment="1" applyProtection="1">
      <alignment vertical="center"/>
      <protection locked="0"/>
    </xf>
    <xf numFmtId="0" fontId="2" fillId="1" borderId="74" xfId="7" applyNumberFormat="1" applyFont="1" applyFill="1" applyBorder="1" applyAlignment="1" applyProtection="1">
      <alignment vertical="center"/>
      <protection locked="0"/>
    </xf>
    <xf numFmtId="0" fontId="2" fillId="0" borderId="10" xfId="7" applyNumberFormat="1" applyFont="1" applyFill="1" applyBorder="1" applyAlignment="1" applyProtection="1">
      <alignment horizontal="center" vertical="center" wrapText="1"/>
    </xf>
    <xf numFmtId="0" fontId="46" fillId="0" borderId="9" xfId="7" applyFont="1" applyBorder="1" applyAlignment="1" applyProtection="1">
      <alignment horizontal="center" vertical="center"/>
    </xf>
    <xf numFmtId="0" fontId="46" fillId="0" borderId="11" xfId="7" applyNumberFormat="1" applyFont="1" applyFill="1" applyBorder="1" applyAlignment="1" applyProtection="1">
      <alignment horizontal="center" vertical="center"/>
    </xf>
    <xf numFmtId="0" fontId="46" fillId="13" borderId="10" xfId="7" applyNumberFormat="1" applyFont="1" applyFill="1" applyBorder="1" applyAlignment="1" applyProtection="1">
      <alignment horizontal="center" vertical="center"/>
    </xf>
    <xf numFmtId="0" fontId="46" fillId="1" borderId="9" xfId="7" applyFont="1" applyFill="1" applyBorder="1" applyAlignment="1" applyProtection="1">
      <alignment horizontal="center" vertical="center"/>
    </xf>
    <xf numFmtId="0" fontId="46" fillId="1" borderId="10" xfId="7" applyNumberFormat="1" applyFont="1" applyFill="1" applyBorder="1" applyAlignment="1" applyProtection="1">
      <alignment horizontal="center" vertical="center"/>
    </xf>
    <xf numFmtId="0" fontId="46" fillId="1" borderId="14" xfId="7" applyNumberFormat="1" applyFont="1" applyFill="1" applyBorder="1" applyAlignment="1" applyProtection="1">
      <alignment horizontal="center" vertical="center"/>
    </xf>
    <xf numFmtId="0" fontId="46" fillId="1" borderId="14" xfId="7" applyFont="1" applyFill="1" applyBorder="1" applyAlignment="1" applyProtection="1">
      <alignment horizontal="center" vertical="center"/>
    </xf>
    <xf numFmtId="0" fontId="46" fillId="13" borderId="8" xfId="7" applyFont="1" applyFill="1" applyBorder="1" applyAlignment="1" applyProtection="1">
      <alignment horizontal="center" vertical="center"/>
    </xf>
    <xf numFmtId="0" fontId="46" fillId="1" borderId="0" xfId="7" applyFont="1" applyFill="1" applyBorder="1" applyAlignment="1" applyProtection="1">
      <alignment horizontal="center" vertical="center"/>
    </xf>
    <xf numFmtId="0" fontId="46" fillId="1" borderId="8" xfId="7" applyNumberFormat="1" applyFont="1" applyFill="1" applyBorder="1" applyAlignment="1" applyProtection="1">
      <alignment horizontal="center" vertical="center"/>
    </xf>
    <xf numFmtId="0" fontId="46" fillId="1" borderId="11" xfId="7" applyNumberFormat="1" applyFont="1" applyFill="1" applyBorder="1" applyAlignment="1" applyProtection="1">
      <alignment horizontal="center" vertical="center"/>
    </xf>
    <xf numFmtId="0" fontId="46" fillId="1" borderId="8" xfId="7" applyFont="1" applyFill="1" applyBorder="1" applyAlignment="1" applyProtection="1">
      <alignment horizontal="center" vertical="center"/>
    </xf>
    <xf numFmtId="0" fontId="46" fillId="1" borderId="11" xfId="7" applyFont="1" applyFill="1" applyBorder="1" applyAlignment="1" applyProtection="1">
      <alignment horizontal="center" vertical="center"/>
    </xf>
    <xf numFmtId="0" fontId="46" fillId="13" borderId="12" xfId="7" applyFont="1" applyFill="1" applyBorder="1" applyAlignment="1" applyProtection="1">
      <alignment horizontal="center" vertical="center"/>
    </xf>
    <xf numFmtId="0" fontId="46" fillId="1" borderId="13" xfId="7" applyFont="1" applyFill="1" applyBorder="1" applyAlignment="1" applyProtection="1">
      <alignment horizontal="center" vertical="center"/>
    </xf>
    <xf numFmtId="0" fontId="46" fillId="1" borderId="12" xfId="7" applyFont="1" applyFill="1" applyBorder="1" applyAlignment="1" applyProtection="1">
      <alignment horizontal="center" vertical="center"/>
    </xf>
    <xf numFmtId="0" fontId="46" fillId="1" borderId="21" xfId="7" applyFont="1" applyFill="1" applyBorder="1" applyAlignment="1" applyProtection="1">
      <alignment horizontal="center" vertical="center"/>
    </xf>
    <xf numFmtId="0" fontId="46" fillId="1" borderId="13" xfId="7" applyFont="1" applyFill="1" applyBorder="1" applyAlignment="1" applyProtection="1">
      <alignment horizontal="left" vertical="center"/>
    </xf>
    <xf numFmtId="0" fontId="46" fillId="13" borderId="8" xfId="7" applyNumberFormat="1" applyFont="1" applyFill="1" applyBorder="1" applyAlignment="1" applyProtection="1">
      <alignment horizontal="center" vertical="center"/>
    </xf>
    <xf numFmtId="0" fontId="46" fillId="1" borderId="0" xfId="7" applyFont="1" applyFill="1" applyBorder="1" applyAlignment="1" applyProtection="1">
      <alignment horizontal="left" vertical="center"/>
    </xf>
    <xf numFmtId="0" fontId="0" fillId="0" borderId="0" xfId="0" applyFont="1" applyFill="1" applyBorder="1" applyAlignment="1" applyProtection="1">
      <alignment horizontal="right" vertical="center"/>
    </xf>
    <xf numFmtId="0" fontId="0" fillId="3" borderId="0" xfId="0" applyFont="1" applyFill="1" applyBorder="1" applyAlignment="1" applyProtection="1">
      <alignment horizontal="center" vertical="center"/>
    </xf>
    <xf numFmtId="0" fontId="2" fillId="5" borderId="75" xfId="7" applyNumberFormat="1" applyFont="1" applyFill="1" applyBorder="1" applyAlignment="1" applyProtection="1">
      <alignment horizontal="right" vertical="center"/>
      <protection locked="0"/>
    </xf>
    <xf numFmtId="0" fontId="2" fillId="5" borderId="75" xfId="7" applyNumberFormat="1" applyFont="1" applyFill="1" applyBorder="1" applyAlignment="1" applyProtection="1">
      <alignment vertical="center"/>
      <protection locked="0"/>
    </xf>
    <xf numFmtId="0" fontId="2" fillId="5" borderId="76" xfId="7" applyNumberFormat="1" applyFont="1" applyFill="1" applyBorder="1" applyAlignment="1" applyProtection="1">
      <alignment vertical="center"/>
      <protection locked="0"/>
    </xf>
    <xf numFmtId="0" fontId="2" fillId="1" borderId="77" xfId="7" applyNumberFormat="1" applyFont="1" applyFill="1" applyBorder="1" applyAlignment="1" applyProtection="1">
      <alignment horizontal="center" vertical="center"/>
    </xf>
    <xf numFmtId="0" fontId="2" fillId="1" borderId="78" xfId="7" applyNumberFormat="1" applyFont="1" applyFill="1" applyBorder="1" applyAlignment="1" applyProtection="1">
      <alignment vertical="center"/>
      <protection locked="0"/>
    </xf>
    <xf numFmtId="58" fontId="0" fillId="2" borderId="1" xfId="0" applyNumberFormat="1" applyFont="1" applyFill="1" applyBorder="1" applyAlignment="1" applyProtection="1">
      <alignment horizontal="center" vertical="center"/>
      <protection locked="0"/>
    </xf>
    <xf numFmtId="0" fontId="46" fillId="13" borderId="79" xfId="7" applyFont="1" applyFill="1" applyBorder="1" applyAlignment="1" applyProtection="1">
      <alignment horizontal="center" vertical="center"/>
    </xf>
    <xf numFmtId="0" fontId="46" fillId="1" borderId="80" xfId="7" applyFont="1" applyFill="1" applyBorder="1" applyAlignment="1" applyProtection="1">
      <alignment horizontal="center" vertical="center"/>
    </xf>
    <xf numFmtId="0" fontId="46" fillId="1" borderId="79" xfId="7" applyFont="1" applyFill="1" applyBorder="1" applyAlignment="1" applyProtection="1">
      <alignment horizontal="center" vertical="center"/>
    </xf>
    <xf numFmtId="0" fontId="46" fillId="1" borderId="81" xfId="7" applyFont="1" applyFill="1" applyBorder="1" applyAlignment="1" applyProtection="1">
      <alignment horizontal="center" vertical="center"/>
    </xf>
    <xf numFmtId="0" fontId="46" fillId="1" borderId="80" xfId="7" applyFont="1" applyFill="1" applyBorder="1" applyAlignment="1" applyProtection="1">
      <alignment horizontal="left" vertical="center"/>
    </xf>
    <xf numFmtId="0" fontId="46" fillId="0" borderId="9" xfId="7" applyFont="1" applyFill="1" applyBorder="1" applyAlignment="1" applyProtection="1">
      <alignment horizontal="center" vertical="center"/>
    </xf>
    <xf numFmtId="0" fontId="2" fillId="3" borderId="12" xfId="0" applyNumberFormat="1" applyFont="1" applyFill="1" applyBorder="1" applyAlignment="1" applyProtection="1">
      <alignment vertical="center"/>
    </xf>
    <xf numFmtId="0" fontId="2" fillId="3" borderId="10" xfId="7" applyNumberFormat="1" applyFont="1" applyFill="1" applyBorder="1" applyAlignment="1" applyProtection="1">
      <alignment horizontal="right" vertical="center"/>
    </xf>
    <xf numFmtId="0" fontId="2" fillId="3" borderId="14" xfId="7" applyNumberFormat="1" applyFont="1" applyFill="1" applyBorder="1" applyAlignment="1" applyProtection="1">
      <alignment horizontal="left" vertical="center"/>
    </xf>
    <xf numFmtId="0" fontId="2" fillId="3" borderId="12" xfId="7" applyNumberFormat="1" applyFont="1" applyFill="1" applyBorder="1" applyAlignment="1" applyProtection="1">
      <alignment horizontal="right" vertical="center"/>
    </xf>
    <xf numFmtId="0" fontId="2" fillId="3" borderId="21" xfId="7" applyNumberFormat="1" applyFont="1" applyFill="1" applyBorder="1" applyAlignment="1" applyProtection="1">
      <alignment horizontal="center" vertical="center"/>
    </xf>
    <xf numFmtId="58" fontId="0" fillId="2" borderId="1" xfId="0" applyNumberFormat="1" applyFont="1" applyFill="1" applyBorder="1" applyAlignment="1" applyProtection="1">
      <alignment horizontal="center" vertical="center" shrinkToFit="1"/>
      <protection locked="0"/>
    </xf>
    <xf numFmtId="0" fontId="2" fillId="0" borderId="7" xfId="7" applyFont="1" applyFill="1" applyBorder="1" applyAlignment="1" applyProtection="1">
      <alignment vertical="center"/>
    </xf>
    <xf numFmtId="177" fontId="2" fillId="0" borderId="2" xfId="7" applyNumberFormat="1" applyFont="1" applyFill="1" applyBorder="1" applyAlignment="1" applyProtection="1">
      <alignment horizontal="center" vertical="center"/>
    </xf>
    <xf numFmtId="177" fontId="2" fillId="12" borderId="82" xfId="7" applyNumberFormat="1" applyFont="1" applyFill="1" applyBorder="1" applyAlignment="1" applyProtection="1">
      <alignment vertical="center"/>
      <protection locked="0"/>
    </xf>
    <xf numFmtId="0" fontId="0" fillId="0" borderId="4" xfId="0" applyFont="1" applyBorder="1" applyAlignment="1" applyProtection="1">
      <alignment horizontal="right" vertical="center"/>
    </xf>
    <xf numFmtId="0" fontId="0" fillId="0" borderId="1" xfId="0" applyFont="1" applyFill="1" applyBorder="1" applyAlignment="1" applyProtection="1">
      <alignment vertical="center"/>
    </xf>
    <xf numFmtId="0" fontId="0" fillId="0" borderId="0" xfId="0" applyFont="1" applyAlignment="1" applyProtection="1">
      <alignment horizontal="center" vertical="center"/>
    </xf>
    <xf numFmtId="0" fontId="0" fillId="12" borderId="2" xfId="0" applyNumberFormat="1" applyFont="1" applyFill="1" applyBorder="1" applyAlignment="1" applyProtection="1">
      <alignment horizontal="center" vertical="center"/>
      <protection locked="0"/>
    </xf>
    <xf numFmtId="0" fontId="0" fillId="12" borderId="3" xfId="0" applyNumberFormat="1" applyFont="1" applyFill="1" applyBorder="1" applyAlignment="1" applyProtection="1">
      <alignment horizontal="center" vertical="center"/>
      <protection locked="0"/>
    </xf>
    <xf numFmtId="0" fontId="46" fillId="0" borderId="0" xfId="7" applyFont="1" applyAlignment="1" applyProtection="1">
      <alignment horizontal="left"/>
    </xf>
    <xf numFmtId="0" fontId="46" fillId="0" borderId="0" xfId="7" applyFont="1" applyFill="1" applyBorder="1" applyAlignment="1" applyProtection="1">
      <alignment vertical="center"/>
    </xf>
    <xf numFmtId="0" fontId="46" fillId="0" borderId="0" xfId="7" applyFont="1" applyAlignment="1" applyProtection="1">
      <alignment horizontal="left" vertical="center"/>
    </xf>
    <xf numFmtId="0" fontId="47" fillId="3" borderId="10" xfId="0" applyFont="1" applyFill="1" applyBorder="1" applyAlignment="1" applyProtection="1">
      <alignment horizontal="center" vertical="center"/>
    </xf>
    <xf numFmtId="0" fontId="47" fillId="3" borderId="8" xfId="0" applyFont="1" applyFill="1" applyBorder="1" applyAlignment="1" applyProtection="1">
      <alignment horizontal="center" vertical="center"/>
    </xf>
    <xf numFmtId="0" fontId="47" fillId="13" borderId="83" xfId="0" applyFont="1" applyFill="1" applyBorder="1" applyAlignment="1" applyProtection="1">
      <alignment horizontal="center" vertical="center"/>
    </xf>
    <xf numFmtId="0" fontId="47" fillId="0" borderId="7" xfId="0" applyFont="1" applyFill="1" applyBorder="1" applyAlignment="1" applyProtection="1">
      <alignment horizontal="left" vertical="center"/>
    </xf>
    <xf numFmtId="0" fontId="47" fillId="0" borderId="9" xfId="0" applyFont="1" applyFill="1" applyBorder="1" applyAlignment="1" applyProtection="1">
      <alignment horizontal="left" vertical="center"/>
    </xf>
    <xf numFmtId="0" fontId="47" fillId="0" borderId="9" xfId="0" applyFont="1" applyBorder="1" applyAlignment="1" applyProtection="1">
      <alignment horizontal="center" vertical="center"/>
    </xf>
    <xf numFmtId="0" fontId="47" fillId="0" borderId="0" xfId="0" applyFont="1" applyBorder="1" applyAlignment="1" applyProtection="1">
      <alignment horizontal="center" vertical="center"/>
    </xf>
    <xf numFmtId="0" fontId="47" fillId="0" borderId="12" xfId="0" applyFont="1" applyBorder="1" applyAlignment="1" applyProtection="1">
      <alignment horizontal="center" vertical="center"/>
    </xf>
    <xf numFmtId="0" fontId="47" fillId="0" borderId="13" xfId="0" applyFont="1" applyBorder="1" applyAlignment="1" applyProtection="1">
      <alignment horizontal="center" vertical="center"/>
    </xf>
    <xf numFmtId="0" fontId="47" fillId="1" borderId="2" xfId="0" applyNumberFormat="1" applyFont="1" applyFill="1" applyBorder="1" applyAlignment="1" applyProtection="1">
      <alignment horizontal="center" vertical="center"/>
    </xf>
    <xf numFmtId="0" fontId="47" fillId="1" borderId="83" xfId="0" applyNumberFormat="1" applyFont="1" applyFill="1" applyBorder="1" applyAlignment="1" applyProtection="1">
      <alignment horizontal="center" vertical="center"/>
    </xf>
    <xf numFmtId="0" fontId="48" fillId="1" borderId="3" xfId="0" applyNumberFormat="1" applyFont="1" applyFill="1" applyBorder="1" applyAlignment="1" applyProtection="1">
      <alignment horizontal="center" vertical="center"/>
    </xf>
    <xf numFmtId="0" fontId="47" fillId="1" borderId="3" xfId="0" applyNumberFormat="1" applyFont="1" applyFill="1" applyBorder="1" applyAlignment="1" applyProtection="1">
      <alignment horizontal="center" vertical="center"/>
    </xf>
    <xf numFmtId="0" fontId="46" fillId="0" borderId="7" xfId="0" applyFont="1" applyBorder="1" applyAlignment="1" applyProtection="1">
      <alignment horizontal="left" vertical="center"/>
    </xf>
    <xf numFmtId="0" fontId="47" fillId="0" borderId="7" xfId="0" applyNumberFormat="1" applyFont="1" applyFill="1" applyBorder="1" applyAlignment="1" applyProtection="1">
      <alignment vertical="center"/>
    </xf>
    <xf numFmtId="0" fontId="46" fillId="0" borderId="9" xfId="0" applyFont="1" applyBorder="1" applyAlignment="1" applyProtection="1">
      <alignment horizontal="left" vertical="center"/>
    </xf>
    <xf numFmtId="0" fontId="47" fillId="1" borderId="10" xfId="0" applyFont="1" applyFill="1" applyBorder="1" applyAlignment="1" applyProtection="1">
      <alignment horizontal="center" vertical="center"/>
    </xf>
    <xf numFmtId="0" fontId="47" fillId="1" borderId="84" xfId="0" applyNumberFormat="1" applyFont="1" applyFill="1" applyBorder="1" applyAlignment="1" applyProtection="1">
      <alignment horizontal="center" vertical="center"/>
    </xf>
    <xf numFmtId="0" fontId="47" fillId="1" borderId="14" xfId="0" applyFont="1" applyFill="1" applyBorder="1" applyAlignment="1" applyProtection="1">
      <alignment horizontal="center" vertical="center"/>
    </xf>
    <xf numFmtId="0" fontId="47" fillId="0" borderId="7" xfId="0" applyNumberFormat="1" applyFont="1" applyFill="1" applyBorder="1" applyAlignment="1" applyProtection="1">
      <alignment horizontal="left" vertical="center"/>
    </xf>
    <xf numFmtId="0" fontId="47" fillId="1" borderId="2" xfId="0" applyFont="1" applyFill="1" applyBorder="1" applyAlignment="1" applyProtection="1">
      <alignment horizontal="center" vertical="center"/>
    </xf>
    <xf numFmtId="0" fontId="47" fillId="1" borderId="3" xfId="0" applyFont="1" applyFill="1" applyBorder="1" applyAlignment="1" applyProtection="1">
      <alignment horizontal="center" vertical="center"/>
    </xf>
    <xf numFmtId="0" fontId="47" fillId="1" borderId="8" xfId="0" applyNumberFormat="1" applyFont="1" applyFill="1" applyBorder="1" applyAlignment="1" applyProtection="1">
      <alignment horizontal="center" vertical="center"/>
    </xf>
    <xf numFmtId="0" fontId="47" fillId="1" borderId="85" xfId="0" applyNumberFormat="1" applyFont="1" applyFill="1" applyBorder="1" applyAlignment="1" applyProtection="1">
      <alignment horizontal="center" vertical="center"/>
    </xf>
    <xf numFmtId="0" fontId="47" fillId="1" borderId="11" xfId="0" applyNumberFormat="1" applyFont="1" applyFill="1" applyBorder="1" applyAlignment="1" applyProtection="1">
      <alignment horizontal="center" vertical="center"/>
    </xf>
    <xf numFmtId="0" fontId="47" fillId="1" borderId="12" xfId="0" applyNumberFormat="1" applyFont="1" applyFill="1" applyBorder="1" applyAlignment="1" applyProtection="1">
      <alignment horizontal="center" vertical="center"/>
    </xf>
    <xf numFmtId="0" fontId="47" fillId="1" borderId="86" xfId="0" applyNumberFormat="1" applyFont="1" applyFill="1" applyBorder="1" applyAlignment="1" applyProtection="1">
      <alignment horizontal="center" vertical="center"/>
    </xf>
    <xf numFmtId="0" fontId="47" fillId="1" borderId="21" xfId="0" applyNumberFormat="1" applyFont="1" applyFill="1" applyBorder="1" applyAlignment="1" applyProtection="1">
      <alignment horizontal="center" vertical="center"/>
    </xf>
    <xf numFmtId="0" fontId="46" fillId="3" borderId="5" xfId="7" applyFont="1" applyFill="1" applyBorder="1" applyAlignment="1" applyProtection="1">
      <alignment horizontal="center" vertical="center" wrapText="1"/>
    </xf>
    <xf numFmtId="0" fontId="46" fillId="0" borderId="10" xfId="7" applyNumberFormat="1" applyFont="1" applyFill="1" applyBorder="1" applyAlignment="1" applyProtection="1">
      <alignment horizontal="center" vertical="center"/>
    </xf>
    <xf numFmtId="0" fontId="46" fillId="0" borderId="14" xfId="7" applyNumberFormat="1" applyFont="1" applyFill="1" applyBorder="1" applyAlignment="1" applyProtection="1">
      <alignment horizontal="center" vertical="center"/>
    </xf>
    <xf numFmtId="0" fontId="46" fillId="0" borderId="14" xfId="7" applyFont="1" applyFill="1" applyBorder="1" applyAlignment="1" applyProtection="1">
      <alignment horizontal="center" vertical="center"/>
    </xf>
    <xf numFmtId="0" fontId="46" fillId="0" borderId="6" xfId="0" applyFont="1" applyBorder="1" applyAlignment="1" applyProtection="1">
      <alignment vertical="center"/>
    </xf>
    <xf numFmtId="0" fontId="46" fillId="0" borderId="14" xfId="0" applyFont="1" applyBorder="1" applyAlignment="1" applyProtection="1">
      <alignment vertical="center"/>
    </xf>
    <xf numFmtId="0" fontId="46" fillId="0" borderId="6" xfId="7" applyFont="1" applyFill="1" applyBorder="1" applyAlignment="1" applyProtection="1">
      <alignment horizontal="center" vertical="center"/>
    </xf>
    <xf numFmtId="0" fontId="46" fillId="0" borderId="4" xfId="7" applyFont="1" applyFill="1" applyBorder="1" applyAlignment="1" applyProtection="1">
      <alignment horizontal="center" vertical="center"/>
    </xf>
    <xf numFmtId="0" fontId="46" fillId="0" borderId="4" xfId="7" applyNumberFormat="1" applyFont="1" applyFill="1" applyBorder="1" applyAlignment="1" applyProtection="1">
      <alignment horizontal="center" vertical="center"/>
    </xf>
    <xf numFmtId="0" fontId="46" fillId="0" borderId="0" xfId="0" applyFont="1" applyAlignment="1" applyProtection="1">
      <alignment horizontal="center" vertical="center"/>
    </xf>
    <xf numFmtId="0" fontId="46" fillId="0" borderId="76" xfId="7" applyNumberFormat="1" applyFont="1" applyFill="1" applyBorder="1" applyAlignment="1" applyProtection="1">
      <alignment horizontal="center" vertical="center"/>
    </xf>
    <xf numFmtId="0" fontId="46" fillId="0" borderId="77" xfId="7" applyFont="1" applyFill="1" applyBorder="1" applyAlignment="1" applyProtection="1">
      <alignment horizontal="center" vertical="center"/>
    </xf>
    <xf numFmtId="0" fontId="46" fillId="0" borderId="87" xfId="7" applyNumberFormat="1" applyFont="1" applyFill="1" applyBorder="1" applyAlignment="1" applyProtection="1">
      <alignment horizontal="center" vertical="center"/>
    </xf>
    <xf numFmtId="0" fontId="46" fillId="0" borderId="87" xfId="7" applyFont="1" applyFill="1" applyBorder="1" applyAlignment="1" applyProtection="1">
      <alignment horizontal="center" vertical="center"/>
    </xf>
    <xf numFmtId="0" fontId="46" fillId="0" borderId="77" xfId="7" applyFont="1" applyFill="1" applyBorder="1" applyAlignment="1" applyProtection="1">
      <alignment horizontal="left" vertical="center"/>
    </xf>
    <xf numFmtId="0" fontId="46" fillId="0" borderId="75" xfId="0" applyFont="1" applyFill="1" applyBorder="1" applyAlignment="1" applyProtection="1">
      <alignment vertical="center"/>
    </xf>
    <xf numFmtId="0" fontId="46" fillId="0" borderId="4" xfId="0" applyFont="1" applyFill="1" applyBorder="1" applyAlignment="1" applyProtection="1">
      <alignment vertical="center"/>
    </xf>
    <xf numFmtId="0" fontId="46" fillId="0" borderId="12" xfId="7" applyFont="1" applyFill="1" applyBorder="1" applyAlignment="1" applyProtection="1">
      <alignment horizontal="center" vertical="center"/>
    </xf>
    <xf numFmtId="0" fontId="46" fillId="0" borderId="13" xfId="7" applyFont="1" applyFill="1" applyBorder="1" applyAlignment="1" applyProtection="1">
      <alignment horizontal="left" vertical="center"/>
    </xf>
    <xf numFmtId="0" fontId="46" fillId="0" borderId="5" xfId="7" applyNumberFormat="1" applyFont="1" applyFill="1" applyBorder="1" applyAlignment="1" applyProtection="1">
      <alignment horizontal="center" vertical="center"/>
    </xf>
    <xf numFmtId="0" fontId="46" fillId="0" borderId="5" xfId="7" applyNumberFormat="1" applyFont="1" applyFill="1" applyBorder="1" applyAlignment="1" applyProtection="1">
      <alignment vertical="center"/>
    </xf>
    <xf numFmtId="0" fontId="2" fillId="0" borderId="0" xfId="7" applyFont="1" applyAlignment="1" applyProtection="1">
      <alignment horizontal="left"/>
    </xf>
    <xf numFmtId="0" fontId="2" fillId="0" borderId="8" xfId="0" applyFont="1" applyBorder="1" applyAlignment="1" applyProtection="1">
      <alignment vertical="center"/>
    </xf>
    <xf numFmtId="49" fontId="2" fillId="0" borderId="0" xfId="7" applyNumberFormat="1" applyFont="1" applyBorder="1" applyAlignment="1" applyProtection="1">
      <alignment vertical="center"/>
    </xf>
    <xf numFmtId="0" fontId="2" fillId="3" borderId="0" xfId="0" applyNumberFormat="1" applyFont="1" applyFill="1" applyBorder="1" applyAlignment="1" applyProtection="1">
      <alignment vertical="center" wrapText="1"/>
    </xf>
    <xf numFmtId="0" fontId="14" fillId="3" borderId="2" xfId="0" applyFont="1" applyFill="1" applyBorder="1" applyAlignment="1" applyProtection="1">
      <alignment horizontal="center" vertical="center" wrapText="1"/>
    </xf>
    <xf numFmtId="0" fontId="2" fillId="0" borderId="1" xfId="7" applyFont="1" applyBorder="1" applyAlignment="1" applyProtection="1">
      <alignment horizontal="right" vertical="center"/>
    </xf>
    <xf numFmtId="189" fontId="2" fillId="12" borderId="8" xfId="7" applyNumberFormat="1" applyFont="1" applyFill="1" applyBorder="1" applyAlignment="1" applyProtection="1">
      <alignment horizontal="center" vertical="center" wrapText="1"/>
      <protection locked="0"/>
    </xf>
    <xf numFmtId="189" fontId="2" fillId="12" borderId="2" xfId="7" applyNumberFormat="1" applyFont="1" applyFill="1" applyBorder="1" applyAlignment="1" applyProtection="1">
      <alignment horizontal="center" vertical="center" wrapText="1"/>
      <protection locked="0"/>
    </xf>
    <xf numFmtId="0" fontId="2" fillId="0" borderId="9" xfId="7" applyNumberFormat="1" applyFont="1" applyFill="1" applyBorder="1" applyAlignment="1" applyProtection="1">
      <alignment horizontal="left" vertical="center"/>
    </xf>
    <xf numFmtId="0" fontId="2" fillId="0" borderId="11" xfId="7" applyFont="1" applyFill="1" applyBorder="1" applyAlignment="1" applyProtection="1">
      <alignment horizontal="right" vertical="center"/>
    </xf>
    <xf numFmtId="179" fontId="2" fillId="12" borderId="88" xfId="0" applyNumberFormat="1" applyFont="1" applyFill="1" applyBorder="1" applyAlignment="1" applyProtection="1">
      <alignment vertical="center"/>
      <protection locked="0"/>
    </xf>
    <xf numFmtId="0" fontId="2" fillId="6" borderId="10" xfId="7" applyNumberFormat="1" applyFont="1" applyFill="1" applyBorder="1" applyAlignment="1" applyProtection="1">
      <alignment horizontal="left" vertical="center"/>
    </xf>
    <xf numFmtId="0" fontId="2" fillId="6" borderId="2" xfId="7" applyNumberFormat="1" applyFont="1" applyFill="1" applyBorder="1" applyAlignment="1" applyProtection="1">
      <alignment horizontal="left" vertical="center"/>
    </xf>
    <xf numFmtId="0" fontId="2" fillId="6" borderId="2" xfId="7" applyFont="1" applyFill="1" applyBorder="1" applyAlignment="1" applyProtection="1">
      <alignment horizontal="left" vertical="center"/>
    </xf>
    <xf numFmtId="0" fontId="2" fillId="6" borderId="7" xfId="7" applyFont="1" applyFill="1" applyBorder="1" applyAlignment="1" applyProtection="1">
      <alignment horizontal="left" vertical="center"/>
    </xf>
    <xf numFmtId="0" fontId="2" fillId="6" borderId="89" xfId="7" applyFont="1" applyFill="1" applyBorder="1" applyAlignment="1" applyProtection="1">
      <alignment horizontal="left" vertical="center"/>
    </xf>
    <xf numFmtId="0" fontId="2" fillId="6" borderId="90" xfId="7" applyFont="1" applyFill="1" applyBorder="1" applyAlignment="1" applyProtection="1">
      <alignment horizontal="left" vertical="center"/>
    </xf>
    <xf numFmtId="0" fontId="2" fillId="6" borderId="56" xfId="0" applyFont="1" applyFill="1" applyBorder="1" applyAlignment="1" applyProtection="1">
      <alignment horizontal="left" vertical="center"/>
    </xf>
    <xf numFmtId="0" fontId="2" fillId="6" borderId="57" xfId="0" applyFont="1" applyFill="1" applyBorder="1" applyAlignment="1" applyProtection="1">
      <alignment horizontal="left" vertical="center"/>
    </xf>
    <xf numFmtId="0" fontId="0" fillId="3" borderId="0" xfId="0" applyFont="1" applyFill="1" applyAlignment="1" applyProtection="1">
      <alignment vertical="center"/>
    </xf>
    <xf numFmtId="0" fontId="0" fillId="0" borderId="2"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1" xfId="0" applyFont="1" applyFill="1" applyBorder="1" applyAlignment="1" applyProtection="1">
      <alignment vertical="center" shrinkToFit="1"/>
    </xf>
    <xf numFmtId="0" fontId="0" fillId="0" borderId="8" xfId="17" applyNumberFormat="1" applyFont="1" applyFill="1" applyBorder="1" applyAlignment="1" applyProtection="1">
      <alignment horizontal="left" vertical="center"/>
    </xf>
    <xf numFmtId="0" fontId="0" fillId="0" borderId="1" xfId="7" applyFont="1" applyFill="1" applyBorder="1" applyAlignment="1" applyProtection="1">
      <alignment vertical="center"/>
    </xf>
    <xf numFmtId="0" fontId="0" fillId="0" borderId="1" xfId="7" applyNumberFormat="1" applyFont="1" applyFill="1" applyBorder="1" applyAlignment="1" applyProtection="1">
      <alignment vertical="center" shrinkToFit="1"/>
    </xf>
    <xf numFmtId="0" fontId="0" fillId="0" borderId="0" xfId="7" applyNumberFormat="1" applyFont="1" applyFill="1" applyBorder="1" applyAlignment="1" applyProtection="1">
      <alignment vertical="center" shrinkToFit="1"/>
    </xf>
    <xf numFmtId="0" fontId="0" fillId="0" borderId="0" xfId="7" applyNumberFormat="1" applyFont="1" applyFill="1" applyBorder="1" applyAlignment="1" applyProtection="1">
      <alignment horizontal="left" vertical="center" shrinkToFit="1"/>
    </xf>
    <xf numFmtId="0" fontId="0" fillId="3" borderId="0" xfId="0" applyFont="1" applyFill="1" applyAlignment="1" applyProtection="1">
      <alignment vertical="center" wrapText="1"/>
    </xf>
    <xf numFmtId="0" fontId="0" fillId="0" borderId="0" xfId="0" applyFont="1" applyFill="1" applyAlignment="1" applyProtection="1">
      <alignment vertical="top"/>
    </xf>
    <xf numFmtId="0" fontId="0" fillId="3" borderId="0" xfId="0" applyFont="1" applyFill="1" applyAlignment="1" applyProtection="1">
      <alignment vertical="top"/>
    </xf>
    <xf numFmtId="0" fontId="2" fillId="6" borderId="58" xfId="0" applyFont="1" applyFill="1" applyBorder="1" applyAlignment="1" applyProtection="1">
      <alignment horizontal="left" vertical="center"/>
    </xf>
    <xf numFmtId="0" fontId="2" fillId="6" borderId="7" xfId="7" applyNumberFormat="1" applyFont="1" applyFill="1" applyBorder="1" applyAlignment="1" applyProtection="1">
      <alignment horizontal="left" vertical="center"/>
    </xf>
    <xf numFmtId="0" fontId="2" fillId="0" borderId="91"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6" borderId="9" xfId="7" applyNumberFormat="1" applyFont="1" applyFill="1" applyBorder="1" applyAlignment="1" applyProtection="1">
      <alignment horizontal="left" vertical="center"/>
    </xf>
    <xf numFmtId="0" fontId="2" fillId="14" borderId="92" xfId="0" applyFont="1" applyFill="1" applyBorder="1" applyAlignment="1" applyProtection="1">
      <alignment vertical="center" textRotation="255" wrapText="1"/>
    </xf>
    <xf numFmtId="0" fontId="2" fillId="14" borderId="92" xfId="0" applyFont="1" applyFill="1" applyBorder="1" applyAlignment="1" applyProtection="1">
      <alignment horizontal="center" vertical="center"/>
    </xf>
    <xf numFmtId="0" fontId="2" fillId="14" borderId="92" xfId="7" applyNumberFormat="1" applyFont="1" applyFill="1" applyBorder="1" applyAlignment="1" applyProtection="1">
      <alignment horizontal="center" vertical="center"/>
    </xf>
    <xf numFmtId="188" fontId="2" fillId="14" borderId="92" xfId="7" applyNumberFormat="1" applyFont="1" applyFill="1" applyBorder="1" applyAlignment="1" applyProtection="1">
      <alignment vertical="center"/>
    </xf>
    <xf numFmtId="58" fontId="0" fillId="0" borderId="11" xfId="0" applyNumberFormat="1" applyFont="1" applyFill="1" applyBorder="1" applyAlignment="1" applyProtection="1">
      <alignment vertical="center" shrinkToFit="1"/>
    </xf>
    <xf numFmtId="180" fontId="0" fillId="12" borderId="1" xfId="0" applyNumberFormat="1" applyFont="1" applyFill="1" applyBorder="1" applyAlignment="1" applyProtection="1">
      <alignment vertical="center" shrinkToFit="1"/>
      <protection locked="0"/>
    </xf>
    <xf numFmtId="0" fontId="46" fillId="1" borderId="9" xfId="7" applyNumberFormat="1" applyFont="1" applyFill="1" applyBorder="1" applyAlignment="1" applyProtection="1">
      <alignment horizontal="center" vertical="center"/>
    </xf>
    <xf numFmtId="0" fontId="46" fillId="1" borderId="7" xfId="7" applyNumberFormat="1" applyFont="1" applyFill="1" applyBorder="1" applyAlignment="1" applyProtection="1">
      <alignment horizontal="center" vertical="center"/>
    </xf>
    <xf numFmtId="0" fontId="46" fillId="1" borderId="6" xfId="0" applyFont="1" applyFill="1" applyBorder="1" applyAlignment="1" applyProtection="1">
      <alignment vertical="center"/>
    </xf>
    <xf numFmtId="0" fontId="46" fillId="1" borderId="8" xfId="0" applyFont="1" applyFill="1" applyBorder="1" applyAlignment="1" applyProtection="1">
      <alignment vertical="center"/>
    </xf>
    <xf numFmtId="0" fontId="46" fillId="1" borderId="6" xfId="7" applyFont="1" applyFill="1" applyBorder="1" applyAlignment="1" applyProtection="1">
      <alignment horizontal="center" vertical="center"/>
    </xf>
    <xf numFmtId="0" fontId="46" fillId="1" borderId="4" xfId="7" applyFont="1" applyFill="1" applyBorder="1" applyAlignment="1" applyProtection="1">
      <alignment horizontal="center" vertical="center"/>
    </xf>
    <xf numFmtId="0" fontId="46" fillId="1" borderId="4" xfId="7" applyFont="1" applyFill="1" applyBorder="1" applyAlignment="1" applyProtection="1">
      <alignment horizontal="left" vertical="center"/>
    </xf>
    <xf numFmtId="179" fontId="46" fillId="1" borderId="80" xfId="7" applyNumberFormat="1" applyFont="1" applyFill="1" applyBorder="1" applyAlignment="1" applyProtection="1">
      <alignment horizontal="center" vertical="center"/>
    </xf>
    <xf numFmtId="0" fontId="46" fillId="1" borderId="93" xfId="7" applyNumberFormat="1" applyFont="1" applyFill="1" applyBorder="1" applyAlignment="1" applyProtection="1">
      <alignment vertical="center"/>
    </xf>
    <xf numFmtId="0" fontId="46" fillId="1" borderId="8" xfId="7" applyNumberFormat="1" applyFont="1" applyFill="1" applyBorder="1" applyAlignment="1" applyProtection="1">
      <alignment vertical="center"/>
    </xf>
    <xf numFmtId="0" fontId="46" fillId="1" borderId="4" xfId="7" applyNumberFormat="1" applyFont="1" applyFill="1" applyBorder="1" applyAlignment="1" applyProtection="1">
      <alignment horizontal="center" vertical="center"/>
    </xf>
    <xf numFmtId="0" fontId="46" fillId="1" borderId="0" xfId="7" applyNumberFormat="1" applyFont="1" applyFill="1" applyBorder="1" applyAlignment="1" applyProtection="1">
      <alignment horizontal="center" vertical="center"/>
    </xf>
    <xf numFmtId="0" fontId="46" fillId="1" borderId="13" xfId="7" applyNumberFormat="1" applyFont="1" applyFill="1" applyBorder="1" applyAlignment="1" applyProtection="1">
      <alignment horizontal="center" vertical="center"/>
    </xf>
    <xf numFmtId="0" fontId="46" fillId="1" borderId="4" xfId="0" applyFont="1" applyFill="1" applyBorder="1" applyAlignment="1" applyProtection="1">
      <alignment vertical="center"/>
    </xf>
    <xf numFmtId="179" fontId="46" fillId="1" borderId="13" xfId="7" applyNumberFormat="1" applyFont="1" applyFill="1" applyBorder="1" applyAlignment="1" applyProtection="1">
      <alignment horizontal="center" vertical="center"/>
    </xf>
    <xf numFmtId="0" fontId="46" fillId="1" borderId="5" xfId="7" applyNumberFormat="1" applyFont="1" applyFill="1" applyBorder="1" applyAlignment="1" applyProtection="1">
      <alignment vertical="center"/>
    </xf>
    <xf numFmtId="0" fontId="46" fillId="1" borderId="12" xfId="7" applyNumberFormat="1" applyFont="1" applyFill="1" applyBorder="1" applyAlignment="1" applyProtection="1">
      <alignment vertical="center"/>
    </xf>
    <xf numFmtId="0" fontId="46" fillId="1" borderId="4" xfId="7" applyNumberFormat="1" applyFont="1" applyFill="1" applyBorder="1" applyAlignment="1" applyProtection="1">
      <alignment vertical="center"/>
    </xf>
    <xf numFmtId="0" fontId="2" fillId="0" borderId="0" xfId="7" applyNumberFormat="1" applyFont="1" applyFill="1" applyBorder="1" applyAlignment="1" applyProtection="1">
      <alignment horizontal="right" vertical="center" wrapText="1"/>
    </xf>
    <xf numFmtId="0" fontId="2" fillId="0" borderId="0" xfId="7" applyNumberFormat="1" applyFont="1" applyFill="1" applyBorder="1" applyAlignment="1" applyProtection="1">
      <alignment horizontal="right" vertical="center" shrinkToFit="1"/>
    </xf>
    <xf numFmtId="179" fontId="2" fillId="0" borderId="0" xfId="7" applyNumberFormat="1" applyFont="1" applyFill="1" applyBorder="1" applyAlignment="1" applyProtection="1">
      <alignment horizontal="center" vertical="center" wrapText="1"/>
    </xf>
    <xf numFmtId="0" fontId="2" fillId="0" borderId="0" xfId="7" applyNumberFormat="1" applyFont="1" applyFill="1" applyBorder="1" applyAlignment="1" applyProtection="1">
      <alignment vertical="center" wrapText="1"/>
    </xf>
    <xf numFmtId="0" fontId="2" fillId="0" borderId="22" xfId="7" applyNumberFormat="1" applyFont="1" applyFill="1" applyBorder="1" applyAlignment="1" applyProtection="1">
      <alignment horizontal="center" vertical="center"/>
    </xf>
    <xf numFmtId="38" fontId="11" fillId="0" borderId="1" xfId="0" applyNumberFormat="1" applyFont="1" applyBorder="1" applyAlignment="1" applyProtection="1">
      <alignment vertical="center" shrinkToFit="1"/>
    </xf>
    <xf numFmtId="38" fontId="11" fillId="0" borderId="2" xfId="0" applyNumberFormat="1" applyFont="1" applyFill="1" applyBorder="1" applyAlignment="1" applyProtection="1">
      <alignment horizontal="center" vertical="center" shrinkToFit="1"/>
    </xf>
    <xf numFmtId="38" fontId="11" fillId="0" borderId="1" xfId="0" applyNumberFormat="1" applyFont="1" applyBorder="1" applyAlignment="1" applyProtection="1">
      <alignment horizontal="center" vertical="center" shrinkToFit="1"/>
    </xf>
    <xf numFmtId="0" fontId="2" fillId="0" borderId="6" xfId="7" applyFont="1" applyBorder="1" applyAlignment="1" applyProtection="1">
      <alignment vertical="center" wrapText="1"/>
    </xf>
    <xf numFmtId="58" fontId="2" fillId="0" borderId="8" xfId="7" applyNumberFormat="1" applyFont="1" applyFill="1" applyBorder="1" applyAlignment="1" applyProtection="1">
      <alignment vertical="center"/>
    </xf>
    <xf numFmtId="0" fontId="2" fillId="0" borderId="0" xfId="0" applyFont="1" applyBorder="1" applyAlignment="1" applyProtection="1">
      <alignment vertical="center" textRotation="255" wrapText="1"/>
    </xf>
    <xf numFmtId="188" fontId="2" fillId="14" borderId="0" xfId="7" applyNumberFormat="1" applyFont="1" applyFill="1" applyBorder="1" applyAlignment="1" applyProtection="1">
      <alignment vertical="center"/>
    </xf>
    <xf numFmtId="0" fontId="2" fillId="14" borderId="0" xfId="7" applyNumberFormat="1" applyFont="1" applyFill="1" applyBorder="1" applyAlignment="1" applyProtection="1">
      <alignment vertical="center"/>
    </xf>
    <xf numFmtId="0" fontId="2" fillId="14" borderId="94" xfId="0" applyFont="1" applyFill="1" applyBorder="1" applyAlignment="1" applyProtection="1">
      <alignment horizontal="center" vertical="center"/>
    </xf>
    <xf numFmtId="179" fontId="2" fillId="15" borderId="88" xfId="0" applyNumberFormat="1" applyFont="1" applyFill="1" applyBorder="1" applyAlignment="1" applyProtection="1">
      <alignment vertical="center"/>
    </xf>
    <xf numFmtId="0" fontId="2" fillId="15" borderId="94" xfId="0" applyFont="1" applyFill="1" applyBorder="1" applyAlignment="1" applyProtection="1">
      <alignment horizontal="center" vertical="center"/>
    </xf>
    <xf numFmtId="0" fontId="2" fillId="14" borderId="0" xfId="0" applyFont="1" applyFill="1" applyBorder="1" applyAlignment="1" applyProtection="1">
      <alignment horizontal="center" vertical="center"/>
    </xf>
    <xf numFmtId="185" fontId="0" fillId="2" borderId="1" xfId="7" applyNumberFormat="1" applyFont="1" applyFill="1" applyBorder="1" applyAlignment="1" applyProtection="1">
      <alignment vertical="center"/>
      <protection locked="0"/>
    </xf>
    <xf numFmtId="0" fontId="0" fillId="3" borderId="8" xfId="7" applyFont="1" applyFill="1" applyBorder="1" applyAlignment="1" applyProtection="1">
      <alignment horizontal="left" vertical="center"/>
    </xf>
    <xf numFmtId="0" fontId="0" fillId="3" borderId="0" xfId="7" applyNumberFormat="1" applyFont="1" applyFill="1" applyBorder="1" applyAlignment="1" applyProtection="1">
      <alignment horizontal="left" vertical="center" shrinkToFit="1"/>
    </xf>
    <xf numFmtId="0" fontId="0" fillId="3" borderId="0" xfId="7" applyNumberFormat="1" applyFont="1" applyFill="1" applyBorder="1" applyAlignment="1" applyProtection="1">
      <alignment horizontal="left" vertical="center"/>
    </xf>
    <xf numFmtId="0" fontId="0" fillId="0" borderId="0" xfId="0" applyFont="1" applyBorder="1" applyProtection="1"/>
    <xf numFmtId="0" fontId="2" fillId="12" borderId="1" xfId="7" applyNumberFormat="1" applyFont="1" applyFill="1" applyBorder="1" applyAlignment="1" applyProtection="1">
      <alignment horizontal="center" vertical="center"/>
      <protection locked="0"/>
    </xf>
    <xf numFmtId="0" fontId="2" fillId="12" borderId="6" xfId="7" applyNumberFormat="1" applyFont="1" applyFill="1" applyBorder="1" applyAlignment="1" applyProtection="1">
      <alignment vertical="center"/>
      <protection locked="0"/>
    </xf>
    <xf numFmtId="0" fontId="2" fillId="12" borderId="10" xfId="7" applyNumberFormat="1" applyFont="1" applyFill="1" applyBorder="1" applyAlignment="1" applyProtection="1">
      <alignment vertical="center"/>
      <protection locked="0"/>
    </xf>
    <xf numFmtId="49" fontId="0" fillId="12" borderId="1" xfId="0" applyNumberFormat="1" applyFont="1" applyFill="1" applyBorder="1" applyAlignment="1" applyProtection="1">
      <alignment horizontal="center" vertical="center"/>
      <protection locked="0"/>
    </xf>
    <xf numFmtId="0" fontId="46" fillId="12" borderId="9" xfId="7" applyNumberFormat="1" applyFont="1" applyFill="1" applyBorder="1" applyAlignment="1" applyProtection="1">
      <alignment horizontal="center" vertical="center"/>
      <protection locked="0"/>
    </xf>
    <xf numFmtId="0" fontId="46" fillId="12" borderId="7" xfId="7" applyNumberFormat="1" applyFont="1" applyFill="1" applyBorder="1" applyAlignment="1" applyProtection="1">
      <alignment horizontal="center" vertical="center"/>
      <protection locked="0"/>
    </xf>
    <xf numFmtId="0" fontId="46" fillId="12" borderId="77" xfId="7" applyNumberFormat="1" applyFont="1" applyFill="1" applyBorder="1" applyAlignment="1" applyProtection="1">
      <alignment horizontal="center" vertical="center"/>
      <protection locked="0"/>
    </xf>
    <xf numFmtId="0" fontId="46" fillId="12" borderId="39" xfId="7" applyNumberFormat="1" applyFont="1" applyFill="1" applyBorder="1" applyAlignment="1" applyProtection="1">
      <alignment horizontal="center" vertical="center"/>
      <protection locked="0"/>
    </xf>
    <xf numFmtId="0" fontId="2" fillId="12" borderId="1" xfId="0" applyNumberFormat="1" applyFont="1" applyFill="1" applyBorder="1" applyAlignment="1" applyProtection="1">
      <alignment vertical="center"/>
      <protection locked="0"/>
    </xf>
    <xf numFmtId="58" fontId="2" fillId="12" borderId="1" xfId="7" applyNumberFormat="1" applyFont="1" applyFill="1" applyBorder="1" applyAlignment="1" applyProtection="1">
      <alignment horizontal="center" vertical="center" shrinkToFit="1"/>
      <protection locked="0"/>
    </xf>
    <xf numFmtId="179" fontId="2" fillId="12" borderId="1" xfId="0" applyNumberFormat="1" applyFont="1" applyFill="1" applyBorder="1" applyAlignment="1" applyProtection="1">
      <alignment horizontal="center" vertical="center"/>
      <protection locked="0"/>
    </xf>
    <xf numFmtId="0" fontId="2" fillId="12" borderId="6" xfId="7" applyNumberFormat="1" applyFont="1" applyFill="1" applyBorder="1" applyAlignment="1" applyProtection="1">
      <alignment horizontal="right" vertical="center" wrapText="1"/>
      <protection locked="0"/>
    </xf>
    <xf numFmtId="0" fontId="2" fillId="12" borderId="6" xfId="7" applyNumberFormat="1" applyFont="1" applyFill="1" applyBorder="1" applyAlignment="1" applyProtection="1">
      <alignment horizontal="right" vertical="center" shrinkToFit="1"/>
      <protection locked="0"/>
    </xf>
    <xf numFmtId="0" fontId="2" fillId="12" borderId="95" xfId="0" applyNumberFormat="1" applyFont="1" applyFill="1" applyBorder="1" applyAlignment="1" applyProtection="1">
      <alignment horizontal="right"/>
      <protection locked="0"/>
    </xf>
    <xf numFmtId="0" fontId="2" fillId="12" borderId="5" xfId="0" applyNumberFormat="1" applyFont="1" applyFill="1" applyBorder="1" applyAlignment="1" applyProtection="1">
      <alignment horizontal="right"/>
      <protection locked="0"/>
    </xf>
    <xf numFmtId="0" fontId="2" fillId="12" borderId="1" xfId="7" applyNumberFormat="1" applyFont="1" applyFill="1" applyBorder="1" applyAlignment="1" applyProtection="1">
      <alignment horizontal="right" vertical="center" wrapText="1"/>
      <protection locked="0"/>
    </xf>
    <xf numFmtId="0" fontId="2" fillId="12" borderId="1" xfId="7" applyNumberFormat="1" applyFont="1" applyFill="1" applyBorder="1" applyAlignment="1" applyProtection="1">
      <alignment horizontal="right" vertical="center" shrinkToFit="1"/>
      <protection locked="0"/>
    </xf>
    <xf numFmtId="0" fontId="2" fillId="12" borderId="1" xfId="0" applyNumberFormat="1" applyFont="1" applyFill="1" applyBorder="1" applyAlignment="1" applyProtection="1">
      <alignment horizontal="right"/>
      <protection locked="0"/>
    </xf>
    <xf numFmtId="0" fontId="2" fillId="12" borderId="5" xfId="7" applyNumberFormat="1" applyFont="1" applyFill="1" applyBorder="1" applyAlignment="1" applyProtection="1">
      <alignment horizontal="right" vertical="center" wrapText="1"/>
      <protection locked="0"/>
    </xf>
    <xf numFmtId="0" fontId="2" fillId="12" borderId="5" xfId="7" applyNumberFormat="1" applyFont="1" applyFill="1" applyBorder="1" applyAlignment="1" applyProtection="1">
      <alignment horizontal="right" vertical="center" shrinkToFit="1"/>
      <protection locked="0"/>
    </xf>
    <xf numFmtId="0" fontId="2" fillId="12" borderId="2" xfId="7" applyNumberFormat="1" applyFont="1" applyFill="1" applyBorder="1" applyAlignment="1" applyProtection="1">
      <alignment horizontal="right" vertical="center" wrapText="1"/>
      <protection locked="0"/>
    </xf>
    <xf numFmtId="0" fontId="2" fillId="12" borderId="2" xfId="7" applyNumberFormat="1" applyFont="1" applyFill="1" applyBorder="1" applyAlignment="1" applyProtection="1">
      <alignment horizontal="center" vertical="center" wrapText="1"/>
      <protection locked="0"/>
    </xf>
    <xf numFmtId="0" fontId="2" fillId="12" borderId="12" xfId="7" applyNumberFormat="1" applyFont="1" applyFill="1" applyBorder="1" applyAlignment="1" applyProtection="1">
      <alignment horizontal="center" vertical="center" wrapText="1"/>
      <protection locked="0"/>
    </xf>
    <xf numFmtId="0" fontId="2" fillId="12" borderId="5" xfId="7" applyNumberFormat="1" applyFont="1" applyFill="1" applyBorder="1" applyAlignment="1" applyProtection="1">
      <alignment vertical="center" wrapText="1"/>
      <protection locked="0"/>
    </xf>
    <xf numFmtId="0" fontId="2" fillId="12" borderId="8" xfId="7" applyNumberFormat="1" applyFont="1" applyFill="1" applyBorder="1" applyAlignment="1" applyProtection="1">
      <alignment horizontal="center" vertical="center" wrapText="1"/>
      <protection locked="0"/>
    </xf>
    <xf numFmtId="0" fontId="2" fillId="12" borderId="1" xfId="18" applyNumberFormat="1" applyFont="1" applyFill="1" applyBorder="1" applyAlignment="1" applyProtection="1">
      <alignment horizontal="center" vertical="center"/>
      <protection locked="0"/>
    </xf>
    <xf numFmtId="0" fontId="2" fillId="14" borderId="0" xfId="7" applyFont="1" applyFill="1" applyAlignment="1" applyProtection="1">
      <alignment vertical="center"/>
    </xf>
    <xf numFmtId="3" fontId="2" fillId="12" borderId="2" xfId="0" applyNumberFormat="1" applyFont="1" applyFill="1" applyBorder="1" applyAlignment="1" applyProtection="1">
      <alignment vertical="center" shrinkToFit="1"/>
      <protection locked="0"/>
    </xf>
    <xf numFmtId="58" fontId="2" fillId="12" borderId="1" xfId="0" applyNumberFormat="1" applyFont="1" applyFill="1" applyBorder="1" applyAlignment="1" applyProtection="1">
      <alignment vertical="center" shrinkToFit="1"/>
      <protection locked="0"/>
    </xf>
    <xf numFmtId="0" fontId="2" fillId="12" borderId="1" xfId="11" applyNumberFormat="1" applyFont="1" applyFill="1" applyBorder="1" applyAlignment="1" applyProtection="1">
      <alignment horizontal="center" vertical="center"/>
      <protection locked="0"/>
    </xf>
    <xf numFmtId="0" fontId="2" fillId="12" borderId="1" xfId="17" applyNumberFormat="1" applyFont="1" applyFill="1" applyBorder="1" applyAlignment="1" applyProtection="1">
      <alignment horizontal="center" vertical="center"/>
      <protection locked="0"/>
    </xf>
    <xf numFmtId="3" fontId="2" fillId="12" borderId="1" xfId="7" applyNumberFormat="1" applyFont="1" applyFill="1" applyBorder="1" applyAlignment="1" applyProtection="1">
      <alignment vertical="center"/>
      <protection locked="0"/>
    </xf>
    <xf numFmtId="0" fontId="2" fillId="12" borderId="1" xfId="0" applyNumberFormat="1" applyFont="1" applyFill="1" applyBorder="1" applyAlignment="1" applyProtection="1">
      <alignment horizontal="center" vertical="center"/>
      <protection locked="0"/>
    </xf>
    <xf numFmtId="0" fontId="2" fillId="12" borderId="1" xfId="16" applyNumberFormat="1" applyFont="1" applyFill="1" applyBorder="1" applyAlignment="1" applyProtection="1">
      <alignment horizontal="center" vertical="center"/>
      <protection locked="0"/>
    </xf>
    <xf numFmtId="0" fontId="2" fillId="12" borderId="2" xfId="17" applyNumberFormat="1" applyFont="1" applyFill="1" applyBorder="1" applyAlignment="1" applyProtection="1">
      <alignment horizontal="center" vertical="center"/>
      <protection locked="0"/>
    </xf>
    <xf numFmtId="58" fontId="2" fillId="12" borderId="5" xfId="7" applyNumberFormat="1" applyFont="1" applyFill="1" applyBorder="1" applyAlignment="1" applyProtection="1">
      <alignment horizontal="center" vertical="center" shrinkToFit="1"/>
      <protection locked="0"/>
    </xf>
    <xf numFmtId="0" fontId="11" fillId="12" borderId="2" xfId="0" applyNumberFormat="1" applyFont="1" applyFill="1" applyBorder="1" applyAlignment="1" applyProtection="1">
      <alignment vertical="center" shrinkToFit="1"/>
      <protection locked="0"/>
    </xf>
    <xf numFmtId="0" fontId="11" fillId="12" borderId="1" xfId="0" applyNumberFormat="1" applyFont="1" applyFill="1" applyBorder="1" applyAlignment="1" applyProtection="1">
      <alignment vertical="center" shrinkToFit="1"/>
      <protection locked="0"/>
    </xf>
    <xf numFmtId="187" fontId="11" fillId="12" borderId="1" xfId="0" applyNumberFormat="1" applyFont="1" applyFill="1" applyBorder="1" applyAlignment="1" applyProtection="1">
      <alignment vertical="center" shrinkToFit="1"/>
      <protection locked="0"/>
    </xf>
    <xf numFmtId="187" fontId="11" fillId="12" borderId="1" xfId="0" applyNumberFormat="1" applyFont="1" applyFill="1" applyBorder="1" applyAlignment="1" applyProtection="1">
      <alignment horizontal="center" vertical="center" shrinkToFit="1"/>
      <protection locked="0"/>
    </xf>
    <xf numFmtId="186" fontId="11" fillId="12" borderId="1" xfId="0" applyNumberFormat="1" applyFont="1" applyFill="1" applyBorder="1" applyAlignment="1" applyProtection="1">
      <alignment vertical="center" shrinkToFit="1"/>
      <protection locked="0"/>
    </xf>
    <xf numFmtId="186" fontId="11" fillId="12" borderId="2" xfId="0" applyNumberFormat="1" applyFont="1" applyFill="1" applyBorder="1" applyAlignment="1" applyProtection="1">
      <alignment vertical="center" shrinkToFit="1"/>
      <protection locked="0"/>
    </xf>
    <xf numFmtId="0" fontId="0" fillId="12" borderId="1" xfId="0" applyFont="1" applyFill="1" applyBorder="1" applyAlignment="1" applyProtection="1">
      <alignment vertical="center"/>
      <protection locked="0"/>
    </xf>
    <xf numFmtId="38" fontId="11" fillId="12" borderId="1" xfId="0" applyNumberFormat="1" applyFont="1" applyFill="1" applyBorder="1" applyAlignment="1" applyProtection="1">
      <alignment vertical="center" shrinkToFit="1"/>
      <protection locked="0"/>
    </xf>
    <xf numFmtId="38" fontId="11" fillId="12" borderId="2" xfId="0" applyNumberFormat="1" applyFont="1" applyFill="1" applyBorder="1" applyAlignment="1" applyProtection="1">
      <alignment vertical="center" shrinkToFit="1"/>
      <protection locked="0"/>
    </xf>
    <xf numFmtId="0" fontId="2" fillId="12" borderId="1" xfId="0" applyFont="1" applyFill="1" applyBorder="1" applyAlignment="1" applyProtection="1">
      <alignment vertical="center"/>
      <protection locked="0"/>
    </xf>
    <xf numFmtId="186" fontId="11" fillId="12" borderId="1" xfId="0" applyNumberFormat="1" applyFont="1" applyFill="1" applyBorder="1" applyAlignment="1" applyProtection="1">
      <alignment horizontal="right" vertical="center" shrinkToFit="1"/>
      <protection locked="0"/>
    </xf>
    <xf numFmtId="186" fontId="11" fillId="12" borderId="2" xfId="0" applyNumberFormat="1" applyFont="1" applyFill="1" applyBorder="1" applyAlignment="1" applyProtection="1">
      <alignment horizontal="right" vertical="center" shrinkToFit="1"/>
      <protection locked="0"/>
    </xf>
    <xf numFmtId="38" fontId="11" fillId="12" borderId="1" xfId="0" applyNumberFormat="1" applyFont="1" applyFill="1" applyBorder="1" applyAlignment="1" applyProtection="1">
      <alignment horizontal="right" vertical="center" shrinkToFit="1"/>
      <protection locked="0"/>
    </xf>
    <xf numFmtId="38" fontId="11" fillId="12" borderId="2" xfId="0" applyNumberFormat="1" applyFont="1" applyFill="1" applyBorder="1" applyAlignment="1" applyProtection="1">
      <alignment horizontal="right" vertical="center" shrinkToFit="1"/>
      <protection locked="0"/>
    </xf>
    <xf numFmtId="0" fontId="0" fillId="12" borderId="2" xfId="0" applyFont="1" applyFill="1" applyBorder="1" applyAlignment="1" applyProtection="1">
      <alignment vertical="center"/>
      <protection locked="0"/>
    </xf>
    <xf numFmtId="0" fontId="0" fillId="12" borderId="1" xfId="0" applyFont="1" applyFill="1" applyBorder="1" applyAlignment="1" applyProtection="1">
      <alignment horizontal="center" vertical="center"/>
      <protection locked="0"/>
    </xf>
    <xf numFmtId="0" fontId="2" fillId="12" borderId="1" xfId="7" applyNumberFormat="1" applyFont="1" applyFill="1" applyBorder="1" applyAlignment="1" applyProtection="1">
      <alignment vertical="center"/>
      <protection locked="0"/>
    </xf>
    <xf numFmtId="0" fontId="2" fillId="12" borderId="1" xfId="0" applyNumberFormat="1" applyFont="1" applyFill="1" applyBorder="1" applyAlignment="1" applyProtection="1">
      <alignment horizontal="center" vertical="center" shrinkToFit="1"/>
      <protection locked="0"/>
    </xf>
    <xf numFmtId="0" fontId="2" fillId="12" borderId="1" xfId="7" applyNumberFormat="1" applyFont="1" applyFill="1" applyBorder="1" applyAlignment="1" applyProtection="1">
      <alignment vertical="center" wrapText="1"/>
      <protection locked="0"/>
    </xf>
    <xf numFmtId="0" fontId="2" fillId="12" borderId="1" xfId="7" applyNumberFormat="1" applyFont="1" applyFill="1" applyBorder="1" applyAlignment="1" applyProtection="1">
      <alignment vertical="center" wrapText="1"/>
      <protection locked="0"/>
    </xf>
    <xf numFmtId="0" fontId="2" fillId="12" borderId="1" xfId="10" applyNumberFormat="1" applyFont="1" applyFill="1" applyBorder="1" applyAlignment="1" applyProtection="1">
      <alignment horizontal="center" vertical="center"/>
      <protection locked="0"/>
    </xf>
    <xf numFmtId="188" fontId="2" fillId="12" borderId="1" xfId="7" applyNumberFormat="1" applyFont="1" applyFill="1" applyBorder="1" applyAlignment="1" applyProtection="1">
      <alignment horizontal="center" vertical="center"/>
      <protection locked="0"/>
    </xf>
    <xf numFmtId="188" fontId="2" fillId="12" borderId="96" xfId="7" applyNumberFormat="1" applyFont="1" applyFill="1" applyBorder="1" applyAlignment="1" applyProtection="1">
      <alignment vertical="center"/>
      <protection locked="0"/>
    </xf>
    <xf numFmtId="188" fontId="2" fillId="12" borderId="71" xfId="7" applyNumberFormat="1" applyFont="1" applyFill="1" applyBorder="1" applyAlignment="1" applyProtection="1">
      <alignment vertical="center"/>
      <protection locked="0"/>
    </xf>
    <xf numFmtId="0" fontId="2" fillId="12" borderId="61" xfId="7" applyNumberFormat="1" applyFont="1" applyFill="1" applyBorder="1" applyAlignment="1" applyProtection="1">
      <alignment horizontal="center" vertical="center"/>
      <protection locked="0"/>
    </xf>
    <xf numFmtId="0" fontId="2" fillId="12" borderId="62" xfId="7" applyNumberFormat="1" applyFont="1" applyFill="1" applyBorder="1" applyAlignment="1" applyProtection="1">
      <alignment horizontal="center" vertical="center"/>
      <protection locked="0"/>
    </xf>
    <xf numFmtId="188" fontId="2" fillId="12" borderId="65" xfId="0" applyNumberFormat="1" applyFont="1" applyFill="1" applyBorder="1" applyAlignment="1" applyProtection="1">
      <alignment vertical="center"/>
      <protection locked="0"/>
    </xf>
    <xf numFmtId="188" fontId="2" fillId="12" borderId="65" xfId="7" applyNumberFormat="1" applyFont="1" applyFill="1" applyBorder="1" applyAlignment="1" applyProtection="1">
      <alignment vertical="center"/>
      <protection locked="0"/>
    </xf>
    <xf numFmtId="188" fontId="2" fillId="12" borderId="67" xfId="7" applyNumberFormat="1" applyFont="1" applyFill="1" applyBorder="1" applyAlignment="1" applyProtection="1">
      <alignment vertical="center"/>
      <protection locked="0"/>
    </xf>
    <xf numFmtId="0" fontId="2" fillId="12" borderId="6" xfId="7" applyNumberFormat="1" applyFont="1" applyFill="1" applyBorder="1" applyAlignment="1" applyProtection="1">
      <alignment horizontal="center" vertical="center"/>
      <protection locked="0"/>
    </xf>
    <xf numFmtId="0" fontId="2" fillId="12" borderId="70" xfId="7" applyNumberFormat="1" applyFont="1" applyFill="1" applyBorder="1" applyAlignment="1" applyProtection="1">
      <alignment horizontal="center" vertical="center"/>
      <protection locked="0"/>
    </xf>
    <xf numFmtId="188" fontId="2" fillId="12" borderId="97" xfId="7" applyNumberFormat="1" applyFont="1" applyFill="1" applyBorder="1" applyAlignment="1" applyProtection="1">
      <alignment vertical="center"/>
      <protection locked="0"/>
    </xf>
    <xf numFmtId="188" fontId="2" fillId="12" borderId="98" xfId="7" applyNumberFormat="1" applyFont="1" applyFill="1" applyBorder="1" applyAlignment="1" applyProtection="1">
      <alignment vertical="center"/>
      <protection locked="0"/>
    </xf>
    <xf numFmtId="0" fontId="2" fillId="0" borderId="8" xfId="7" applyNumberFormat="1" applyFont="1" applyFill="1" applyBorder="1" applyAlignment="1" applyProtection="1">
      <alignment horizontal="left" vertical="center"/>
    </xf>
    <xf numFmtId="0" fontId="2" fillId="3" borderId="1" xfId="7" applyNumberFormat="1" applyFont="1" applyFill="1" applyBorder="1" applyAlignment="1" applyProtection="1">
      <alignment horizontal="center" vertical="center" shrinkToFit="1"/>
    </xf>
    <xf numFmtId="0" fontId="2" fillId="3" borderId="7" xfId="7" applyFont="1" applyFill="1" applyBorder="1" applyAlignment="1" applyProtection="1">
      <alignment horizontal="left" vertical="center" shrinkToFit="1"/>
    </xf>
    <xf numFmtId="0" fontId="2" fillId="3" borderId="1" xfId="7" applyFont="1" applyFill="1" applyBorder="1" applyAlignment="1" applyProtection="1">
      <alignment horizontal="left" vertical="center" shrinkToFit="1"/>
    </xf>
    <xf numFmtId="0" fontId="0" fillId="0" borderId="7" xfId="0" applyFont="1" applyBorder="1" applyAlignment="1">
      <alignment horizontal="left" vertical="center"/>
    </xf>
    <xf numFmtId="0" fontId="0" fillId="0" borderId="3" xfId="0" applyFont="1" applyBorder="1" applyAlignment="1">
      <alignment horizontal="left" vertical="center"/>
    </xf>
    <xf numFmtId="0" fontId="0" fillId="3" borderId="3" xfId="7" applyNumberFormat="1" applyFont="1" applyFill="1" applyBorder="1" applyAlignment="1" applyProtection="1">
      <alignment horizontal="right" vertical="center"/>
    </xf>
    <xf numFmtId="0" fontId="0" fillId="0" borderId="3" xfId="0" applyFont="1" applyBorder="1" applyAlignment="1">
      <alignment horizontal="right" vertical="center"/>
    </xf>
    <xf numFmtId="0" fontId="2" fillId="6" borderId="99" xfId="7" applyFont="1" applyFill="1" applyBorder="1" applyAlignment="1" applyProtection="1">
      <alignment horizontal="right" vertical="center"/>
    </xf>
    <xf numFmtId="188" fontId="2" fillId="6" borderId="100" xfId="7" applyNumberFormat="1" applyFont="1" applyFill="1" applyBorder="1" applyAlignment="1" applyProtection="1">
      <alignment vertical="center"/>
    </xf>
    <xf numFmtId="188" fontId="2" fillId="6" borderId="101" xfId="7" applyNumberFormat="1" applyFont="1" applyFill="1" applyBorder="1" applyAlignment="1" applyProtection="1">
      <alignment vertical="center"/>
    </xf>
    <xf numFmtId="188" fontId="2" fillId="6" borderId="102" xfId="0" applyNumberFormat="1" applyFont="1" applyFill="1" applyBorder="1" applyAlignment="1" applyProtection="1">
      <alignment vertical="center"/>
    </xf>
    <xf numFmtId="188" fontId="2" fillId="6" borderId="102" xfId="7" applyNumberFormat="1" applyFont="1" applyFill="1" applyBorder="1" applyAlignment="1" applyProtection="1">
      <alignment vertical="center"/>
    </xf>
    <xf numFmtId="188" fontId="2" fillId="6" borderId="103" xfId="7" applyNumberFormat="1" applyFont="1" applyFill="1" applyBorder="1" applyAlignment="1" applyProtection="1">
      <alignment vertical="center"/>
    </xf>
    <xf numFmtId="0" fontId="2" fillId="6" borderId="99" xfId="0" applyFont="1" applyFill="1" applyBorder="1" applyAlignment="1" applyProtection="1">
      <alignment horizontal="left" vertical="center"/>
    </xf>
    <xf numFmtId="0" fontId="2" fillId="6" borderId="102" xfId="7" applyFont="1" applyFill="1" applyBorder="1" applyAlignment="1" applyProtection="1">
      <alignment horizontal="left" vertical="center"/>
    </xf>
    <xf numFmtId="0" fontId="2" fillId="6" borderId="101" xfId="7" applyFont="1" applyFill="1" applyBorder="1" applyAlignment="1" applyProtection="1">
      <alignment horizontal="left" vertical="center"/>
    </xf>
    <xf numFmtId="0" fontId="2" fillId="6" borderId="103" xfId="0" applyFont="1" applyFill="1" applyBorder="1" applyAlignment="1" applyProtection="1">
      <alignment horizontal="left" vertical="center" wrapText="1"/>
    </xf>
    <xf numFmtId="0" fontId="2" fillId="6" borderId="102" xfId="7" applyNumberFormat="1" applyFont="1" applyFill="1" applyBorder="1" applyAlignment="1" applyProtection="1">
      <alignment horizontal="left" vertical="center"/>
    </xf>
    <xf numFmtId="0" fontId="2" fillId="6" borderId="103" xfId="7" applyNumberFormat="1" applyFont="1" applyFill="1" applyBorder="1" applyAlignment="1" applyProtection="1">
      <alignment horizontal="left" vertical="center"/>
    </xf>
    <xf numFmtId="0" fontId="2" fillId="6" borderId="100" xfId="7" applyNumberFormat="1" applyFont="1" applyFill="1" applyBorder="1" applyAlignment="1" applyProtection="1">
      <alignment horizontal="left" vertical="center"/>
    </xf>
    <xf numFmtId="0" fontId="2" fillId="6" borderId="91" xfId="0" applyFont="1" applyFill="1" applyBorder="1" applyAlignment="1" applyProtection="1">
      <alignment horizontal="center" vertical="center"/>
    </xf>
    <xf numFmtId="0" fontId="2" fillId="6" borderId="70" xfId="7" applyNumberFormat="1" applyFont="1" applyFill="1" applyBorder="1" applyAlignment="1" applyProtection="1">
      <alignment horizontal="center" vertical="center"/>
    </xf>
    <xf numFmtId="188" fontId="2" fillId="6" borderId="104" xfId="7" applyNumberFormat="1" applyFont="1" applyFill="1" applyBorder="1" applyAlignment="1" applyProtection="1">
      <alignment vertical="center"/>
    </xf>
    <xf numFmtId="0" fontId="2" fillId="6" borderId="102" xfId="7" applyFont="1" applyFill="1" applyBorder="1" applyAlignment="1" applyProtection="1">
      <alignment horizontal="right" vertical="center"/>
    </xf>
    <xf numFmtId="188" fontId="2" fillId="6" borderId="105" xfId="7" applyNumberFormat="1" applyFont="1" applyFill="1" applyBorder="1" applyAlignment="1" applyProtection="1">
      <alignment vertical="center"/>
    </xf>
    <xf numFmtId="0" fontId="2" fillId="6" borderId="64" xfId="0" applyFont="1" applyFill="1" applyBorder="1" applyAlignment="1" applyProtection="1">
      <alignment horizontal="left" vertical="center"/>
    </xf>
    <xf numFmtId="0" fontId="2" fillId="6" borderId="104" xfId="0" applyFont="1" applyFill="1" applyBorder="1" applyAlignment="1" applyProtection="1">
      <alignment horizontal="left" vertical="center"/>
    </xf>
    <xf numFmtId="0" fontId="2" fillId="6" borderId="102" xfId="7" applyNumberFormat="1" applyFont="1" applyFill="1" applyBorder="1" applyAlignment="1" applyProtection="1">
      <alignment horizontal="center" vertical="center"/>
    </xf>
    <xf numFmtId="0" fontId="2" fillId="6" borderId="100" xfId="0" applyNumberFormat="1" applyFont="1" applyFill="1" applyBorder="1" applyAlignment="1" applyProtection="1">
      <alignment vertical="center" shrinkToFit="1"/>
    </xf>
    <xf numFmtId="0" fontId="2" fillId="6" borderId="101" xfId="7" applyFont="1" applyFill="1" applyBorder="1" applyAlignment="1" applyProtection="1">
      <alignment horizontal="right" vertical="center"/>
    </xf>
    <xf numFmtId="0" fontId="2" fillId="0" borderId="2" xfId="0" applyFont="1" applyBorder="1" applyAlignment="1" applyProtection="1">
      <alignment vertical="center"/>
    </xf>
    <xf numFmtId="0" fontId="2" fillId="12" borderId="2" xfId="7" applyNumberFormat="1" applyFont="1" applyFill="1" applyBorder="1" applyAlignment="1" applyProtection="1">
      <alignment horizontal="center" vertical="center"/>
      <protection locked="0"/>
    </xf>
    <xf numFmtId="0" fontId="2" fillId="14" borderId="92" xfId="7" applyNumberFormat="1" applyFont="1" applyFill="1" applyBorder="1" applyAlignment="1" applyProtection="1">
      <alignment horizontal="left" vertical="center"/>
    </xf>
    <xf numFmtId="0" fontId="2" fillId="0" borderId="8" xfId="15" applyNumberFormat="1" applyFont="1" applyFill="1" applyBorder="1" applyProtection="1">
      <alignment vertical="center"/>
    </xf>
    <xf numFmtId="49" fontId="2" fillId="2" borderId="1" xfId="7" applyNumberFormat="1" applyFont="1" applyFill="1" applyBorder="1" applyAlignment="1" applyProtection="1">
      <alignment horizontal="center" vertical="center" shrinkToFit="1"/>
      <protection locked="0"/>
    </xf>
    <xf numFmtId="49" fontId="2" fillId="2" borderId="3" xfId="7" applyNumberFormat="1" applyFont="1" applyFill="1" applyBorder="1" applyAlignment="1" applyProtection="1">
      <alignment horizontal="center" vertical="center" shrinkToFit="1"/>
      <protection locked="0"/>
    </xf>
    <xf numFmtId="0" fontId="0" fillId="0" borderId="3" xfId="0" applyFont="1" applyBorder="1" applyAlignment="1">
      <alignment vertical="center"/>
    </xf>
    <xf numFmtId="0" fontId="0" fillId="3" borderId="6" xfId="7" applyNumberFormat="1" applyFont="1" applyFill="1" applyBorder="1" applyAlignment="1" applyProtection="1">
      <alignment horizontal="center" vertical="center"/>
    </xf>
    <xf numFmtId="0" fontId="2" fillId="12" borderId="1" xfId="17" applyNumberFormat="1" applyFont="1" applyFill="1" applyBorder="1" applyAlignment="1" applyProtection="1">
      <alignment horizontal="center" vertical="center"/>
      <protection locked="0"/>
    </xf>
    <xf numFmtId="0" fontId="13" fillId="2" borderId="1" xfId="0" applyNumberFormat="1" applyFont="1" applyFill="1" applyBorder="1" applyAlignment="1" applyProtection="1">
      <alignment horizontal="center" vertical="center"/>
      <protection locked="0"/>
    </xf>
    <xf numFmtId="0" fontId="2" fillId="12" borderId="7" xfId="7" applyNumberFormat="1" applyFont="1" applyFill="1" applyBorder="1" applyAlignment="1" applyProtection="1">
      <alignment horizontal="center" vertical="center"/>
      <protection locked="0"/>
    </xf>
    <xf numFmtId="0" fontId="2" fillId="0" borderId="42" xfId="7" applyNumberFormat="1" applyFont="1" applyFill="1" applyBorder="1" applyAlignment="1" applyProtection="1">
      <alignment horizontal="center" vertical="center"/>
    </xf>
    <xf numFmtId="0" fontId="2" fillId="0" borderId="12" xfId="7" applyNumberFormat="1" applyFont="1" applyFill="1" applyBorder="1" applyAlignment="1" applyProtection="1">
      <alignment horizontal="left" vertical="center"/>
    </xf>
    <xf numFmtId="0" fontId="2" fillId="3" borderId="4" xfId="7" applyFont="1" applyFill="1" applyBorder="1" applyAlignment="1" applyProtection="1">
      <alignment vertical="center"/>
    </xf>
    <xf numFmtId="0" fontId="2" fillId="2" borderId="21" xfId="18" applyNumberFormat="1" applyFont="1" applyFill="1" applyBorder="1" applyAlignment="1" applyProtection="1">
      <alignment horizontal="center" vertical="center"/>
      <protection locked="0"/>
    </xf>
    <xf numFmtId="0" fontId="11" fillId="0" borderId="8" xfId="7" applyNumberFormat="1" applyFont="1" applyFill="1" applyBorder="1" applyAlignment="1" applyProtection="1">
      <alignment vertical="center" wrapText="1"/>
      <protection locked="0"/>
    </xf>
    <xf numFmtId="0" fontId="11" fillId="0" borderId="0" xfId="7" applyNumberFormat="1" applyFont="1" applyFill="1" applyBorder="1" applyAlignment="1" applyProtection="1">
      <alignment vertical="center" wrapText="1"/>
      <protection locked="0"/>
    </xf>
    <xf numFmtId="0" fontId="2" fillId="3" borderId="1" xfId="7" applyFont="1" applyFill="1" applyBorder="1" applyAlignment="1" applyProtection="1">
      <alignment vertical="center"/>
    </xf>
    <xf numFmtId="0" fontId="2" fillId="3" borderId="7" xfId="7" applyNumberFormat="1" applyFont="1" applyFill="1" applyBorder="1" applyAlignment="1" applyProtection="1">
      <alignment vertical="center"/>
    </xf>
    <xf numFmtId="0" fontId="2" fillId="3" borderId="7" xfId="7" applyFont="1" applyFill="1" applyBorder="1" applyAlignment="1" applyProtection="1">
      <alignment horizontal="center" vertical="center" shrinkToFit="1"/>
    </xf>
    <xf numFmtId="0" fontId="0" fillId="2" borderId="1" xfId="7" applyNumberFormat="1" applyFont="1" applyFill="1" applyBorder="1" applyAlignment="1" applyProtection="1">
      <alignment vertical="center"/>
      <protection locked="0"/>
    </xf>
    <xf numFmtId="0" fontId="2" fillId="3" borderId="2" xfId="18" applyNumberFormat="1" applyFont="1" applyFill="1" applyBorder="1" applyAlignment="1" applyProtection="1">
      <alignment vertical="center"/>
    </xf>
    <xf numFmtId="0" fontId="2" fillId="2" borderId="7" xfId="18" applyNumberFormat="1" applyFont="1" applyFill="1" applyBorder="1" applyAlignment="1" applyProtection="1">
      <alignment horizontal="center" vertical="center"/>
      <protection locked="0"/>
    </xf>
    <xf numFmtId="0" fontId="2" fillId="3" borderId="7" xfId="7" applyFont="1" applyFill="1" applyBorder="1" applyAlignment="1" applyProtection="1">
      <alignment vertical="center" shrinkToFit="1"/>
    </xf>
    <xf numFmtId="0" fontId="2" fillId="12" borderId="1" xfId="7" applyNumberFormat="1" applyFont="1" applyFill="1" applyBorder="1" applyAlignment="1" applyProtection="1">
      <alignment horizontal="left" vertical="center" shrinkToFit="1"/>
      <protection locked="0"/>
    </xf>
    <xf numFmtId="0" fontId="2" fillId="3" borderId="7" xfId="18" applyNumberFormat="1" applyFont="1" applyFill="1" applyBorder="1" applyAlignment="1" applyProtection="1">
      <alignment horizontal="center" vertical="center"/>
    </xf>
    <xf numFmtId="0" fontId="15" fillId="3" borderId="0" xfId="7" applyFont="1" applyFill="1" applyAlignment="1" applyProtection="1">
      <alignment vertical="center"/>
    </xf>
    <xf numFmtId="0" fontId="15" fillId="3" borderId="7" xfId="7" applyFont="1" applyFill="1" applyBorder="1" applyAlignment="1" applyProtection="1">
      <alignment horizontal="left" vertical="center"/>
    </xf>
    <xf numFmtId="0" fontId="15" fillId="3" borderId="3" xfId="7" applyFont="1" applyFill="1" applyBorder="1" applyAlignment="1" applyProtection="1">
      <alignment vertical="center"/>
    </xf>
    <xf numFmtId="0" fontId="2" fillId="3" borderId="1" xfId="7" applyFont="1" applyFill="1" applyBorder="1" applyAlignment="1" applyProtection="1">
      <alignment horizontal="left" vertical="center"/>
    </xf>
    <xf numFmtId="0" fontId="2" fillId="12" borderId="1" xfId="17" applyNumberFormat="1" applyFont="1" applyFill="1" applyBorder="1" applyAlignment="1" applyProtection="1">
      <alignment horizontal="center" vertical="center"/>
      <protection locked="0"/>
    </xf>
    <xf numFmtId="3" fontId="2" fillId="12" borderId="1" xfId="7" applyNumberFormat="1" applyFont="1" applyFill="1" applyBorder="1" applyAlignment="1" applyProtection="1">
      <alignment vertical="center"/>
      <protection locked="0"/>
    </xf>
    <xf numFmtId="58" fontId="2" fillId="12" borderId="6" xfId="7" applyNumberFormat="1" applyFont="1" applyFill="1" applyBorder="1" applyAlignment="1" applyProtection="1">
      <alignment vertical="center" shrinkToFit="1"/>
      <protection locked="0"/>
    </xf>
    <xf numFmtId="58" fontId="2" fillId="12" borderId="1" xfId="7" applyNumberFormat="1" applyFont="1" applyFill="1" applyBorder="1" applyAlignment="1" applyProtection="1">
      <alignment horizontal="center" vertical="center"/>
      <protection locked="0"/>
    </xf>
    <xf numFmtId="0" fontId="2" fillId="12" borderId="2" xfId="7" applyNumberFormat="1" applyFont="1" applyFill="1" applyBorder="1" applyAlignment="1" applyProtection="1">
      <alignment vertical="center"/>
      <protection locked="0"/>
    </xf>
    <xf numFmtId="0" fontId="46" fillId="3" borderId="6" xfId="7" applyNumberFormat="1" applyFont="1" applyFill="1" applyBorder="1" applyAlignment="1" applyProtection="1">
      <alignment horizontal="center" vertical="center" wrapText="1"/>
    </xf>
    <xf numFmtId="0" fontId="0" fillId="12" borderId="1" xfId="0" applyNumberFormat="1" applyFont="1" applyFill="1" applyBorder="1" applyAlignment="1" applyProtection="1">
      <alignment horizontal="center" vertical="center"/>
      <protection locked="0"/>
    </xf>
    <xf numFmtId="182" fontId="0" fillId="0" borderId="0" xfId="0" applyNumberFormat="1"/>
    <xf numFmtId="0" fontId="0" fillId="0" borderId="0" xfId="0" applyNumberFormat="1"/>
    <xf numFmtId="58" fontId="0" fillId="0" borderId="0" xfId="0" applyNumberFormat="1"/>
    <xf numFmtId="177" fontId="0" fillId="0" borderId="0" xfId="0" applyNumberFormat="1"/>
    <xf numFmtId="185" fontId="0" fillId="0" borderId="0" xfId="0" applyNumberFormat="1"/>
    <xf numFmtId="10" fontId="0" fillId="0" borderId="0" xfId="0" applyNumberFormat="1"/>
    <xf numFmtId="49" fontId="0" fillId="0" borderId="0" xfId="0" applyNumberFormat="1"/>
    <xf numFmtId="180" fontId="0" fillId="0" borderId="0" xfId="0" applyNumberFormat="1"/>
    <xf numFmtId="3" fontId="0" fillId="0" borderId="0" xfId="0" applyNumberFormat="1"/>
    <xf numFmtId="181" fontId="0" fillId="0" borderId="0" xfId="0" applyNumberFormat="1"/>
    <xf numFmtId="57" fontId="0" fillId="0" borderId="0" xfId="0" applyNumberFormat="1"/>
    <xf numFmtId="187" fontId="0" fillId="0" borderId="0" xfId="0" applyNumberFormat="1"/>
    <xf numFmtId="186" fontId="0" fillId="0" borderId="0" xfId="0" applyNumberFormat="1"/>
    <xf numFmtId="38" fontId="0" fillId="0" borderId="0" xfId="0" applyNumberFormat="1"/>
    <xf numFmtId="188" fontId="0" fillId="0" borderId="0" xfId="0" applyNumberFormat="1"/>
    <xf numFmtId="0" fontId="26" fillId="7" borderId="106" xfId="8" applyFont="1" applyFill="1" applyBorder="1" applyAlignment="1">
      <alignment horizontal="center" vertical="center"/>
    </xf>
    <xf numFmtId="184" fontId="27" fillId="7" borderId="92" xfId="8" applyNumberFormat="1" applyFont="1" applyFill="1" applyBorder="1" applyAlignment="1">
      <alignment horizontal="center" vertical="center"/>
    </xf>
    <xf numFmtId="0" fontId="26" fillId="7" borderId="64" xfId="8" applyFont="1" applyFill="1" applyBorder="1" applyAlignment="1">
      <alignment vertical="center"/>
    </xf>
    <xf numFmtId="0" fontId="26" fillId="0" borderId="0" xfId="8" applyFont="1" applyFill="1" applyBorder="1" applyAlignment="1">
      <alignment vertical="center"/>
    </xf>
    <xf numFmtId="0" fontId="26" fillId="0" borderId="0" xfId="8" applyFont="1" applyFill="1" applyAlignment="1">
      <alignment vertical="center"/>
    </xf>
    <xf numFmtId="0" fontId="26" fillId="7" borderId="60" xfId="9" applyFont="1" applyFill="1" applyBorder="1" applyAlignment="1">
      <alignment vertical="center"/>
    </xf>
    <xf numFmtId="0" fontId="28" fillId="7" borderId="0" xfId="9" applyFont="1" applyFill="1" applyBorder="1" applyAlignment="1">
      <alignment horizontal="center" vertical="center" wrapText="1"/>
    </xf>
    <xf numFmtId="0" fontId="26" fillId="7" borderId="105" xfId="8" applyFont="1" applyFill="1" applyBorder="1" applyAlignment="1">
      <alignment vertical="center"/>
    </xf>
    <xf numFmtId="0" fontId="10" fillId="8" borderId="60" xfId="9" applyFont="1" applyFill="1" applyBorder="1" applyAlignment="1">
      <alignment vertical="center" wrapText="1"/>
    </xf>
    <xf numFmtId="0" fontId="26" fillId="3" borderId="107" xfId="8" applyFont="1" applyFill="1" applyBorder="1" applyAlignment="1">
      <alignment horizontal="center" vertical="center" wrapText="1"/>
    </xf>
    <xf numFmtId="0" fontId="45" fillId="3" borderId="80" xfId="9" applyFont="1" applyFill="1" applyBorder="1" applyAlignment="1">
      <alignment vertical="center" wrapText="1"/>
    </xf>
    <xf numFmtId="0" fontId="33" fillId="7" borderId="105" xfId="8" applyFont="1" applyFill="1" applyBorder="1" applyAlignment="1">
      <alignment vertical="center"/>
    </xf>
    <xf numFmtId="0" fontId="33" fillId="0" borderId="0" xfId="8" applyFont="1" applyFill="1" applyBorder="1" applyAlignment="1">
      <alignment vertical="center"/>
    </xf>
    <xf numFmtId="0" fontId="33" fillId="0" borderId="0" xfId="8" applyFont="1" applyFill="1" applyBorder="1" applyAlignment="1">
      <alignment horizontal="center" vertical="center"/>
    </xf>
    <xf numFmtId="0" fontId="26" fillId="3" borderId="60" xfId="8" applyFont="1" applyFill="1" applyBorder="1" applyAlignment="1">
      <alignment horizontal="center" vertical="center"/>
    </xf>
    <xf numFmtId="0" fontId="26" fillId="3" borderId="0" xfId="8" applyFont="1" applyFill="1" applyBorder="1" applyAlignment="1">
      <alignment horizontal="center" vertical="center"/>
    </xf>
    <xf numFmtId="0" fontId="33" fillId="7" borderId="105" xfId="8" applyFont="1" applyFill="1" applyBorder="1" applyAlignment="1">
      <alignment horizontal="center" vertical="center"/>
    </xf>
    <xf numFmtId="0" fontId="2" fillId="3" borderId="80" xfId="9" applyFont="1" applyFill="1" applyBorder="1" applyAlignment="1">
      <alignment wrapText="1"/>
    </xf>
    <xf numFmtId="0" fontId="26" fillId="3" borderId="60" xfId="8" applyFont="1" applyFill="1" applyBorder="1" applyAlignment="1">
      <alignment horizontal="center" vertical="center" wrapText="1"/>
    </xf>
    <xf numFmtId="0" fontId="45" fillId="3" borderId="0" xfId="9" applyFont="1" applyFill="1" applyBorder="1" applyAlignment="1">
      <alignment horizontal="center" vertical="top" wrapText="1"/>
    </xf>
    <xf numFmtId="0" fontId="45" fillId="3" borderId="0" xfId="9" applyFont="1" applyFill="1" applyBorder="1" applyAlignment="1">
      <alignment horizontal="left" vertical="center" wrapText="1"/>
    </xf>
    <xf numFmtId="0" fontId="2" fillId="3" borderId="0" xfId="2" applyFont="1" applyFill="1" applyBorder="1" applyAlignment="1" applyProtection="1">
      <alignment horizontal="center" vertical="top" wrapText="1"/>
    </xf>
    <xf numFmtId="0" fontId="2" fillId="7" borderId="105" xfId="8" applyFill="1" applyBorder="1" applyAlignment="1">
      <alignment wrapText="1"/>
    </xf>
    <xf numFmtId="0" fontId="2" fillId="0" borderId="0" xfId="8" applyAlignment="1">
      <alignment wrapText="1"/>
    </xf>
    <xf numFmtId="0" fontId="26" fillId="3" borderId="107" xfId="8" applyFont="1" applyFill="1" applyBorder="1" applyAlignment="1">
      <alignment horizontal="center" vertical="center"/>
    </xf>
    <xf numFmtId="0" fontId="11" fillId="3" borderId="80" xfId="9" applyFont="1" applyFill="1" applyBorder="1" applyAlignment="1">
      <alignment vertical="center" wrapText="1"/>
    </xf>
    <xf numFmtId="0" fontId="12" fillId="3" borderId="0" xfId="2" applyFill="1" applyBorder="1" applyAlignment="1" applyProtection="1">
      <alignment wrapText="1"/>
      <protection locked="0"/>
    </xf>
    <xf numFmtId="0" fontId="26" fillId="3" borderId="60" xfId="8" applyFont="1" applyFill="1" applyBorder="1" applyAlignment="1">
      <alignment vertical="center"/>
    </xf>
    <xf numFmtId="0" fontId="26" fillId="3" borderId="0" xfId="8" applyFont="1" applyFill="1" applyBorder="1" applyAlignment="1">
      <alignment vertical="center"/>
    </xf>
    <xf numFmtId="0" fontId="26" fillId="3" borderId="0" xfId="8" applyFont="1" applyFill="1" applyBorder="1" applyAlignment="1" applyProtection="1">
      <alignment horizontal="center" vertical="center"/>
      <protection locked="0"/>
    </xf>
    <xf numFmtId="0" fontId="26" fillId="3" borderId="105" xfId="8" applyFont="1" applyFill="1" applyBorder="1" applyAlignment="1">
      <alignment horizontal="center" vertical="center"/>
    </xf>
    <xf numFmtId="0" fontId="26" fillId="0" borderId="0" xfId="8" applyFont="1" applyFill="1" applyBorder="1" applyAlignment="1">
      <alignment horizontal="left" vertical="center"/>
    </xf>
    <xf numFmtId="0" fontId="2" fillId="0" borderId="0" xfId="8" applyFill="1" applyBorder="1" applyAlignment="1">
      <alignment horizontal="left" vertical="center"/>
    </xf>
    <xf numFmtId="0" fontId="34" fillId="3" borderId="0" xfId="8" applyFont="1" applyFill="1" applyBorder="1" applyAlignment="1">
      <alignment horizontal="left" vertical="center"/>
    </xf>
    <xf numFmtId="0" fontId="26" fillId="0" borderId="60" xfId="8" applyFont="1" applyFill="1" applyBorder="1" applyAlignment="1">
      <alignment vertical="center"/>
    </xf>
    <xf numFmtId="0" fontId="35" fillId="9" borderId="108" xfId="9" applyFont="1" applyFill="1" applyBorder="1" applyAlignment="1">
      <alignment vertical="top" wrapText="1"/>
    </xf>
    <xf numFmtId="0" fontId="36" fillId="0" borderId="0" xfId="8" applyFont="1" applyFill="1" applyBorder="1" applyAlignment="1">
      <alignment horizontal="left" vertical="center"/>
    </xf>
    <xf numFmtId="0" fontId="35" fillId="9" borderId="109" xfId="8" applyFont="1" applyFill="1" applyBorder="1" applyAlignment="1">
      <alignment horizontal="left" vertical="center" wrapText="1"/>
    </xf>
    <xf numFmtId="49" fontId="37" fillId="0" borderId="0" xfId="8" applyNumberFormat="1" applyFont="1" applyFill="1" applyBorder="1" applyAlignment="1" applyProtection="1">
      <alignment horizontal="center" vertical="center"/>
      <protection hidden="1"/>
    </xf>
    <xf numFmtId="0" fontId="26" fillId="0" borderId="0" xfId="8" applyFont="1" applyFill="1" applyBorder="1" applyAlignment="1">
      <alignment horizontal="center" vertical="center"/>
    </xf>
    <xf numFmtId="0" fontId="26" fillId="3" borderId="91" xfId="8" applyFont="1" applyFill="1" applyBorder="1" applyAlignment="1">
      <alignment vertical="center"/>
    </xf>
    <xf numFmtId="0" fontId="26" fillId="3" borderId="110" xfId="8" applyFont="1" applyFill="1" applyBorder="1" applyAlignment="1">
      <alignment horizontal="center" vertical="center"/>
    </xf>
    <xf numFmtId="0" fontId="26" fillId="3" borderId="104" xfId="8" applyFont="1" applyFill="1" applyBorder="1" applyAlignment="1">
      <alignment horizontal="center" vertical="center"/>
    </xf>
    <xf numFmtId="0" fontId="38" fillId="0" borderId="0" xfId="8" applyFont="1" applyFill="1" applyBorder="1" applyAlignment="1">
      <alignment horizontal="center" vertical="center"/>
    </xf>
    <xf numFmtId="0" fontId="36" fillId="0" borderId="0" xfId="8" applyFont="1" applyFill="1" applyBorder="1" applyAlignment="1">
      <alignment horizontal="center" vertical="center"/>
    </xf>
    <xf numFmtId="0" fontId="26" fillId="0" borderId="0" xfId="8" applyFont="1" applyFill="1" applyBorder="1" applyAlignment="1">
      <alignment horizontal="left"/>
    </xf>
    <xf numFmtId="0" fontId="8" fillId="3" borderId="80" xfId="5" applyFont="1" applyFill="1" applyBorder="1" applyAlignment="1">
      <alignment vertical="center" wrapText="1"/>
    </xf>
    <xf numFmtId="0" fontId="2" fillId="12" borderId="2" xfId="7" applyNumberFormat="1" applyFont="1" applyFill="1" applyBorder="1" applyAlignment="1" applyProtection="1">
      <alignment vertical="center"/>
      <protection locked="0"/>
    </xf>
    <xf numFmtId="0" fontId="2" fillId="0" borderId="7" xfId="7" applyFont="1" applyBorder="1" applyAlignment="1" applyProtection="1">
      <alignment vertical="center"/>
    </xf>
    <xf numFmtId="0" fontId="0" fillId="3" borderId="1" xfId="0" applyFont="1" applyFill="1" applyBorder="1" applyAlignment="1" applyProtection="1">
      <alignment horizontal="center" vertical="center" wrapText="1"/>
    </xf>
    <xf numFmtId="0" fontId="0" fillId="3" borderId="0" xfId="7" applyNumberFormat="1" applyFont="1" applyFill="1" applyBorder="1" applyAlignment="1" applyProtection="1">
      <alignment horizontal="right" vertical="center"/>
    </xf>
    <xf numFmtId="0" fontId="2" fillId="14" borderId="1" xfId="7" applyNumberFormat="1" applyFont="1" applyFill="1" applyBorder="1" applyAlignment="1" applyProtection="1">
      <alignment horizontal="left" vertical="center"/>
      <protection locked="0"/>
    </xf>
    <xf numFmtId="0" fontId="2" fillId="12" borderId="93" xfId="7" applyNumberFormat="1" applyFont="1" applyFill="1" applyBorder="1" applyAlignment="1" applyProtection="1">
      <alignment vertical="center"/>
      <protection locked="0"/>
    </xf>
    <xf numFmtId="0" fontId="2" fillId="12" borderId="79" xfId="7" applyNumberFormat="1" applyFont="1" applyFill="1" applyBorder="1" applyAlignment="1" applyProtection="1">
      <alignment vertical="center"/>
      <protection locked="0"/>
    </xf>
    <xf numFmtId="177" fontId="2" fillId="3" borderId="79" xfId="7" applyNumberFormat="1" applyFont="1" applyFill="1" applyBorder="1" applyAlignment="1" applyProtection="1">
      <alignment horizontal="center" vertical="center"/>
    </xf>
    <xf numFmtId="177" fontId="2" fillId="12" borderId="111" xfId="7" applyNumberFormat="1" applyFont="1" applyFill="1" applyBorder="1" applyAlignment="1" applyProtection="1">
      <alignment vertical="center"/>
      <protection locked="0"/>
    </xf>
    <xf numFmtId="0" fontId="0" fillId="3" borderId="8" xfId="7" applyNumberFormat="1" applyFont="1" applyFill="1" applyBorder="1" applyAlignment="1" applyProtection="1">
      <alignment vertical="center"/>
    </xf>
    <xf numFmtId="177" fontId="0" fillId="3" borderId="2" xfId="7" applyNumberFormat="1" applyFont="1" applyFill="1" applyBorder="1" applyAlignment="1" applyProtection="1">
      <alignment horizontal="center" vertical="center"/>
    </xf>
    <xf numFmtId="177" fontId="0" fillId="3" borderId="10" xfId="7" applyNumberFormat="1" applyFont="1" applyFill="1" applyBorder="1" applyAlignment="1" applyProtection="1">
      <alignment horizontal="center" vertical="center"/>
    </xf>
    <xf numFmtId="0" fontId="2" fillId="14" borderId="1" xfId="7" applyNumberFormat="1" applyFont="1" applyFill="1" applyBorder="1" applyAlignment="1" applyProtection="1">
      <alignment horizontal="center" vertical="center"/>
      <protection locked="0"/>
    </xf>
    <xf numFmtId="0" fontId="2" fillId="14" borderId="1" xfId="7" applyNumberFormat="1" applyFont="1" applyFill="1" applyBorder="1" applyAlignment="1" applyProtection="1">
      <alignment horizontal="left" vertical="center"/>
    </xf>
    <xf numFmtId="177" fontId="2" fillId="12" borderId="72" xfId="7" applyNumberFormat="1" applyFont="1" applyFill="1" applyBorder="1" applyAlignment="1" applyProtection="1">
      <alignment vertical="center"/>
    </xf>
    <xf numFmtId="9" fontId="2" fillId="12" borderId="82" xfId="1" applyFont="1" applyFill="1" applyBorder="1" applyAlignment="1" applyProtection="1">
      <alignment vertical="center"/>
      <protection locked="0"/>
    </xf>
    <xf numFmtId="177" fontId="2" fillId="12" borderId="82" xfId="7" applyNumberFormat="1" applyFont="1" applyFill="1" applyBorder="1" applyAlignment="1" applyProtection="1">
      <alignment vertical="center"/>
    </xf>
    <xf numFmtId="9" fontId="2" fillId="12" borderId="72" xfId="1" applyFont="1" applyFill="1" applyBorder="1" applyAlignment="1" applyProtection="1">
      <alignment vertical="center"/>
      <protection locked="0"/>
    </xf>
    <xf numFmtId="0" fontId="0" fillId="3" borderId="80" xfId="7" applyNumberFormat="1" applyFont="1" applyFill="1" applyBorder="1" applyAlignment="1" applyProtection="1">
      <alignment horizontal="left" vertical="center"/>
    </xf>
    <xf numFmtId="0" fontId="0" fillId="3" borderId="77" xfId="7" applyFont="1" applyFill="1" applyBorder="1" applyAlignment="1" applyProtection="1">
      <alignment horizontal="left" vertical="center"/>
    </xf>
    <xf numFmtId="0" fontId="2" fillId="12" borderId="75" xfId="7" applyNumberFormat="1" applyFont="1" applyFill="1" applyBorder="1" applyAlignment="1" applyProtection="1">
      <alignment vertical="center"/>
      <protection locked="0"/>
    </xf>
    <xf numFmtId="0" fontId="2" fillId="12" borderId="76" xfId="7" applyNumberFormat="1" applyFont="1" applyFill="1" applyBorder="1" applyAlignment="1" applyProtection="1">
      <alignment vertical="center"/>
      <protection locked="0"/>
    </xf>
    <xf numFmtId="177" fontId="2" fillId="3" borderId="76" xfId="7" applyNumberFormat="1" applyFont="1" applyFill="1" applyBorder="1" applyAlignment="1" applyProtection="1">
      <alignment horizontal="center" vertical="center"/>
    </xf>
    <xf numFmtId="177" fontId="2" fillId="12" borderId="78" xfId="7" applyNumberFormat="1" applyFont="1" applyFill="1" applyBorder="1" applyAlignment="1" applyProtection="1">
      <alignment vertical="center"/>
      <protection locked="0"/>
    </xf>
    <xf numFmtId="0" fontId="2" fillId="12" borderId="112" xfId="7" applyNumberFormat="1" applyFont="1" applyFill="1" applyBorder="1" applyAlignment="1" applyProtection="1">
      <alignment vertical="center"/>
      <protection locked="0"/>
    </xf>
    <xf numFmtId="177" fontId="2" fillId="3" borderId="113" xfId="7" applyNumberFormat="1" applyFont="1" applyFill="1" applyBorder="1" applyAlignment="1" applyProtection="1">
      <alignment horizontal="center" vertical="center"/>
    </xf>
    <xf numFmtId="177" fontId="2" fillId="12" borderId="114" xfId="7" applyNumberFormat="1" applyFont="1" applyFill="1" applyBorder="1" applyAlignment="1" applyProtection="1">
      <alignment vertical="center"/>
      <protection locked="0"/>
    </xf>
    <xf numFmtId="177" fontId="2" fillId="1" borderId="1" xfId="7" applyNumberFormat="1" applyFont="1" applyFill="1" applyBorder="1" applyAlignment="1" applyProtection="1">
      <alignment vertical="center"/>
    </xf>
    <xf numFmtId="0" fontId="2" fillId="1" borderId="1" xfId="0" applyFont="1" applyFill="1" applyBorder="1" applyAlignment="1">
      <alignment vertical="center"/>
    </xf>
    <xf numFmtId="0" fontId="0" fillId="4" borderId="10" xfId="7" applyNumberFormat="1" applyFont="1" applyFill="1" applyBorder="1" applyAlignment="1" applyProtection="1">
      <alignment horizontal="left" vertical="center"/>
    </xf>
    <xf numFmtId="58" fontId="0" fillId="0" borderId="0" xfId="0" applyNumberFormat="1" applyFont="1" applyFill="1" applyBorder="1" applyAlignment="1" applyProtection="1">
      <alignment vertical="center" shrinkToFit="1"/>
    </xf>
    <xf numFmtId="58" fontId="0" fillId="14" borderId="0" xfId="0" applyNumberFormat="1" applyFont="1" applyFill="1" applyBorder="1" applyAlignment="1" applyProtection="1">
      <alignment vertical="center" shrinkToFit="1"/>
      <protection locked="0"/>
    </xf>
    <xf numFmtId="0" fontId="47" fillId="0" borderId="13" xfId="0" applyNumberFormat="1" applyFont="1" applyFill="1" applyBorder="1" applyAlignment="1" applyProtection="1">
      <alignment vertical="center"/>
    </xf>
    <xf numFmtId="0" fontId="47" fillId="0" borderId="3" xfId="0" applyFont="1" applyFill="1" applyBorder="1" applyAlignment="1" applyProtection="1">
      <alignment horizontal="left" vertical="center"/>
    </xf>
    <xf numFmtId="0" fontId="47" fillId="0" borderId="3" xfId="0" applyNumberFormat="1" applyFont="1" applyFill="1" applyBorder="1" applyAlignment="1" applyProtection="1">
      <alignment vertical="center"/>
    </xf>
    <xf numFmtId="0" fontId="47" fillId="0" borderId="14" xfId="0" applyFont="1" applyFill="1" applyBorder="1" applyAlignment="1" applyProtection="1">
      <alignment horizontal="left" vertical="center"/>
    </xf>
    <xf numFmtId="0" fontId="47" fillId="0" borderId="3" xfId="0" applyNumberFormat="1" applyFont="1" applyFill="1" applyBorder="1" applyAlignment="1" applyProtection="1">
      <alignment horizontal="left" vertical="center"/>
    </xf>
    <xf numFmtId="0" fontId="47" fillId="0" borderId="21"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0" fontId="0" fillId="0" borderId="6" xfId="0" applyFont="1" applyBorder="1" applyAlignment="1" applyProtection="1">
      <alignment horizontal="center" vertical="center" wrapText="1"/>
    </xf>
    <xf numFmtId="0" fontId="46" fillId="14" borderId="14" xfId="0" applyFont="1" applyFill="1" applyBorder="1" applyAlignment="1" applyProtection="1">
      <alignment vertical="center"/>
    </xf>
    <xf numFmtId="178" fontId="46" fillId="14" borderId="4" xfId="7" applyNumberFormat="1" applyFont="1" applyFill="1" applyBorder="1" applyAlignment="1" applyProtection="1">
      <alignment horizontal="center" vertical="center"/>
      <protection locked="0"/>
    </xf>
    <xf numFmtId="0" fontId="46" fillId="14" borderId="4" xfId="7" applyNumberFormat="1" applyFont="1" applyFill="1" applyBorder="1" applyAlignment="1" applyProtection="1">
      <alignment horizontal="center" vertical="center"/>
    </xf>
    <xf numFmtId="0" fontId="46" fillId="14" borderId="4" xfId="0" applyFont="1" applyFill="1" applyBorder="1" applyAlignment="1" applyProtection="1">
      <alignment vertical="center"/>
    </xf>
    <xf numFmtId="0" fontId="46" fillId="14" borderId="5" xfId="7" applyNumberFormat="1" applyFont="1" applyFill="1" applyBorder="1" applyAlignment="1" applyProtection="1">
      <alignment horizontal="center" vertical="center"/>
    </xf>
    <xf numFmtId="0" fontId="46" fillId="0" borderId="4" xfId="0" applyFont="1" applyFill="1" applyBorder="1" applyAlignment="1" applyProtection="1">
      <alignment horizontal="center" vertical="center"/>
    </xf>
    <xf numFmtId="0" fontId="0" fillId="0" borderId="0" xfId="7" applyFont="1" applyFill="1" applyAlignment="1" applyProtection="1">
      <alignment horizontal="left" vertical="center"/>
    </xf>
    <xf numFmtId="0" fontId="0" fillId="3" borderId="0" xfId="7" applyNumberFormat="1" applyFont="1" applyFill="1" applyBorder="1" applyAlignment="1" applyProtection="1">
      <alignment horizontal="center" vertical="center"/>
    </xf>
    <xf numFmtId="0" fontId="2" fillId="14" borderId="0" xfId="7" applyNumberFormat="1" applyFont="1" applyFill="1" applyBorder="1" applyAlignment="1" applyProtection="1">
      <alignment horizontal="center" vertical="center"/>
      <protection locked="0"/>
    </xf>
    <xf numFmtId="0" fontId="2" fillId="2" borderId="115" xfId="7" applyNumberFormat="1" applyFont="1" applyFill="1" applyBorder="1" applyAlignment="1" applyProtection="1">
      <alignment vertical="center"/>
      <protection locked="0"/>
    </xf>
    <xf numFmtId="181" fontId="2" fillId="14" borderId="0" xfId="7" applyNumberFormat="1" applyFont="1" applyFill="1" applyBorder="1" applyAlignment="1" applyProtection="1">
      <alignment vertical="center"/>
      <protection locked="0"/>
    </xf>
    <xf numFmtId="0" fontId="14" fillId="3" borderId="116" xfId="7" applyNumberFormat="1" applyFont="1" applyFill="1" applyBorder="1" applyAlignment="1" applyProtection="1">
      <alignment horizontal="center" vertical="center"/>
    </xf>
    <xf numFmtId="0" fontId="14" fillId="3" borderId="116" xfId="7" applyNumberFormat="1" applyFont="1" applyFill="1" applyBorder="1" applyAlignment="1" applyProtection="1">
      <alignment horizontal="center" vertical="center" wrapText="1"/>
    </xf>
    <xf numFmtId="0" fontId="14" fillId="3" borderId="117" xfId="7" applyNumberFormat="1" applyFont="1" applyFill="1" applyBorder="1" applyAlignment="1" applyProtection="1">
      <alignment horizontal="center" vertical="center" wrapText="1"/>
    </xf>
    <xf numFmtId="0" fontId="14" fillId="3" borderId="118" xfId="7" applyNumberFormat="1" applyFont="1" applyFill="1" applyBorder="1" applyAlignment="1" applyProtection="1">
      <alignment horizontal="center" vertical="center" wrapText="1"/>
    </xf>
    <xf numFmtId="0" fontId="2" fillId="2" borderId="16" xfId="7" applyNumberFormat="1" applyFont="1" applyFill="1" applyBorder="1" applyAlignment="1" applyProtection="1">
      <alignment vertical="center"/>
      <protection locked="0"/>
    </xf>
    <xf numFmtId="0" fontId="2" fillId="2" borderId="119" xfId="7" applyNumberFormat="1" applyFont="1" applyFill="1" applyBorder="1" applyAlignment="1" applyProtection="1">
      <alignment vertical="center"/>
      <protection locked="0"/>
    </xf>
    <xf numFmtId="0" fontId="2" fillId="2" borderId="120" xfId="7" applyNumberFormat="1" applyFont="1" applyFill="1" applyBorder="1" applyAlignment="1" applyProtection="1">
      <alignment vertical="center"/>
      <protection locked="0"/>
    </xf>
    <xf numFmtId="0" fontId="2" fillId="2" borderId="121" xfId="7" applyNumberFormat="1" applyFont="1" applyFill="1" applyBorder="1" applyAlignment="1" applyProtection="1">
      <alignment vertical="center"/>
      <protection locked="0"/>
    </xf>
    <xf numFmtId="0" fontId="2" fillId="2" borderId="122" xfId="7" applyNumberFormat="1" applyFont="1" applyFill="1" applyBorder="1" applyAlignment="1" applyProtection="1">
      <alignment vertical="center"/>
      <protection locked="0"/>
    </xf>
    <xf numFmtId="0" fontId="0" fillId="2" borderId="30" xfId="7" applyNumberFormat="1" applyFont="1" applyFill="1" applyBorder="1" applyAlignment="1" applyProtection="1">
      <alignment vertical="center"/>
      <protection locked="0"/>
    </xf>
    <xf numFmtId="0" fontId="2" fillId="2" borderId="123" xfId="7" applyNumberFormat="1" applyFont="1" applyFill="1" applyBorder="1" applyAlignment="1" applyProtection="1">
      <alignment vertical="center"/>
      <protection locked="0"/>
    </xf>
    <xf numFmtId="0" fontId="2" fillId="2" borderId="124" xfId="7" applyNumberFormat="1" applyFont="1" applyFill="1" applyBorder="1" applyAlignment="1" applyProtection="1">
      <alignment vertical="center"/>
      <protection locked="0"/>
    </xf>
    <xf numFmtId="0" fontId="2" fillId="2" borderId="125" xfId="7" applyNumberFormat="1" applyFont="1" applyFill="1" applyBorder="1" applyAlignment="1" applyProtection="1">
      <alignment vertical="center"/>
      <protection locked="0"/>
    </xf>
    <xf numFmtId="0" fontId="2" fillId="2" borderId="126" xfId="7" applyNumberFormat="1" applyFont="1" applyFill="1" applyBorder="1" applyAlignment="1" applyProtection="1">
      <alignment vertical="center"/>
      <protection locked="0"/>
    </xf>
    <xf numFmtId="0" fontId="2" fillId="0" borderId="127" xfId="7" applyFont="1" applyFill="1" applyBorder="1" applyAlignment="1" applyProtection="1">
      <alignment vertical="center"/>
    </xf>
    <xf numFmtId="0" fontId="2" fillId="0" borderId="128" xfId="7" applyFont="1" applyFill="1" applyBorder="1" applyAlignment="1" applyProtection="1">
      <alignment vertical="center"/>
    </xf>
    <xf numFmtId="0" fontId="2" fillId="0" borderId="129" xfId="7" applyFont="1" applyFill="1" applyBorder="1" applyAlignment="1" applyProtection="1">
      <alignment vertical="center"/>
    </xf>
    <xf numFmtId="0" fontId="2" fillId="0" borderId="130" xfId="7" applyFont="1" applyFill="1" applyBorder="1" applyAlignment="1" applyProtection="1">
      <alignment vertical="center"/>
    </xf>
    <xf numFmtId="0" fontId="2" fillId="0" borderId="131" xfId="7" applyFont="1" applyFill="1" applyBorder="1" applyAlignment="1" applyProtection="1">
      <alignment vertical="center"/>
    </xf>
    <xf numFmtId="0" fontId="14" fillId="3" borderId="132" xfId="7" applyNumberFormat="1" applyFont="1" applyFill="1" applyBorder="1" applyAlignment="1" applyProtection="1">
      <alignment horizontal="center" vertical="center"/>
    </xf>
    <xf numFmtId="0" fontId="14" fillId="3" borderId="128" xfId="7" applyNumberFormat="1" applyFont="1" applyFill="1" applyBorder="1" applyAlignment="1" applyProtection="1">
      <alignment horizontal="center" vertical="center" wrapText="1"/>
    </xf>
    <xf numFmtId="0" fontId="14" fillId="3" borderId="129" xfId="7" applyNumberFormat="1" applyFont="1" applyFill="1" applyBorder="1" applyAlignment="1" applyProtection="1">
      <alignment horizontal="center" vertical="center" wrapText="1"/>
    </xf>
    <xf numFmtId="0" fontId="14" fillId="3" borderId="130" xfId="7" applyNumberFormat="1" applyFont="1" applyFill="1" applyBorder="1" applyAlignment="1" applyProtection="1">
      <alignment horizontal="center" vertical="center" wrapText="1"/>
    </xf>
    <xf numFmtId="0" fontId="2" fillId="2" borderId="133" xfId="7" applyNumberFormat="1" applyFont="1" applyFill="1" applyBorder="1" applyAlignment="1" applyProtection="1">
      <alignment vertical="center"/>
      <protection locked="0"/>
    </xf>
    <xf numFmtId="0" fontId="2" fillId="2" borderId="123" xfId="7" applyNumberFormat="1" applyFont="1" applyFill="1" applyBorder="1" applyAlignment="1" applyProtection="1">
      <alignment horizontal="right" vertical="center"/>
      <protection locked="0"/>
    </xf>
    <xf numFmtId="0" fontId="2" fillId="2" borderId="124" xfId="7" applyNumberFormat="1" applyFont="1" applyFill="1" applyBorder="1" applyAlignment="1" applyProtection="1">
      <alignment horizontal="right" vertical="center"/>
      <protection locked="0"/>
    </xf>
    <xf numFmtId="0" fontId="2" fillId="2" borderId="129" xfId="7" applyNumberFormat="1" applyFont="1" applyFill="1" applyBorder="1" applyAlignment="1" applyProtection="1">
      <alignment horizontal="right" vertical="center"/>
      <protection locked="0"/>
    </xf>
    <xf numFmtId="0" fontId="2" fillId="2" borderId="130" xfId="7" applyNumberFormat="1" applyFont="1" applyFill="1" applyBorder="1" applyAlignment="1" applyProtection="1">
      <alignment vertical="center"/>
      <protection locked="0"/>
    </xf>
    <xf numFmtId="0" fontId="0" fillId="3" borderId="0" xfId="7" applyFont="1" applyFill="1" applyAlignment="1" applyProtection="1">
      <alignment horizontal="left" vertical="center"/>
    </xf>
    <xf numFmtId="0" fontId="0" fillId="0" borderId="0" xfId="10" applyFont="1" applyFill="1" applyAlignment="1" applyProtection="1">
      <alignment vertical="center"/>
    </xf>
    <xf numFmtId="0" fontId="49" fillId="0" borderId="0" xfId="0" applyFont="1" applyAlignment="1">
      <alignment vertical="center"/>
    </xf>
    <xf numFmtId="0" fontId="50" fillId="0" borderId="0" xfId="0" applyFont="1" applyAlignment="1">
      <alignment horizontal="center" vertical="center"/>
    </xf>
    <xf numFmtId="0" fontId="50" fillId="0" borderId="0" xfId="0" applyFont="1" applyAlignment="1">
      <alignment vertical="center"/>
    </xf>
    <xf numFmtId="0" fontId="50" fillId="0" borderId="1" xfId="0" applyFont="1" applyBorder="1" applyAlignment="1">
      <alignment vertical="center"/>
    </xf>
    <xf numFmtId="0" fontId="50" fillId="0" borderId="8" xfId="0" applyFont="1" applyBorder="1" applyAlignment="1">
      <alignment vertical="center"/>
    </xf>
    <xf numFmtId="0" fontId="50" fillId="0" borderId="3" xfId="0" applyFont="1" applyBorder="1" applyAlignment="1">
      <alignment vertical="center"/>
    </xf>
    <xf numFmtId="0" fontId="51" fillId="0" borderId="1" xfId="0" applyFont="1" applyBorder="1" applyAlignment="1">
      <alignment vertical="center"/>
    </xf>
    <xf numFmtId="0" fontId="50" fillId="0" borderId="10" xfId="0" applyFont="1" applyBorder="1" applyAlignment="1">
      <alignment vertical="center"/>
    </xf>
    <xf numFmtId="0" fontId="50" fillId="0" borderId="6" xfId="0" applyFont="1" applyBorder="1" applyAlignment="1">
      <alignment vertical="center"/>
    </xf>
    <xf numFmtId="0" fontId="50" fillId="0" borderId="134" xfId="0" applyFont="1" applyBorder="1" applyAlignment="1">
      <alignment vertical="center"/>
    </xf>
    <xf numFmtId="0" fontId="50" fillId="0" borderId="4" xfId="0" applyFont="1" applyBorder="1" applyAlignment="1">
      <alignment vertical="center"/>
    </xf>
    <xf numFmtId="0" fontId="50" fillId="0" borderId="95" xfId="0" applyFont="1" applyBorder="1" applyAlignment="1">
      <alignment vertical="center"/>
    </xf>
    <xf numFmtId="0" fontId="50" fillId="0" borderId="12" xfId="0" applyFont="1" applyBorder="1" applyAlignment="1">
      <alignment vertical="center"/>
    </xf>
    <xf numFmtId="0" fontId="50" fillId="0" borderId="112" xfId="0" applyFont="1" applyBorder="1" applyAlignment="1">
      <alignment vertical="center"/>
    </xf>
    <xf numFmtId="0" fontId="50" fillId="0" borderId="133" xfId="0" applyFont="1" applyBorder="1" applyAlignment="1">
      <alignment vertical="center"/>
    </xf>
    <xf numFmtId="0" fontId="50" fillId="0" borderId="130" xfId="0" applyFont="1" applyBorder="1" applyAlignment="1">
      <alignment vertical="center"/>
    </xf>
    <xf numFmtId="0" fontId="51" fillId="0" borderId="5" xfId="0" applyFont="1" applyBorder="1" applyAlignment="1">
      <alignment vertical="center"/>
    </xf>
    <xf numFmtId="0" fontId="50" fillId="0" borderId="5" xfId="0" applyFont="1" applyBorder="1" applyAlignment="1">
      <alignment vertical="center"/>
    </xf>
    <xf numFmtId="0" fontId="50" fillId="0" borderId="1" xfId="0" applyFont="1" applyBorder="1" applyAlignment="1">
      <alignment horizontal="left" vertical="center"/>
    </xf>
    <xf numFmtId="0" fontId="50" fillId="0" borderId="2" xfId="0" applyFont="1" applyBorder="1" applyAlignment="1">
      <alignment vertical="center"/>
    </xf>
    <xf numFmtId="0" fontId="50" fillId="0" borderId="2" xfId="0" applyFont="1" applyBorder="1" applyAlignment="1">
      <alignment horizontal="left" vertical="center"/>
    </xf>
    <xf numFmtId="0" fontId="50" fillId="0" borderId="0" xfId="0" applyFont="1" applyAlignment="1">
      <alignment horizontal="right" vertical="center"/>
    </xf>
    <xf numFmtId="0" fontId="50" fillId="0" borderId="1" xfId="0" applyFont="1" applyBorder="1" applyAlignment="1">
      <alignment horizontal="center" vertical="center"/>
    </xf>
    <xf numFmtId="0" fontId="52" fillId="0" borderId="1" xfId="0" applyFont="1" applyBorder="1" applyAlignment="1">
      <alignment vertical="center"/>
    </xf>
    <xf numFmtId="0" fontId="0" fillId="0" borderId="0" xfId="0" applyFont="1" applyAlignment="1" applyProtection="1">
      <alignment vertical="center" wrapText="1"/>
    </xf>
    <xf numFmtId="0" fontId="50" fillId="0" borderId="3" xfId="0" applyFont="1" applyBorder="1" applyAlignment="1">
      <alignment horizontal="center" vertical="center"/>
    </xf>
    <xf numFmtId="0" fontId="2" fillId="14" borderId="0" xfId="18" applyNumberFormat="1" applyFont="1" applyFill="1" applyBorder="1" applyAlignment="1" applyProtection="1">
      <alignment horizontal="center" vertical="center"/>
      <protection locked="0"/>
    </xf>
    <xf numFmtId="0" fontId="2" fillId="14" borderId="0" xfId="0" applyFont="1" applyFill="1" applyProtection="1"/>
    <xf numFmtId="0" fontId="2" fillId="14" borderId="0" xfId="18" applyNumberFormat="1" applyFont="1" applyFill="1" applyBorder="1" applyAlignment="1" applyProtection="1">
      <alignment vertical="center"/>
    </xf>
    <xf numFmtId="0" fontId="0" fillId="3" borderId="0" xfId="7" applyFont="1" applyFill="1" applyAlignment="1" applyProtection="1">
      <alignment vertical="center"/>
    </xf>
    <xf numFmtId="0" fontId="47" fillId="0" borderId="0" xfId="0" applyFont="1" applyAlignment="1" applyProtection="1">
      <alignment vertical="center"/>
    </xf>
    <xf numFmtId="0" fontId="47" fillId="0" borderId="0" xfId="0" applyFont="1" applyAlignment="1" applyProtection="1">
      <alignment vertical="top"/>
    </xf>
    <xf numFmtId="0" fontId="46" fillId="0" borderId="0" xfId="0" applyFont="1" applyFill="1" applyBorder="1" applyAlignment="1" applyProtection="1">
      <alignment vertical="top"/>
    </xf>
    <xf numFmtId="0" fontId="43" fillId="0" borderId="0" xfId="7" applyFont="1" applyFill="1" applyBorder="1" applyAlignment="1">
      <alignment vertical="center"/>
    </xf>
    <xf numFmtId="0" fontId="0" fillId="0" borderId="4" xfId="0" applyFont="1" applyBorder="1" applyProtection="1"/>
    <xf numFmtId="0" fontId="44" fillId="0" borderId="0" xfId="7" applyFont="1" applyFill="1" applyBorder="1" applyAlignment="1">
      <alignment vertical="center"/>
    </xf>
    <xf numFmtId="0" fontId="47" fillId="13" borderId="2" xfId="0" applyFont="1" applyFill="1" applyBorder="1" applyAlignment="1" applyProtection="1">
      <alignment horizontal="center" vertical="center"/>
    </xf>
    <xf numFmtId="0" fontId="47" fillId="13" borderId="3" xfId="0" applyFont="1" applyFill="1" applyBorder="1" applyAlignment="1" applyProtection="1">
      <alignment horizontal="center" vertical="center"/>
    </xf>
    <xf numFmtId="0" fontId="46" fillId="0" borderId="0" xfId="0" applyFont="1" applyFill="1" applyAlignment="1" applyProtection="1">
      <alignment vertical="top"/>
    </xf>
    <xf numFmtId="0" fontId="0" fillId="0" borderId="0" xfId="0" applyFont="1"/>
    <xf numFmtId="0" fontId="0" fillId="3" borderId="7" xfId="7" applyFont="1" applyFill="1" applyBorder="1" applyAlignment="1" applyProtection="1">
      <alignment horizontal="justify" vertical="center"/>
    </xf>
    <xf numFmtId="0" fontId="0" fillId="3" borderId="3" xfId="7" applyFont="1" applyFill="1" applyBorder="1" applyAlignment="1" applyProtection="1">
      <alignment horizontal="justify" vertical="center"/>
    </xf>
    <xf numFmtId="0" fontId="0" fillId="0" borderId="0" xfId="7" applyFont="1" applyFill="1" applyBorder="1" applyAlignment="1" applyProtection="1">
      <alignment horizontal="justify" vertical="center"/>
    </xf>
    <xf numFmtId="0" fontId="0" fillId="0" borderId="0" xfId="0" applyFont="1" applyAlignment="1"/>
    <xf numFmtId="0" fontId="0" fillId="3" borderId="5" xfId="7" applyNumberFormat="1" applyFont="1" applyFill="1" applyBorder="1" applyAlignment="1" applyProtection="1">
      <alignment horizontal="center" vertical="center"/>
    </xf>
    <xf numFmtId="0" fontId="0" fillId="0" borderId="5" xfId="7" applyFont="1" applyBorder="1" applyAlignment="1">
      <alignment horizontal="center" vertical="center"/>
    </xf>
    <xf numFmtId="0" fontId="0" fillId="0" borderId="0" xfId="7" applyFont="1" applyBorder="1" applyAlignment="1">
      <alignment vertical="center"/>
    </xf>
    <xf numFmtId="0" fontId="0" fillId="0" borderId="1" xfId="7" applyFont="1" applyBorder="1" applyAlignment="1">
      <alignment horizontal="center" vertical="center"/>
    </xf>
    <xf numFmtId="0" fontId="0" fillId="0" borderId="9" xfId="7" applyNumberFormat="1" applyFont="1" applyFill="1" applyBorder="1" applyAlignment="1" applyProtection="1">
      <alignment horizontal="center" vertical="center"/>
    </xf>
    <xf numFmtId="3" fontId="0" fillId="0" borderId="9" xfId="7" applyNumberFormat="1" applyFont="1" applyFill="1" applyBorder="1" applyAlignment="1" applyProtection="1">
      <alignment vertical="center"/>
    </xf>
    <xf numFmtId="3" fontId="0" fillId="0" borderId="0" xfId="7" applyNumberFormat="1" applyFont="1" applyFill="1" applyBorder="1" applyAlignment="1" applyProtection="1">
      <alignment vertical="center"/>
    </xf>
    <xf numFmtId="0" fontId="0" fillId="0" borderId="0" xfId="0" applyFont="1" applyAlignment="1" applyProtection="1"/>
    <xf numFmtId="0" fontId="0" fillId="0" borderId="0" xfId="0" applyFont="1" applyBorder="1" applyAlignment="1" applyProtection="1"/>
    <xf numFmtId="0" fontId="0" fillId="0" borderId="0" xfId="7" applyNumberFormat="1" applyFont="1" applyFill="1" applyBorder="1" applyAlignment="1" applyProtection="1">
      <alignment horizontal="left" vertical="center"/>
    </xf>
    <xf numFmtId="0" fontId="0" fillId="0" borderId="0" xfId="0" applyFont="1" applyFill="1" applyBorder="1" applyAlignment="1"/>
    <xf numFmtId="0" fontId="0" fillId="0" borderId="0" xfId="7" applyFont="1" applyBorder="1" applyAlignment="1" applyProtection="1">
      <alignment horizontal="left" vertical="center"/>
    </xf>
    <xf numFmtId="0" fontId="6" fillId="14" borderId="0" xfId="7" applyNumberFormat="1" applyFont="1" applyFill="1" applyBorder="1" applyAlignment="1" applyProtection="1">
      <alignment horizontal="center" vertical="center"/>
      <protection locked="0"/>
    </xf>
    <xf numFmtId="0" fontId="14" fillId="3" borderId="123" xfId="7" applyNumberFormat="1" applyFont="1" applyFill="1" applyBorder="1" applyAlignment="1" applyProtection="1">
      <alignment horizontal="center" vertical="center"/>
    </xf>
    <xf numFmtId="0" fontId="14" fillId="3" borderId="124" xfId="7" applyNumberFormat="1" applyFont="1" applyFill="1" applyBorder="1" applyAlignment="1" applyProtection="1">
      <alignment horizontal="center" vertical="center" wrapText="1"/>
    </xf>
    <xf numFmtId="0" fontId="14" fillId="3" borderId="125" xfId="7" applyNumberFormat="1" applyFont="1" applyFill="1" applyBorder="1" applyAlignment="1" applyProtection="1">
      <alignment horizontal="center" vertical="center" wrapText="1"/>
    </xf>
    <xf numFmtId="0" fontId="14" fillId="3" borderId="126" xfId="7" applyNumberFormat="1" applyFont="1" applyFill="1" applyBorder="1" applyAlignment="1" applyProtection="1">
      <alignment horizontal="center" vertical="center" wrapText="1"/>
    </xf>
    <xf numFmtId="0" fontId="0" fillId="3" borderId="2" xfId="7" applyFont="1" applyFill="1" applyBorder="1" applyAlignment="1" applyProtection="1">
      <alignment vertical="center"/>
    </xf>
    <xf numFmtId="0" fontId="0" fillId="3" borderId="12" xfId="7" applyFont="1" applyFill="1" applyBorder="1" applyAlignment="1" applyProtection="1">
      <alignment vertical="center"/>
    </xf>
    <xf numFmtId="0" fontId="2" fillId="3" borderId="0" xfId="7" applyFont="1" applyFill="1" applyBorder="1" applyAlignment="1" applyProtection="1">
      <alignment horizontal="center" vertical="center"/>
    </xf>
    <xf numFmtId="0" fontId="46" fillId="3" borderId="6" xfId="7" applyNumberFormat="1" applyFont="1" applyFill="1" applyBorder="1" applyAlignment="1" applyProtection="1">
      <alignment horizontal="center" vertical="center" wrapText="1" shrinkToFit="1"/>
    </xf>
    <xf numFmtId="0" fontId="46" fillId="2" borderId="9" xfId="7" applyNumberFormat="1" applyFont="1" applyFill="1" applyBorder="1" applyAlignment="1" applyProtection="1">
      <alignment horizontal="center" vertical="center"/>
      <protection locked="0"/>
    </xf>
    <xf numFmtId="0" fontId="46" fillId="2" borderId="7" xfId="7" applyNumberFormat="1" applyFont="1" applyFill="1" applyBorder="1" applyAlignment="1" applyProtection="1">
      <alignment horizontal="center" vertical="center"/>
      <protection locked="0"/>
    </xf>
    <xf numFmtId="0" fontId="46" fillId="14" borderId="12" xfId="7" applyFont="1" applyFill="1" applyBorder="1" applyAlignment="1" applyProtection="1">
      <alignment horizontal="center" vertical="center"/>
    </xf>
    <xf numFmtId="179" fontId="46" fillId="14" borderId="13" xfId="7" applyNumberFormat="1" applyFont="1" applyFill="1" applyBorder="1" applyAlignment="1" applyProtection="1">
      <alignment horizontal="center" vertical="center"/>
      <protection locked="0"/>
    </xf>
    <xf numFmtId="0" fontId="46" fillId="14" borderId="13" xfId="7" applyFont="1" applyFill="1" applyBorder="1" applyAlignment="1" applyProtection="1">
      <alignment horizontal="center" vertical="center"/>
    </xf>
    <xf numFmtId="0" fontId="46" fillId="14" borderId="21" xfId="7" applyFont="1" applyFill="1" applyBorder="1" applyAlignment="1" applyProtection="1">
      <alignment horizontal="center" vertical="center"/>
    </xf>
    <xf numFmtId="0" fontId="46" fillId="14" borderId="13" xfId="7" applyFont="1" applyFill="1" applyBorder="1" applyAlignment="1" applyProtection="1">
      <alignment horizontal="left" vertical="center"/>
    </xf>
    <xf numFmtId="178" fontId="0" fillId="14" borderId="4" xfId="0" applyNumberFormat="1" applyFont="1" applyFill="1" applyBorder="1" applyAlignment="1" applyProtection="1">
      <alignment horizontal="center" vertical="center"/>
      <protection locked="0"/>
    </xf>
    <xf numFmtId="178" fontId="46" fillId="0" borderId="4" xfId="0" applyNumberFormat="1" applyFont="1" applyBorder="1" applyAlignment="1" applyProtection="1">
      <alignment horizontal="center" vertical="center"/>
    </xf>
    <xf numFmtId="0" fontId="46" fillId="2" borderId="77" xfId="7" applyNumberFormat="1" applyFont="1" applyFill="1" applyBorder="1" applyAlignment="1" applyProtection="1">
      <alignment horizontal="center" vertical="center"/>
      <protection locked="0"/>
    </xf>
    <xf numFmtId="0" fontId="46" fillId="2" borderId="39" xfId="7" applyNumberFormat="1" applyFont="1" applyFill="1" applyBorder="1" applyAlignment="1" applyProtection="1">
      <alignment horizontal="center" vertical="center"/>
      <protection locked="0"/>
    </xf>
    <xf numFmtId="0" fontId="46" fillId="0" borderId="14" xfId="0" applyFont="1" applyBorder="1" applyAlignment="1" applyProtection="1">
      <alignment vertical="center" shrinkToFit="1"/>
    </xf>
    <xf numFmtId="0" fontId="46" fillId="14" borderId="8" xfId="7" applyFont="1" applyFill="1" applyBorder="1" applyAlignment="1" applyProtection="1">
      <alignment horizontal="center" vertical="center"/>
    </xf>
    <xf numFmtId="179" fontId="46" fillId="14" borderId="0" xfId="7" applyNumberFormat="1" applyFont="1" applyFill="1" applyBorder="1" applyAlignment="1" applyProtection="1">
      <alignment horizontal="center" vertical="center"/>
      <protection locked="0"/>
    </xf>
    <xf numFmtId="0" fontId="46" fillId="14" borderId="0" xfId="7" applyFont="1" applyFill="1" applyBorder="1" applyAlignment="1" applyProtection="1">
      <alignment horizontal="center" vertical="center"/>
    </xf>
    <xf numFmtId="0" fontId="46" fillId="14" borderId="11" xfId="7" applyFont="1" applyFill="1" applyBorder="1" applyAlignment="1" applyProtection="1">
      <alignment horizontal="center" vertical="center"/>
    </xf>
    <xf numFmtId="0" fontId="47" fillId="0" borderId="4" xfId="7" applyFont="1" applyFill="1" applyBorder="1" applyAlignment="1" applyProtection="1">
      <alignment vertical="center" shrinkToFit="1"/>
    </xf>
    <xf numFmtId="0" fontId="46" fillId="0" borderId="4" xfId="7" applyFont="1" applyFill="1" applyBorder="1" applyAlignment="1" applyProtection="1">
      <alignment horizontal="center" vertical="center" shrinkToFit="1"/>
    </xf>
    <xf numFmtId="0" fontId="46" fillId="0" borderId="4" xfId="7" applyFont="1" applyFill="1" applyBorder="1" applyAlignment="1" applyProtection="1">
      <alignment horizontal="left" vertical="center"/>
    </xf>
    <xf numFmtId="0" fontId="0" fillId="0" borderId="4" xfId="0" applyFont="1" applyBorder="1" applyAlignment="1" applyProtection="1">
      <alignment horizontal="center" vertical="center" shrinkToFit="1"/>
    </xf>
    <xf numFmtId="0" fontId="0" fillId="0" borderId="5" xfId="0" applyFont="1" applyBorder="1" applyAlignment="1" applyProtection="1">
      <alignment vertical="center" shrinkToFit="1"/>
    </xf>
    <xf numFmtId="0" fontId="2" fillId="2" borderId="3" xfId="7" applyNumberFormat="1" applyFont="1" applyFill="1" applyBorder="1" applyAlignment="1" applyProtection="1">
      <alignment horizontal="center" vertical="center" wrapText="1"/>
      <protection locked="0"/>
    </xf>
    <xf numFmtId="0" fontId="2" fillId="14" borderId="3" xfId="7" applyNumberFormat="1" applyFont="1" applyFill="1" applyBorder="1" applyAlignment="1" applyProtection="1">
      <alignment horizontal="left" vertical="center"/>
      <protection locked="0"/>
    </xf>
    <xf numFmtId="0" fontId="0" fillId="0" borderId="0" xfId="12" applyFont="1" applyFill="1" applyAlignment="1" applyProtection="1">
      <alignment vertical="center"/>
    </xf>
    <xf numFmtId="0" fontId="0" fillId="0" borderId="0" xfId="11" applyFont="1" applyFill="1" applyAlignment="1" applyProtection="1">
      <alignment vertical="center"/>
    </xf>
    <xf numFmtId="0" fontId="0" fillId="0" borderId="10" xfId="7" applyNumberFormat="1" applyFont="1" applyBorder="1" applyAlignment="1" applyProtection="1">
      <alignment vertical="center"/>
    </xf>
    <xf numFmtId="0" fontId="0" fillId="0" borderId="0" xfId="7" applyFont="1" applyAlignment="1" applyProtection="1">
      <alignment vertical="top"/>
    </xf>
    <xf numFmtId="0" fontId="0" fillId="12" borderId="1" xfId="0" applyNumberFormat="1" applyFont="1" applyFill="1" applyBorder="1" applyAlignment="1" applyProtection="1">
      <alignment horizontal="center" vertical="center"/>
      <protection locked="0"/>
    </xf>
    <xf numFmtId="49" fontId="2" fillId="12" borderId="5" xfId="7" applyNumberFormat="1" applyFont="1" applyFill="1" applyBorder="1" applyAlignment="1" applyProtection="1">
      <alignment horizontal="center" vertical="center"/>
      <protection locked="0"/>
    </xf>
    <xf numFmtId="176" fontId="2" fillId="12" borderId="5" xfId="7" applyNumberFormat="1" applyFont="1" applyFill="1" applyBorder="1" applyAlignment="1" applyProtection="1">
      <alignment horizontal="center" vertical="center"/>
      <protection locked="0"/>
    </xf>
    <xf numFmtId="183" fontId="2" fillId="12" borderId="1" xfId="7" applyNumberFormat="1" applyFont="1" applyFill="1" applyBorder="1" applyAlignment="1" applyProtection="1">
      <alignment vertical="center"/>
      <protection locked="0"/>
    </xf>
    <xf numFmtId="0" fontId="47" fillId="12" borderId="2" xfId="0" applyFont="1" applyFill="1" applyBorder="1" applyAlignment="1" applyProtection="1">
      <alignment horizontal="center" vertical="center"/>
      <protection locked="0"/>
    </xf>
    <xf numFmtId="0" fontId="47" fillId="12" borderId="2" xfId="0" applyNumberFormat="1" applyFont="1" applyFill="1" applyBorder="1" applyAlignment="1" applyProtection="1">
      <alignment vertical="center"/>
      <protection locked="0"/>
    </xf>
    <xf numFmtId="0" fontId="47" fillId="12" borderId="10" xfId="0" applyNumberFormat="1" applyFont="1" applyFill="1" applyBorder="1" applyAlignment="1" applyProtection="1">
      <alignment vertical="center"/>
      <protection locked="0"/>
    </xf>
    <xf numFmtId="0" fontId="47" fillId="12" borderId="2" xfId="0" applyNumberFormat="1" applyFont="1" applyFill="1" applyBorder="1" applyAlignment="1" applyProtection="1">
      <alignment horizontal="center" vertical="center"/>
      <protection locked="0"/>
    </xf>
    <xf numFmtId="0" fontId="47" fillId="12" borderId="8" xfId="0" applyNumberFormat="1" applyFont="1" applyFill="1" applyBorder="1" applyAlignment="1" applyProtection="1">
      <alignment horizontal="center" vertical="center"/>
      <protection locked="0"/>
    </xf>
    <xf numFmtId="0" fontId="47" fillId="12" borderId="12" xfId="0" applyNumberFormat="1" applyFont="1" applyFill="1" applyBorder="1" applyAlignment="1" applyProtection="1">
      <alignment horizontal="center" vertical="center"/>
      <protection locked="0"/>
    </xf>
    <xf numFmtId="0" fontId="47" fillId="12" borderId="125" xfId="0" applyFont="1" applyFill="1" applyBorder="1" applyAlignment="1" applyProtection="1">
      <alignment horizontal="center" vertical="center"/>
      <protection locked="0"/>
    </xf>
    <xf numFmtId="0" fontId="47" fillId="12" borderId="125" xfId="0" applyNumberFormat="1" applyFont="1" applyFill="1" applyBorder="1" applyAlignment="1" applyProtection="1">
      <alignment vertical="center"/>
      <protection locked="0"/>
    </xf>
    <xf numFmtId="0" fontId="47" fillId="12" borderId="138" xfId="0" applyNumberFormat="1" applyFont="1" applyFill="1" applyBorder="1" applyAlignment="1" applyProtection="1">
      <alignment vertical="center"/>
      <protection locked="0"/>
    </xf>
    <xf numFmtId="0" fontId="47" fillId="12" borderId="125" xfId="0" applyNumberFormat="1" applyFont="1" applyFill="1" applyBorder="1" applyAlignment="1" applyProtection="1">
      <alignment horizontal="center" vertical="center"/>
      <protection locked="0"/>
    </xf>
    <xf numFmtId="0" fontId="47" fillId="12" borderId="120" xfId="0" applyNumberFormat="1" applyFont="1" applyFill="1" applyBorder="1" applyAlignment="1" applyProtection="1">
      <alignment horizontal="center" vertical="center"/>
      <protection locked="0"/>
    </xf>
    <xf numFmtId="0" fontId="47" fillId="12" borderId="129" xfId="0" applyNumberFormat="1" applyFont="1" applyFill="1" applyBorder="1" applyAlignment="1" applyProtection="1">
      <alignment horizontal="center" vertical="center"/>
      <protection locked="0"/>
    </xf>
    <xf numFmtId="0" fontId="46" fillId="10" borderId="0" xfId="0" applyFont="1" applyFill="1" applyAlignment="1" applyProtection="1">
      <alignment vertical="center"/>
    </xf>
    <xf numFmtId="0" fontId="0" fillId="10" borderId="1" xfId="0" applyFont="1" applyFill="1" applyBorder="1" applyAlignment="1" applyProtection="1">
      <alignment horizontal="center" vertical="center" wrapText="1"/>
    </xf>
    <xf numFmtId="0" fontId="0" fillId="10" borderId="6" xfId="0" applyFont="1" applyFill="1" applyBorder="1" applyAlignment="1" applyProtection="1">
      <alignment horizontal="center" vertical="center"/>
    </xf>
    <xf numFmtId="0" fontId="46" fillId="10" borderId="10" xfId="7" applyNumberFormat="1" applyFont="1" applyFill="1" applyBorder="1" applyAlignment="1" applyProtection="1">
      <alignment horizontal="center" vertical="center"/>
    </xf>
    <xf numFmtId="0" fontId="46" fillId="10" borderId="9" xfId="7" applyFont="1" applyFill="1" applyBorder="1" applyAlignment="1" applyProtection="1">
      <alignment horizontal="center" vertical="center"/>
    </xf>
    <xf numFmtId="0" fontId="46" fillId="10" borderId="14" xfId="7" applyNumberFormat="1" applyFont="1" applyFill="1" applyBorder="1" applyAlignment="1" applyProtection="1">
      <alignment horizontal="center" vertical="center"/>
    </xf>
    <xf numFmtId="0" fontId="46" fillId="10" borderId="14" xfId="7" applyFont="1" applyFill="1" applyBorder="1" applyAlignment="1" applyProtection="1">
      <alignment horizontal="center" vertical="center"/>
    </xf>
    <xf numFmtId="0" fontId="46" fillId="10" borderId="6" xfId="0" applyFont="1" applyFill="1" applyBorder="1" applyAlignment="1" applyProtection="1">
      <alignment vertical="center"/>
    </xf>
    <xf numFmtId="0" fontId="53" fillId="10" borderId="14" xfId="0" applyFont="1" applyFill="1" applyBorder="1" applyAlignment="1" applyProtection="1">
      <alignment vertical="center" wrapText="1"/>
    </xf>
    <xf numFmtId="0" fontId="53" fillId="10" borderId="6" xfId="7" applyFont="1" applyFill="1" applyBorder="1" applyAlignment="1" applyProtection="1">
      <alignment horizontal="left" vertical="center" wrapText="1"/>
    </xf>
    <xf numFmtId="0" fontId="46" fillId="10" borderId="6" xfId="7" applyFont="1" applyFill="1" applyBorder="1" applyAlignment="1" applyProtection="1">
      <alignment horizontal="center" vertical="center"/>
    </xf>
    <xf numFmtId="0" fontId="46" fillId="10" borderId="8" xfId="7" applyFont="1" applyFill="1" applyBorder="1" applyAlignment="1" applyProtection="1">
      <alignment horizontal="center" vertical="center"/>
    </xf>
    <xf numFmtId="0" fontId="46" fillId="10" borderId="0" xfId="7" applyFont="1" applyFill="1" applyBorder="1" applyAlignment="1" applyProtection="1">
      <alignment horizontal="center" vertical="center"/>
    </xf>
    <xf numFmtId="0" fontId="46" fillId="10" borderId="8" xfId="7" applyNumberFormat="1" applyFont="1" applyFill="1" applyBorder="1" applyAlignment="1" applyProtection="1">
      <alignment horizontal="center" vertical="center"/>
    </xf>
    <xf numFmtId="0" fontId="46" fillId="10" borderId="11" xfId="7" applyNumberFormat="1" applyFont="1" applyFill="1" applyBorder="1" applyAlignment="1" applyProtection="1">
      <alignment horizontal="center" vertical="center"/>
    </xf>
    <xf numFmtId="0" fontId="46" fillId="10" borderId="11" xfId="7" applyFont="1" applyFill="1" applyBorder="1" applyAlignment="1" applyProtection="1">
      <alignment horizontal="center" vertical="center"/>
    </xf>
    <xf numFmtId="0" fontId="46" fillId="10" borderId="4" xfId="7" applyFont="1" applyFill="1" applyBorder="1" applyAlignment="1" applyProtection="1">
      <alignment horizontal="center" vertical="center"/>
    </xf>
    <xf numFmtId="0" fontId="46" fillId="10" borderId="4" xfId="7" applyNumberFormat="1" applyFont="1" applyFill="1" applyBorder="1" applyAlignment="1" applyProtection="1">
      <alignment horizontal="center" vertical="center"/>
    </xf>
    <xf numFmtId="0" fontId="46" fillId="10" borderId="0" xfId="0" applyFont="1" applyFill="1" applyAlignment="1" applyProtection="1">
      <alignment horizontal="center" vertical="center"/>
    </xf>
    <xf numFmtId="0" fontId="46" fillId="10" borderId="76" xfId="7" applyNumberFormat="1" applyFont="1" applyFill="1" applyBorder="1" applyAlignment="1" applyProtection="1">
      <alignment horizontal="center" vertical="center"/>
    </xf>
    <xf numFmtId="0" fontId="46" fillId="10" borderId="77" xfId="7" applyFont="1" applyFill="1" applyBorder="1" applyAlignment="1" applyProtection="1">
      <alignment horizontal="center" vertical="center"/>
    </xf>
    <xf numFmtId="0" fontId="46" fillId="10" borderId="87" xfId="7" applyNumberFormat="1" applyFont="1" applyFill="1" applyBorder="1" applyAlignment="1" applyProtection="1">
      <alignment horizontal="center" vertical="center"/>
    </xf>
    <xf numFmtId="0" fontId="46" fillId="10" borderId="87" xfId="7" applyFont="1" applyFill="1" applyBorder="1" applyAlignment="1" applyProtection="1">
      <alignment horizontal="center" vertical="center"/>
    </xf>
    <xf numFmtId="0" fontId="46" fillId="10" borderId="77" xfId="7" applyFont="1" applyFill="1" applyBorder="1" applyAlignment="1" applyProtection="1">
      <alignment horizontal="left" vertical="center"/>
    </xf>
    <xf numFmtId="0" fontId="46" fillId="10" borderId="75" xfId="0" applyFont="1" applyFill="1" applyBorder="1" applyAlignment="1" applyProtection="1">
      <alignment vertical="center"/>
    </xf>
    <xf numFmtId="0" fontId="46" fillId="10" borderId="4" xfId="0" applyFont="1" applyFill="1" applyBorder="1" applyAlignment="1" applyProtection="1">
      <alignment horizontal="center" vertical="center"/>
    </xf>
    <xf numFmtId="0" fontId="46" fillId="10" borderId="11" xfId="0" applyFont="1" applyFill="1" applyBorder="1" applyAlignment="1" applyProtection="1">
      <alignment vertical="center"/>
    </xf>
    <xf numFmtId="0" fontId="46" fillId="10" borderId="4" xfId="0" applyFont="1" applyFill="1" applyBorder="1" applyAlignment="1" applyProtection="1">
      <alignment vertical="center"/>
    </xf>
    <xf numFmtId="0" fontId="46" fillId="10" borderId="0" xfId="7" applyFont="1" applyFill="1" applyBorder="1" applyAlignment="1" applyProtection="1">
      <alignment horizontal="left" vertical="center"/>
    </xf>
    <xf numFmtId="0" fontId="46" fillId="10" borderId="5" xfId="7" applyNumberFormat="1" applyFont="1" applyFill="1" applyBorder="1" applyAlignment="1" applyProtection="1">
      <alignment vertical="center"/>
    </xf>
    <xf numFmtId="0" fontId="46" fillId="10" borderId="21" xfId="7" applyNumberFormat="1" applyFont="1" applyFill="1" applyBorder="1" applyAlignment="1" applyProtection="1">
      <alignment vertical="center"/>
    </xf>
    <xf numFmtId="0" fontId="46" fillId="14" borderId="8" xfId="7" applyNumberFormat="1" applyFont="1" applyFill="1" applyBorder="1" applyAlignment="1" applyProtection="1">
      <alignment horizontal="center" vertical="center"/>
    </xf>
    <xf numFmtId="0" fontId="0" fillId="10" borderId="0" xfId="0" applyFont="1" applyFill="1" applyAlignment="1" applyProtection="1">
      <alignment vertical="center"/>
    </xf>
    <xf numFmtId="0" fontId="46" fillId="10" borderId="14" xfId="0" applyFont="1" applyFill="1" applyBorder="1" applyAlignment="1" applyProtection="1">
      <alignment vertical="center" shrinkToFit="1"/>
    </xf>
    <xf numFmtId="0" fontId="46" fillId="14" borderId="0" xfId="7" applyFont="1" applyFill="1" applyBorder="1" applyAlignment="1" applyProtection="1">
      <alignment horizontal="left" vertical="center"/>
    </xf>
    <xf numFmtId="0" fontId="47" fillId="10" borderId="4" xfId="7" applyFont="1" applyFill="1" applyBorder="1" applyAlignment="1" applyProtection="1">
      <alignment vertical="center" shrinkToFit="1"/>
    </xf>
    <xf numFmtId="0" fontId="46" fillId="14" borderId="75" xfId="0" applyFont="1" applyFill="1" applyBorder="1" applyAlignment="1" applyProtection="1">
      <alignment vertical="center"/>
    </xf>
    <xf numFmtId="0" fontId="46" fillId="12" borderId="4" xfId="7" applyFont="1" applyFill="1" applyBorder="1" applyAlignment="1" applyProtection="1">
      <alignment horizontal="center" vertical="center" shrinkToFit="1"/>
    </xf>
    <xf numFmtId="0" fontId="46" fillId="12" borderId="0" xfId="0" applyFont="1" applyFill="1" applyAlignment="1" applyProtection="1">
      <alignment vertical="center"/>
    </xf>
    <xf numFmtId="0" fontId="46" fillId="14" borderId="9" xfId="7" applyFont="1" applyFill="1" applyBorder="1" applyAlignment="1" applyProtection="1">
      <alignment horizontal="center" vertical="center"/>
    </xf>
    <xf numFmtId="0" fontId="46" fillId="14" borderId="11" xfId="7" applyNumberFormat="1" applyFont="1" applyFill="1" applyBorder="1" applyAlignment="1" applyProtection="1">
      <alignment horizontal="center" vertical="center"/>
    </xf>
    <xf numFmtId="178" fontId="46" fillId="14" borderId="4" xfId="0" applyNumberFormat="1" applyFont="1" applyFill="1" applyBorder="1" applyAlignment="1" applyProtection="1">
      <alignment horizontal="center" vertical="center"/>
    </xf>
    <xf numFmtId="0" fontId="46" fillId="14" borderId="4" xfId="7" applyFont="1" applyFill="1" applyBorder="1" applyAlignment="1" applyProtection="1">
      <alignment horizontal="center" vertical="center"/>
    </xf>
    <xf numFmtId="0" fontId="46" fillId="14" borderId="4" xfId="0" applyFont="1" applyFill="1" applyBorder="1" applyAlignment="1" applyProtection="1">
      <alignment horizontal="center" vertical="center"/>
    </xf>
    <xf numFmtId="0" fontId="46" fillId="14" borderId="5" xfId="7" applyFont="1" applyFill="1" applyBorder="1" applyAlignment="1" applyProtection="1">
      <alignment horizontal="center" vertical="center"/>
    </xf>
    <xf numFmtId="0" fontId="46" fillId="14" borderId="6" xfId="0" applyFont="1" applyFill="1" applyBorder="1" applyAlignment="1" applyProtection="1">
      <alignment vertical="center"/>
    </xf>
    <xf numFmtId="0" fontId="0" fillId="11" borderId="0" xfId="0" applyFont="1" applyFill="1" applyAlignment="1" applyProtection="1">
      <alignment horizontal="left" vertical="center"/>
    </xf>
    <xf numFmtId="0" fontId="0" fillId="11" borderId="0" xfId="0" applyFont="1" applyFill="1" applyBorder="1" applyAlignment="1" applyProtection="1">
      <alignment horizontal="center" vertical="center"/>
    </xf>
    <xf numFmtId="0" fontId="0" fillId="0" borderId="0" xfId="0" applyFont="1" applyFill="1" applyAlignment="1" applyProtection="1">
      <alignment horizontal="left" vertical="center"/>
    </xf>
    <xf numFmtId="0" fontId="50" fillId="12" borderId="134" xfId="0" applyFont="1" applyFill="1" applyBorder="1" applyAlignment="1">
      <alignment vertical="center"/>
    </xf>
    <xf numFmtId="0" fontId="50" fillId="12" borderId="95" xfId="0" applyFont="1" applyFill="1" applyBorder="1" applyAlignment="1">
      <alignment vertical="center"/>
    </xf>
    <xf numFmtId="0" fontId="50" fillId="12" borderId="112" xfId="0" applyFont="1" applyFill="1" applyBorder="1" applyAlignment="1">
      <alignment vertical="center"/>
    </xf>
    <xf numFmtId="0" fontId="50" fillId="12" borderId="1" xfId="0" applyFont="1" applyFill="1" applyBorder="1" applyAlignment="1">
      <alignment vertical="center"/>
    </xf>
    <xf numFmtId="0" fontId="50" fillId="12" borderId="4" xfId="0" applyFont="1" applyFill="1" applyBorder="1" applyAlignment="1">
      <alignment vertical="center"/>
    </xf>
    <xf numFmtId="0" fontId="54" fillId="0" borderId="0" xfId="0" applyFont="1" applyAlignment="1" applyProtection="1">
      <alignment vertical="center"/>
    </xf>
    <xf numFmtId="0" fontId="0" fillId="11" borderId="20" xfId="0" applyFont="1" applyFill="1" applyBorder="1" applyAlignment="1" applyProtection="1">
      <alignment horizontal="left" vertical="center" shrinkToFit="1"/>
    </xf>
    <xf numFmtId="0" fontId="0" fillId="11" borderId="20" xfId="0" applyFont="1" applyFill="1" applyBorder="1" applyAlignment="1" applyProtection="1">
      <alignment horizontal="center" vertical="center"/>
    </xf>
    <xf numFmtId="0" fontId="2" fillId="0" borderId="0" xfId="7" applyFont="1" applyFill="1" applyAlignment="1" applyProtection="1">
      <alignment vertical="top"/>
    </xf>
    <xf numFmtId="0" fontId="0" fillId="11" borderId="0" xfId="0" applyFont="1" applyFill="1" applyAlignment="1" applyProtection="1">
      <alignment vertical="center"/>
    </xf>
    <xf numFmtId="0" fontId="50" fillId="0" borderId="1" xfId="0" applyFont="1" applyBorder="1" applyAlignment="1">
      <alignment horizontal="center" vertical="center"/>
    </xf>
    <xf numFmtId="0" fontId="0" fillId="11" borderId="139" xfId="0" applyFont="1" applyFill="1" applyBorder="1" applyAlignment="1" applyProtection="1">
      <alignment horizontal="center" vertical="center"/>
    </xf>
    <xf numFmtId="0" fontId="0" fillId="11" borderId="115" xfId="0" applyFont="1" applyFill="1" applyBorder="1" applyAlignment="1" applyProtection="1">
      <alignment horizontal="left" vertical="center" shrinkToFit="1"/>
    </xf>
    <xf numFmtId="0" fontId="0" fillId="0" borderId="9" xfId="7" applyNumberFormat="1" applyFont="1" applyFill="1" applyBorder="1" applyAlignment="1" applyProtection="1">
      <alignment horizontal="center" vertical="center"/>
      <protection locked="0"/>
    </xf>
    <xf numFmtId="0" fontId="2" fillId="0" borderId="118" xfId="7" applyFont="1" applyFill="1" applyBorder="1" applyAlignment="1" applyProtection="1">
      <alignment horizontal="left" vertical="center"/>
    </xf>
    <xf numFmtId="178" fontId="46" fillId="0" borderId="4" xfId="7"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xf>
    <xf numFmtId="0" fontId="0" fillId="3" borderId="2" xfId="0" applyFont="1" applyFill="1" applyBorder="1" applyAlignment="1" applyProtection="1">
      <alignment horizontal="left" vertical="center"/>
    </xf>
    <xf numFmtId="0" fontId="0" fillId="3" borderId="7" xfId="0" applyFont="1" applyFill="1" applyBorder="1" applyAlignment="1" applyProtection="1">
      <alignment horizontal="center" vertical="center"/>
    </xf>
    <xf numFmtId="0" fontId="0" fillId="14" borderId="0" xfId="0" applyFont="1" applyFill="1" applyAlignment="1" applyProtection="1">
      <alignment vertical="center"/>
    </xf>
    <xf numFmtId="0" fontId="2" fillId="12" borderId="1" xfId="11" applyNumberFormat="1" applyFont="1" applyFill="1" applyBorder="1" applyAlignment="1" applyProtection="1">
      <alignment horizontal="left" vertical="center" shrinkToFit="1"/>
      <protection locked="0"/>
    </xf>
    <xf numFmtId="38" fontId="0" fillId="0" borderId="0" xfId="0" applyNumberFormat="1" applyFont="1" applyAlignment="1" applyProtection="1">
      <alignment vertical="center"/>
    </xf>
    <xf numFmtId="38" fontId="11" fillId="0" borderId="1" xfId="0" applyNumberFormat="1" applyFont="1" applyFill="1" applyBorder="1" applyAlignment="1" applyProtection="1">
      <alignment vertical="center" shrinkToFit="1"/>
      <protection locked="0"/>
    </xf>
    <xf numFmtId="38" fontId="11" fillId="0" borderId="1" xfId="0" applyNumberFormat="1" applyFont="1" applyFill="1" applyBorder="1" applyAlignment="1" applyProtection="1">
      <alignment horizontal="center" vertical="center" shrinkToFit="1"/>
    </xf>
    <xf numFmtId="38" fontId="11" fillId="0" borderId="1" xfId="0" applyNumberFormat="1" applyFont="1" applyFill="1" applyBorder="1" applyAlignment="1" applyProtection="1">
      <alignment horizontal="right" vertical="center" shrinkToFit="1"/>
    </xf>
    <xf numFmtId="0" fontId="50" fillId="0" borderId="1" xfId="0" applyFont="1" applyBorder="1" applyAlignment="1">
      <alignment horizontal="right" vertical="center"/>
    </xf>
    <xf numFmtId="0" fontId="50" fillId="0" borderId="3" xfId="0" applyFont="1" applyBorder="1" applyAlignment="1">
      <alignment horizontal="right" vertical="center"/>
    </xf>
    <xf numFmtId="0" fontId="2" fillId="0" borderId="0" xfId="7" applyNumberFormat="1" applyFont="1" applyFill="1" applyBorder="1" applyAlignment="1" applyProtection="1">
      <alignment horizontal="center" vertical="center"/>
      <protection locked="0"/>
    </xf>
    <xf numFmtId="0" fontId="49" fillId="0" borderId="0" xfId="0" applyFont="1" applyAlignment="1">
      <alignment horizontal="right" vertical="center"/>
    </xf>
    <xf numFmtId="0" fontId="0" fillId="3" borderId="135" xfId="7" applyNumberFormat="1" applyFont="1" applyFill="1" applyBorder="1" applyAlignment="1" applyProtection="1">
      <alignment horizontal="left" vertical="center"/>
    </xf>
    <xf numFmtId="0" fontId="1" fillId="12" borderId="1" xfId="7" applyNumberFormat="1" applyFont="1" applyFill="1" applyBorder="1" applyAlignment="1" applyProtection="1">
      <alignment horizontal="center" vertical="center"/>
      <protection locked="0"/>
    </xf>
    <xf numFmtId="176" fontId="1" fillId="12" borderId="1" xfId="7" applyNumberFormat="1" applyFont="1" applyFill="1" applyBorder="1" applyAlignment="1" applyProtection="1">
      <alignment vertical="center"/>
      <protection locked="0"/>
    </xf>
    <xf numFmtId="176" fontId="2" fillId="0" borderId="9" xfId="7" applyNumberFormat="1" applyFont="1" applyFill="1" applyBorder="1" applyAlignment="1" applyProtection="1">
      <alignment vertical="center"/>
      <protection locked="0"/>
    </xf>
    <xf numFmtId="0" fontId="0" fillId="0" borderId="9" xfId="7" applyFont="1" applyFill="1" applyBorder="1" applyAlignment="1">
      <alignment horizontal="center" vertical="center"/>
    </xf>
    <xf numFmtId="0" fontId="0" fillId="3" borderId="10" xfId="7" applyNumberFormat="1" applyFont="1" applyFill="1" applyBorder="1" applyAlignment="1" applyProtection="1">
      <alignment horizontal="center" vertical="center"/>
    </xf>
    <xf numFmtId="0" fontId="0" fillId="11" borderId="178" xfId="0" applyFont="1" applyFill="1" applyBorder="1" applyAlignment="1" applyProtection="1">
      <alignment horizontal="left" vertical="center"/>
    </xf>
    <xf numFmtId="0" fontId="0" fillId="11" borderId="179" xfId="0" applyFont="1" applyFill="1" applyBorder="1" applyAlignment="1" applyProtection="1">
      <alignment horizontal="center" vertical="center"/>
    </xf>
    <xf numFmtId="0" fontId="11" fillId="11" borderId="20" xfId="0" applyFont="1" applyFill="1" applyBorder="1" applyAlignment="1" applyProtection="1">
      <alignment horizontal="center" vertical="center"/>
    </xf>
    <xf numFmtId="0" fontId="10" fillId="18" borderId="179" xfId="0" applyFont="1" applyFill="1" applyBorder="1" applyAlignment="1" applyProtection="1">
      <alignment vertical="center" wrapText="1"/>
      <protection locked="0"/>
    </xf>
    <xf numFmtId="3" fontId="0" fillId="18" borderId="20" xfId="0" applyNumberFormat="1" applyFont="1" applyFill="1" applyBorder="1" applyAlignment="1" applyProtection="1">
      <alignment vertical="center"/>
      <protection locked="0"/>
    </xf>
    <xf numFmtId="0" fontId="1" fillId="0" borderId="0" xfId="19" applyFont="1" applyFill="1" applyAlignment="1" applyProtection="1">
      <alignment vertical="center"/>
    </xf>
    <xf numFmtId="0" fontId="46" fillId="0" borderId="0" xfId="19" applyFont="1" applyFill="1" applyAlignment="1" applyProtection="1">
      <alignment vertical="center"/>
    </xf>
    <xf numFmtId="0" fontId="46" fillId="11" borderId="0" xfId="19" applyFont="1" applyFill="1" applyAlignment="1" applyProtection="1">
      <alignment vertical="center"/>
    </xf>
    <xf numFmtId="0" fontId="1" fillId="0" borderId="0" xfId="19" applyFont="1" applyFill="1" applyAlignment="1" applyProtection="1"/>
    <xf numFmtId="0" fontId="0" fillId="0" borderId="0" xfId="19" applyFont="1" applyFill="1" applyAlignment="1" applyProtection="1">
      <alignment vertical="center"/>
    </xf>
    <xf numFmtId="0" fontId="15" fillId="0" borderId="0" xfId="19" applyFont="1" applyAlignment="1" applyProtection="1">
      <alignment vertical="center"/>
    </xf>
    <xf numFmtId="0" fontId="15" fillId="0" borderId="0" xfId="19" applyFont="1" applyFill="1" applyAlignment="1" applyProtection="1">
      <alignment vertical="center"/>
    </xf>
    <xf numFmtId="0" fontId="1" fillId="18" borderId="20" xfId="20" applyFont="1" applyFill="1" applyBorder="1" applyAlignment="1" applyProtection="1">
      <alignment horizontal="center" vertical="center"/>
      <protection locked="0"/>
    </xf>
    <xf numFmtId="0" fontId="1" fillId="0" borderId="0" xfId="19" applyFont="1" applyFill="1" applyBorder="1" applyAlignment="1" applyProtection="1">
      <alignment horizontal="center" vertical="center"/>
    </xf>
    <xf numFmtId="0" fontId="1" fillId="0" borderId="0" xfId="19" applyFont="1" applyFill="1" applyBorder="1" applyAlignment="1" applyProtection="1">
      <alignment horizontal="left" vertical="center"/>
    </xf>
    <xf numFmtId="0" fontId="15" fillId="0" borderId="0" xfId="19" applyFont="1" applyFill="1" applyBorder="1" applyAlignment="1" applyProtection="1">
      <alignment horizontal="left" vertical="center"/>
    </xf>
    <xf numFmtId="0" fontId="15" fillId="0" borderId="0" xfId="19" applyFont="1" applyFill="1" applyBorder="1" applyAlignment="1" applyProtection="1">
      <alignment vertical="center"/>
    </xf>
    <xf numFmtId="0" fontId="46" fillId="0" borderId="0" xfId="19" applyFont="1" applyFill="1" applyBorder="1" applyAlignment="1" applyProtection="1">
      <alignment horizontal="left" vertical="center"/>
    </xf>
    <xf numFmtId="0" fontId="1" fillId="0" borderId="0" xfId="19" applyFont="1" applyFill="1" applyAlignment="1" applyProtection="1">
      <alignment horizontal="left" vertical="center"/>
    </xf>
    <xf numFmtId="0" fontId="1" fillId="0" borderId="0" xfId="19" applyFont="1" applyAlignment="1" applyProtection="1">
      <alignment horizontal="left" vertical="center"/>
    </xf>
    <xf numFmtId="0" fontId="46" fillId="0" borderId="0" xfId="19" applyFont="1" applyFill="1" applyAlignment="1" applyProtection="1">
      <alignment horizontal="left" vertical="center"/>
    </xf>
    <xf numFmtId="0" fontId="46" fillId="0" borderId="0" xfId="19" applyFont="1" applyAlignment="1" applyProtection="1">
      <alignment horizontal="left" vertical="center"/>
    </xf>
    <xf numFmtId="0" fontId="1" fillId="0" borderId="0" xfId="19" applyFont="1" applyAlignment="1" applyProtection="1">
      <alignment vertical="center"/>
    </xf>
    <xf numFmtId="0" fontId="46" fillId="0" borderId="0" xfId="19" applyFont="1" applyAlignment="1" applyProtection="1">
      <alignment vertical="center"/>
    </xf>
    <xf numFmtId="0" fontId="1" fillId="11" borderId="0" xfId="19" applyFont="1" applyFill="1" applyAlignment="1" applyProtection="1">
      <alignment vertical="center"/>
    </xf>
    <xf numFmtId="0" fontId="1" fillId="18" borderId="20" xfId="19" applyFont="1" applyFill="1" applyBorder="1" applyAlignment="1" applyProtection="1">
      <alignment horizontal="center" vertical="center"/>
      <protection locked="0"/>
    </xf>
    <xf numFmtId="0" fontId="1" fillId="11" borderId="178" xfId="19" applyFont="1" applyFill="1" applyBorder="1" applyAlignment="1" applyProtection="1">
      <alignment horizontal="left" vertical="center"/>
    </xf>
    <xf numFmtId="0" fontId="15" fillId="11" borderId="19" xfId="19" applyFont="1" applyFill="1" applyBorder="1" applyAlignment="1" applyProtection="1">
      <alignment vertical="center"/>
    </xf>
    <xf numFmtId="0" fontId="1" fillId="0" borderId="2" xfId="0" applyFont="1" applyFill="1" applyBorder="1" applyAlignment="1" applyProtection="1">
      <alignment vertical="center"/>
    </xf>
    <xf numFmtId="0" fontId="1" fillId="18" borderId="1" xfId="19" applyFont="1" applyFill="1" applyBorder="1" applyAlignment="1" applyProtection="1">
      <alignment vertical="center"/>
      <protection locked="0"/>
    </xf>
    <xf numFmtId="0" fontId="1" fillId="0" borderId="0" xfId="19" applyFont="1" applyBorder="1" applyAlignment="1" applyProtection="1">
      <alignment horizontal="left" vertical="center"/>
    </xf>
    <xf numFmtId="0" fontId="1" fillId="0" borderId="0" xfId="19" applyFont="1" applyFill="1" applyBorder="1" applyAlignment="1" applyProtection="1">
      <alignment vertical="center"/>
    </xf>
    <xf numFmtId="190" fontId="1" fillId="0" borderId="0" xfId="19" applyNumberFormat="1" applyFont="1" applyFill="1" applyBorder="1" applyAlignment="1" applyProtection="1">
      <alignment vertical="center"/>
    </xf>
    <xf numFmtId="0" fontId="10" fillId="0" borderId="0" xfId="19" applyFont="1" applyFill="1" applyBorder="1" applyAlignment="1" applyProtection="1">
      <alignment vertical="center" wrapText="1"/>
    </xf>
    <xf numFmtId="0" fontId="1" fillId="11" borderId="19" xfId="19" applyFont="1" applyFill="1" applyBorder="1" applyAlignment="1" applyProtection="1">
      <alignment vertical="center"/>
    </xf>
    <xf numFmtId="0" fontId="1" fillId="0" borderId="178" xfId="19" applyFont="1" applyFill="1" applyBorder="1" applyAlignment="1" applyProtection="1">
      <alignment horizontal="left" vertical="center"/>
    </xf>
    <xf numFmtId="0" fontId="1" fillId="0" borderId="179" xfId="19" applyFont="1" applyFill="1" applyBorder="1" applyAlignment="1" applyProtection="1">
      <alignment vertical="center"/>
    </xf>
    <xf numFmtId="0" fontId="1" fillId="0" borderId="122" xfId="19" applyFont="1" applyFill="1" applyBorder="1" applyAlignment="1" applyProtection="1">
      <alignment vertical="center"/>
    </xf>
    <xf numFmtId="0" fontId="1" fillId="11" borderId="19" xfId="19" applyFont="1" applyFill="1" applyBorder="1" applyAlignment="1" applyProtection="1">
      <alignment horizontal="center" vertical="center"/>
    </xf>
    <xf numFmtId="0" fontId="1" fillId="0" borderId="19" xfId="19" applyFont="1" applyBorder="1" applyAlignment="1" applyProtection="1">
      <alignment vertical="center"/>
    </xf>
    <xf numFmtId="0" fontId="0" fillId="0" borderId="1" xfId="7" applyNumberFormat="1" applyFont="1" applyFill="1" applyBorder="1" applyAlignment="1" applyProtection="1">
      <alignment horizontal="center" vertical="center"/>
    </xf>
    <xf numFmtId="0" fontId="0" fillId="0" borderId="0" xfId="7" applyNumberFormat="1" applyFont="1" applyFill="1" applyBorder="1" applyAlignment="1" applyProtection="1">
      <alignment horizontal="right" vertical="center" shrinkToFit="1"/>
    </xf>
    <xf numFmtId="0" fontId="0" fillId="0" borderId="0" xfId="0" applyAlignment="1">
      <alignment vertical="center"/>
    </xf>
    <xf numFmtId="0" fontId="0" fillId="11" borderId="0" xfId="0" applyFill="1" applyAlignment="1">
      <alignment vertical="center"/>
    </xf>
    <xf numFmtId="0" fontId="0" fillId="18" borderId="20" xfId="0" applyFill="1" applyBorder="1" applyAlignment="1" applyProtection="1">
      <alignment horizontal="center" vertical="center"/>
      <protection locked="0"/>
    </xf>
    <xf numFmtId="0" fontId="0" fillId="18" borderId="178" xfId="0" applyFill="1" applyBorder="1" applyAlignment="1" applyProtection="1">
      <alignment horizontal="center" vertical="center"/>
      <protection locked="0"/>
    </xf>
    <xf numFmtId="0" fontId="56" fillId="0" borderId="20" xfId="0" applyFont="1" applyBorder="1" applyAlignment="1">
      <alignment vertical="center"/>
    </xf>
    <xf numFmtId="0" fontId="0" fillId="0" borderId="1" xfId="0" applyBorder="1" applyAlignment="1">
      <alignment horizontal="center" vertical="center"/>
    </xf>
    <xf numFmtId="0" fontId="0" fillId="21" borderId="7" xfId="0" applyFill="1" applyBorder="1" applyAlignment="1">
      <alignment vertical="center"/>
    </xf>
    <xf numFmtId="0" fontId="0" fillId="21" borderId="3" xfId="0" applyFill="1" applyBorder="1" applyAlignment="1">
      <alignment vertical="center"/>
    </xf>
    <xf numFmtId="0" fontId="6" fillId="0" borderId="0" xfId="0" applyFont="1" applyAlignment="1">
      <alignment vertical="center"/>
    </xf>
    <xf numFmtId="0" fontId="0" fillId="0" borderId="0" xfId="19" applyFont="1" applyFill="1" applyAlignment="1" applyProtection="1">
      <alignment horizontal="left" vertical="center"/>
    </xf>
    <xf numFmtId="0" fontId="56" fillId="0" borderId="178" xfId="0" applyFont="1" applyBorder="1" applyAlignment="1">
      <alignment vertical="center"/>
    </xf>
    <xf numFmtId="0" fontId="0" fillId="11" borderId="188" xfId="0" applyFill="1" applyBorder="1" applyAlignment="1">
      <alignment vertical="center"/>
    </xf>
    <xf numFmtId="0" fontId="0" fillId="0" borderId="0" xfId="19" applyFont="1" applyFill="1" applyAlignment="1" applyProtection="1">
      <alignment vertical="top"/>
    </xf>
    <xf numFmtId="0" fontId="0" fillId="0" borderId="0" xfId="7" applyFont="1" applyAlignment="1">
      <alignment vertical="center"/>
    </xf>
    <xf numFmtId="0" fontId="1" fillId="0" borderId="0" xfId="7" applyFont="1" applyAlignment="1">
      <alignment vertical="center"/>
    </xf>
    <xf numFmtId="0" fontId="1" fillId="3" borderId="0" xfId="7" applyFont="1" applyFill="1" applyAlignment="1">
      <alignment vertical="center"/>
    </xf>
    <xf numFmtId="0" fontId="0" fillId="0" borderId="0" xfId="19" applyFont="1" applyAlignment="1" applyProtection="1">
      <alignment horizontal="left" vertical="center"/>
    </xf>
    <xf numFmtId="0" fontId="31" fillId="8" borderId="0" xfId="5" applyFont="1" applyFill="1" applyBorder="1" applyAlignment="1" applyProtection="1">
      <alignment vertical="center" wrapText="1"/>
    </xf>
    <xf numFmtId="0" fontId="10" fillId="8" borderId="0" xfId="5" applyFont="1" applyFill="1" applyBorder="1" applyAlignment="1" applyProtection="1">
      <alignment vertical="center" wrapText="1"/>
    </xf>
    <xf numFmtId="0" fontId="0" fillId="2" borderId="2" xfId="7" applyNumberFormat="1" applyFont="1" applyFill="1" applyBorder="1" applyAlignment="1" applyProtection="1">
      <alignment vertical="center"/>
      <protection locked="0"/>
    </xf>
    <xf numFmtId="0" fontId="0" fillId="2" borderId="3" xfId="7" applyNumberFormat="1" applyFont="1" applyFill="1" applyBorder="1" applyAlignment="1" applyProtection="1">
      <alignment vertical="center"/>
      <protection locked="0"/>
    </xf>
    <xf numFmtId="0" fontId="0" fillId="2" borderId="2" xfId="0" applyNumberFormat="1" applyFont="1" applyFill="1" applyBorder="1" applyAlignment="1" applyProtection="1">
      <alignment vertical="center" shrinkToFit="1"/>
      <protection locked="0"/>
    </xf>
    <xf numFmtId="0" fontId="0" fillId="2" borderId="7" xfId="0" applyNumberFormat="1" applyFont="1" applyFill="1" applyBorder="1" applyAlignment="1" applyProtection="1">
      <alignment vertical="center" shrinkToFit="1"/>
      <protection locked="0"/>
    </xf>
    <xf numFmtId="0" fontId="0" fillId="2" borderId="3" xfId="0" applyNumberFormat="1" applyFont="1" applyFill="1" applyBorder="1" applyAlignment="1" applyProtection="1">
      <alignment vertical="center" shrinkToFit="1"/>
      <protection locked="0"/>
    </xf>
    <xf numFmtId="0" fontId="0" fillId="2" borderId="2" xfId="0" applyNumberFormat="1" applyFont="1" applyFill="1" applyBorder="1" applyAlignment="1" applyProtection="1">
      <alignment vertical="center"/>
      <protection locked="0"/>
    </xf>
    <xf numFmtId="0" fontId="0" fillId="2" borderId="3" xfId="0" applyNumberFormat="1" applyFont="1" applyFill="1" applyBorder="1" applyAlignment="1" applyProtection="1">
      <alignment vertical="center"/>
      <protection locked="0"/>
    </xf>
    <xf numFmtId="56" fontId="0" fillId="2" borderId="2" xfId="0" applyNumberFormat="1" applyFont="1" applyFill="1" applyBorder="1" applyAlignment="1" applyProtection="1">
      <alignment vertical="center"/>
      <protection locked="0"/>
    </xf>
    <xf numFmtId="0" fontId="0" fillId="2" borderId="2" xfId="0" applyNumberFormat="1" applyFont="1" applyFill="1" applyBorder="1" applyAlignment="1" applyProtection="1">
      <alignment horizontal="left" vertical="center" wrapText="1"/>
      <protection locked="0"/>
    </xf>
    <xf numFmtId="0" fontId="0" fillId="2" borderId="7" xfId="0" applyNumberFormat="1" applyFont="1" applyFill="1" applyBorder="1" applyAlignment="1" applyProtection="1">
      <alignment horizontal="left" vertical="center"/>
      <protection locked="0"/>
    </xf>
    <xf numFmtId="0" fontId="0" fillId="2" borderId="3" xfId="0" applyNumberFormat="1" applyFont="1" applyFill="1" applyBorder="1" applyAlignment="1" applyProtection="1">
      <alignment horizontal="left" vertical="center"/>
      <protection locked="0"/>
    </xf>
    <xf numFmtId="0" fontId="0" fillId="2" borderId="7" xfId="0" applyNumberFormat="1" applyFont="1" applyFill="1" applyBorder="1" applyAlignment="1" applyProtection="1">
      <alignment vertical="center"/>
      <protection locked="0"/>
    </xf>
    <xf numFmtId="0" fontId="0" fillId="2" borderId="7" xfId="7" applyNumberFormat="1" applyFont="1" applyFill="1" applyBorder="1" applyAlignment="1" applyProtection="1">
      <alignment vertical="center"/>
      <protection locked="0"/>
    </xf>
    <xf numFmtId="0" fontId="2" fillId="0" borderId="2" xfId="7" applyNumberFormat="1" applyFont="1" applyFill="1" applyBorder="1" applyAlignment="1" applyProtection="1">
      <alignment vertical="center"/>
      <protection locked="0"/>
    </xf>
    <xf numFmtId="0" fontId="2" fillId="0" borderId="3" xfId="7" applyNumberFormat="1" applyFont="1" applyFill="1" applyBorder="1" applyAlignment="1" applyProtection="1">
      <alignment vertical="center"/>
      <protection locked="0"/>
    </xf>
    <xf numFmtId="177" fontId="11" fillId="1" borderId="10" xfId="7" applyNumberFormat="1" applyFont="1" applyFill="1" applyBorder="1" applyAlignment="1" applyProtection="1">
      <alignment horizontal="center" vertical="center" wrapText="1"/>
    </xf>
    <xf numFmtId="177" fontId="11" fillId="1" borderId="8" xfId="7" applyNumberFormat="1" applyFont="1" applyFill="1" applyBorder="1" applyAlignment="1" applyProtection="1">
      <alignment horizontal="center" vertical="center" wrapText="1"/>
    </xf>
    <xf numFmtId="177" fontId="11" fillId="1" borderId="12" xfId="7" applyNumberFormat="1" applyFont="1" applyFill="1" applyBorder="1" applyAlignment="1" applyProtection="1">
      <alignment horizontal="center" vertical="center" wrapText="1"/>
    </xf>
    <xf numFmtId="0" fontId="2" fillId="1" borderId="142" xfId="0" applyFont="1" applyFill="1" applyBorder="1" applyAlignment="1">
      <alignment vertical="center"/>
    </xf>
    <xf numFmtId="0" fontId="0" fillId="0" borderId="143" xfId="0" applyBorder="1" applyAlignment="1">
      <alignment vertical="center"/>
    </xf>
    <xf numFmtId="0" fontId="2" fillId="4" borderId="6" xfId="7" applyNumberFormat="1" applyFont="1" applyFill="1" applyBorder="1" applyAlignment="1" applyProtection="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9" fontId="2" fillId="3" borderId="142" xfId="1" applyFont="1" applyFill="1" applyBorder="1" applyAlignment="1" applyProtection="1">
      <alignment horizontal="center" vertical="center"/>
    </xf>
    <xf numFmtId="9" fontId="0" fillId="0" borderId="143" xfId="1" applyFont="1" applyBorder="1" applyAlignment="1">
      <alignment vertical="center"/>
    </xf>
    <xf numFmtId="0" fontId="2" fillId="3" borderId="10" xfId="7" applyNumberFormat="1" applyFont="1" applyFill="1" applyBorder="1" applyAlignment="1" applyProtection="1">
      <alignment horizontal="center" vertical="center"/>
    </xf>
    <xf numFmtId="0" fontId="2" fillId="0" borderId="14" xfId="0" applyFont="1" applyBorder="1" applyAlignment="1">
      <alignment horizontal="center" vertical="center"/>
    </xf>
    <xf numFmtId="0" fontId="2" fillId="0" borderId="12" xfId="7" applyNumberFormat="1" applyFont="1" applyFill="1" applyBorder="1" applyAlignment="1" applyProtection="1">
      <alignment horizontal="center" vertical="center"/>
    </xf>
    <xf numFmtId="0" fontId="2" fillId="0" borderId="21" xfId="0" applyFont="1" applyFill="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1" xfId="0" applyFont="1" applyBorder="1" applyAlignment="1">
      <alignment horizontal="center" vertical="center"/>
    </xf>
    <xf numFmtId="177" fontId="2" fillId="3" borderId="144" xfId="7" applyNumberFormat="1" applyFont="1" applyFill="1" applyBorder="1" applyAlignment="1" applyProtection="1">
      <alignment horizontal="left" vertical="center"/>
    </xf>
    <xf numFmtId="0" fontId="2" fillId="0" borderId="145" xfId="0" applyFont="1" applyBorder="1" applyAlignment="1">
      <alignment vertical="center"/>
    </xf>
    <xf numFmtId="177" fontId="2" fillId="3" borderId="146" xfId="7" applyNumberFormat="1" applyFont="1" applyFill="1" applyBorder="1" applyAlignment="1" applyProtection="1">
      <alignment horizontal="left" vertical="center"/>
    </xf>
    <xf numFmtId="0" fontId="2" fillId="0" borderId="147" xfId="0" applyFont="1" applyBorder="1" applyAlignment="1">
      <alignment vertical="center"/>
    </xf>
    <xf numFmtId="0" fontId="2" fillId="0" borderId="148" xfId="0" applyFont="1" applyBorder="1" applyAlignment="1">
      <alignment horizontal="left" vertical="center"/>
    </xf>
    <xf numFmtId="0" fontId="2" fillId="0" borderId="149" xfId="0" applyFont="1" applyBorder="1" applyAlignment="1">
      <alignment vertical="center"/>
    </xf>
    <xf numFmtId="0" fontId="0" fillId="0" borderId="150" xfId="0" applyBorder="1" applyAlignment="1">
      <alignment vertical="center"/>
    </xf>
    <xf numFmtId="0" fontId="0" fillId="0" borderId="151" xfId="0" applyBorder="1" applyAlignment="1">
      <alignment vertical="center"/>
    </xf>
    <xf numFmtId="0" fontId="0" fillId="3" borderId="6" xfId="7" applyNumberFormat="1" applyFont="1" applyFill="1" applyBorder="1" applyAlignment="1" applyProtection="1">
      <alignment horizontal="center" vertical="center" wrapText="1"/>
    </xf>
    <xf numFmtId="0" fontId="2" fillId="0" borderId="4" xfId="0" applyFont="1" applyBorder="1" applyAlignment="1">
      <alignment horizontal="center" vertical="center" wrapText="1"/>
    </xf>
    <xf numFmtId="0" fontId="2" fillId="0" borderId="140" xfId="7" applyFont="1" applyBorder="1" applyAlignment="1" applyProtection="1">
      <alignment horizontal="center" vertical="center"/>
    </xf>
    <xf numFmtId="0" fontId="0" fillId="0" borderId="141" xfId="0" applyBorder="1" applyAlignment="1">
      <alignment horizontal="center" vertical="center"/>
    </xf>
    <xf numFmtId="0" fontId="0" fillId="0" borderId="12" xfId="0" applyBorder="1" applyAlignment="1">
      <alignment horizontal="center" vertical="center"/>
    </xf>
    <xf numFmtId="0" fontId="0" fillId="2" borderId="2" xfId="0" applyNumberFormat="1" applyFont="1" applyFill="1" applyBorder="1" applyAlignment="1" applyProtection="1">
      <alignment vertical="center" wrapText="1"/>
      <protection locked="0"/>
    </xf>
    <xf numFmtId="0" fontId="2" fillId="2" borderId="7" xfId="0" applyNumberFormat="1" applyFont="1" applyFill="1" applyBorder="1" applyAlignment="1" applyProtection="1">
      <alignment vertical="center" wrapText="1"/>
      <protection locked="0"/>
    </xf>
    <xf numFmtId="0" fontId="2" fillId="2" borderId="3" xfId="0" applyNumberFormat="1" applyFont="1" applyFill="1" applyBorder="1" applyAlignment="1" applyProtection="1">
      <alignment vertical="center" wrapText="1"/>
      <protection locked="0"/>
    </xf>
    <xf numFmtId="0" fontId="2" fillId="2" borderId="2" xfId="15" applyNumberFormat="1" applyFont="1" applyFill="1" applyBorder="1" applyAlignment="1" applyProtection="1">
      <alignment horizontal="center" vertical="center"/>
      <protection locked="0"/>
    </xf>
    <xf numFmtId="0" fontId="2" fillId="2" borderId="3" xfId="15" applyNumberFormat="1" applyFont="1" applyFill="1" applyBorder="1" applyAlignment="1" applyProtection="1">
      <alignment horizontal="center" vertical="center"/>
      <protection locked="0"/>
    </xf>
    <xf numFmtId="0" fontId="2" fillId="16" borderId="2" xfId="15" applyNumberFormat="1" applyFont="1" applyFill="1" applyBorder="1" applyAlignment="1" applyProtection="1">
      <alignment horizontal="center" vertical="center"/>
      <protection locked="0"/>
    </xf>
    <xf numFmtId="0" fontId="2" fillId="16" borderId="3" xfId="15" applyNumberFormat="1" applyFont="1" applyFill="1" applyBorder="1" applyAlignment="1" applyProtection="1">
      <alignment horizontal="center" vertical="center"/>
      <protection locked="0"/>
    </xf>
    <xf numFmtId="0" fontId="0" fillId="2" borderId="2" xfId="0" applyNumberFormat="1" applyFont="1" applyFill="1" applyBorder="1" applyAlignment="1" applyProtection="1">
      <alignment vertical="center" wrapText="1" shrinkToFit="1"/>
      <protection locked="0"/>
    </xf>
    <xf numFmtId="0" fontId="0" fillId="2" borderId="7" xfId="0" applyNumberFormat="1" applyFont="1" applyFill="1" applyBorder="1" applyAlignment="1" applyProtection="1">
      <alignment vertical="center" wrapText="1" shrinkToFit="1"/>
      <protection locked="0"/>
    </xf>
    <xf numFmtId="0" fontId="0" fillId="2" borderId="3" xfId="0" applyNumberFormat="1" applyFont="1" applyFill="1" applyBorder="1" applyAlignment="1" applyProtection="1">
      <alignment vertical="center" wrapText="1" shrinkToFit="1"/>
      <protection locked="0"/>
    </xf>
    <xf numFmtId="0" fontId="46" fillId="0" borderId="2"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3" xfId="0" applyFont="1" applyBorder="1" applyAlignment="1" applyProtection="1">
      <alignment horizontal="center" vertical="center"/>
    </xf>
    <xf numFmtId="0" fontId="46" fillId="0" borderId="2" xfId="0" applyFont="1" applyBorder="1" applyAlignment="1" applyProtection="1">
      <alignment horizontal="left" vertical="center" indent="1"/>
    </xf>
    <xf numFmtId="0" fontId="46" fillId="0" borderId="7" xfId="0" applyFont="1" applyBorder="1" applyAlignment="1" applyProtection="1">
      <alignment horizontal="left" vertical="center" indent="1"/>
    </xf>
    <xf numFmtId="0" fontId="46" fillId="0" borderId="135" xfId="0" applyFont="1" applyBorder="1" applyAlignment="1" applyProtection="1">
      <alignment horizontal="center" vertical="center" textRotation="255" wrapText="1"/>
    </xf>
    <xf numFmtId="0" fontId="46" fillId="0" borderId="137" xfId="0" applyFont="1" applyBorder="1" applyAlignment="1" applyProtection="1">
      <alignment vertical="center" textRotation="255"/>
    </xf>
    <xf numFmtId="0" fontId="46" fillId="0" borderId="136" xfId="0" applyFont="1" applyBorder="1" applyAlignment="1" applyProtection="1">
      <alignment vertical="center" textRotation="255"/>
    </xf>
    <xf numFmtId="0" fontId="46" fillId="0" borderId="6" xfId="0" applyFont="1" applyBorder="1" applyAlignment="1" applyProtection="1">
      <alignment horizontal="center" vertical="center" wrapText="1"/>
    </xf>
    <xf numFmtId="0" fontId="46" fillId="0" borderId="4" xfId="0" applyFont="1" applyBorder="1" applyAlignment="1" applyProtection="1">
      <alignment horizontal="center" vertical="center" wrapText="1"/>
    </xf>
    <xf numFmtId="0" fontId="46" fillId="0" borderId="1" xfId="0" applyFont="1" applyBorder="1" applyAlignment="1" applyProtection="1">
      <alignment horizontal="center" vertical="center" wrapText="1"/>
    </xf>
    <xf numFmtId="0" fontId="46" fillId="0" borderId="1" xfId="0" applyFont="1" applyBorder="1" applyAlignment="1" applyProtection="1">
      <alignment horizontal="left" vertical="center" indent="1" shrinkToFit="1"/>
    </xf>
    <xf numFmtId="0" fontId="46" fillId="0" borderId="1" xfId="0" applyFont="1" applyBorder="1" applyAlignment="1" applyProtection="1">
      <alignment horizontal="left" vertical="center" indent="1"/>
    </xf>
    <xf numFmtId="0" fontId="0" fillId="0" borderId="3" xfId="0" applyFont="1" applyBorder="1" applyAlignment="1" applyProtection="1">
      <alignment horizontal="left" vertical="center"/>
    </xf>
    <xf numFmtId="0" fontId="46" fillId="0" borderId="8" xfId="0" applyFont="1" applyBorder="1" applyAlignment="1" applyProtection="1">
      <alignment horizontal="left" vertical="center" indent="1"/>
    </xf>
    <xf numFmtId="0" fontId="46" fillId="0" borderId="0" xfId="0" applyFont="1" applyBorder="1" applyAlignment="1" applyProtection="1">
      <alignment horizontal="left" vertical="center" indent="1"/>
    </xf>
    <xf numFmtId="49" fontId="47" fillId="0" borderId="2" xfId="0" applyNumberFormat="1" applyFont="1" applyBorder="1" applyAlignment="1" applyProtection="1">
      <alignment horizontal="center" vertical="center" shrinkToFit="1"/>
    </xf>
    <xf numFmtId="49" fontId="47" fillId="0" borderId="7" xfId="0" applyNumberFormat="1" applyFont="1" applyBorder="1" applyAlignment="1" applyProtection="1">
      <alignment horizontal="center" vertical="center" shrinkToFit="1"/>
    </xf>
    <xf numFmtId="49" fontId="47" fillId="0" borderId="3" xfId="0" applyNumberFormat="1" applyFont="1" applyBorder="1" applyAlignment="1" applyProtection="1">
      <alignment horizontal="center" vertical="center" shrinkToFit="1"/>
    </xf>
    <xf numFmtId="0" fontId="47" fillId="13" borderId="2" xfId="0" applyFont="1" applyFill="1" applyBorder="1" applyAlignment="1" applyProtection="1">
      <alignment horizontal="center" vertical="center"/>
    </xf>
    <xf numFmtId="0" fontId="47" fillId="13" borderId="7" xfId="0" applyFont="1" applyFill="1" applyBorder="1" applyAlignment="1" applyProtection="1">
      <alignment horizontal="center" vertical="center"/>
    </xf>
    <xf numFmtId="0" fontId="47" fillId="13" borderId="3" xfId="0" applyFont="1" applyFill="1" applyBorder="1" applyAlignment="1" applyProtection="1">
      <alignment horizontal="center" vertical="center"/>
    </xf>
    <xf numFmtId="0" fontId="46" fillId="3" borderId="8" xfId="0" applyFont="1" applyFill="1" applyBorder="1" applyAlignment="1" applyProtection="1">
      <alignment horizontal="center" vertical="center" wrapText="1"/>
    </xf>
    <xf numFmtId="0" fontId="0" fillId="0" borderId="0" xfId="0" applyFont="1" applyBorder="1" applyAlignment="1" applyProtection="1">
      <alignment horizontal="center" vertical="center"/>
    </xf>
    <xf numFmtId="0" fontId="0" fillId="0" borderId="12" xfId="0" applyFont="1" applyBorder="1" applyAlignment="1" applyProtection="1">
      <alignment horizontal="center" vertical="center"/>
    </xf>
    <xf numFmtId="0" fontId="0" fillId="0" borderId="13" xfId="0" applyFont="1" applyBorder="1" applyAlignment="1" applyProtection="1">
      <alignment horizontal="center" vertical="center"/>
    </xf>
    <xf numFmtId="0" fontId="46" fillId="3" borderId="138" xfId="0" applyFont="1" applyFill="1" applyBorder="1" applyAlignment="1" applyProtection="1">
      <alignment horizontal="left" vertical="center" wrapText="1"/>
    </xf>
    <xf numFmtId="0" fontId="0" fillId="0" borderId="9" xfId="0" applyFont="1" applyBorder="1" applyAlignment="1" applyProtection="1">
      <alignment horizontal="left" vertical="center"/>
    </xf>
    <xf numFmtId="0" fontId="0" fillId="0" borderId="129" xfId="0" applyFont="1" applyBorder="1" applyAlignment="1" applyProtection="1">
      <alignment horizontal="left" vertical="center"/>
    </xf>
    <xf numFmtId="0" fontId="0" fillId="0" borderId="13" xfId="0" applyFont="1" applyBorder="1" applyAlignment="1" applyProtection="1">
      <alignment horizontal="left" vertical="center"/>
    </xf>
    <xf numFmtId="0" fontId="0" fillId="0" borderId="14" xfId="0" applyFont="1" applyBorder="1" applyAlignment="1" applyProtection="1">
      <alignment horizontal="left" vertical="center"/>
    </xf>
    <xf numFmtId="0" fontId="0" fillId="0" borderId="21" xfId="0" applyFont="1" applyBorder="1" applyAlignment="1" applyProtection="1">
      <alignment horizontal="left" vertical="center"/>
    </xf>
    <xf numFmtId="49" fontId="47" fillId="4" borderId="2" xfId="0" applyNumberFormat="1" applyFont="1" applyFill="1" applyBorder="1" applyAlignment="1" applyProtection="1">
      <alignment horizontal="center" vertical="center"/>
    </xf>
    <xf numFmtId="0" fontId="0" fillId="0" borderId="7" xfId="0" applyFont="1" applyBorder="1" applyAlignment="1" applyProtection="1">
      <alignment vertical="center"/>
    </xf>
    <xf numFmtId="0" fontId="0" fillId="0" borderId="3" xfId="0" applyFont="1" applyBorder="1" applyAlignment="1" applyProtection="1">
      <alignment vertical="center"/>
    </xf>
    <xf numFmtId="0" fontId="46" fillId="3" borderId="10" xfId="7" applyNumberFormat="1" applyFont="1" applyFill="1" applyBorder="1" applyAlignment="1" applyProtection="1">
      <alignment horizontal="center" vertical="center"/>
    </xf>
    <xf numFmtId="0" fontId="0" fillId="0" borderId="9" xfId="0" applyFont="1" applyBorder="1" applyAlignment="1" applyProtection="1">
      <alignment vertical="center"/>
    </xf>
    <xf numFmtId="0" fontId="0" fillId="0" borderId="14" xfId="0" applyFont="1" applyBorder="1" applyAlignment="1" applyProtection="1">
      <alignment vertical="center"/>
    </xf>
    <xf numFmtId="0" fontId="46" fillId="3" borderId="12" xfId="7" applyNumberFormat="1" applyFont="1" applyFill="1" applyBorder="1" applyAlignment="1" applyProtection="1">
      <alignment horizontal="center" vertical="center"/>
    </xf>
    <xf numFmtId="0" fontId="0" fillId="0" borderId="13" xfId="0" applyFont="1" applyBorder="1" applyAlignment="1" applyProtection="1">
      <alignment vertical="center"/>
    </xf>
    <xf numFmtId="0" fontId="0" fillId="0" borderId="21" xfId="0" applyFont="1" applyBorder="1" applyAlignment="1" applyProtection="1">
      <alignment vertical="center"/>
    </xf>
    <xf numFmtId="0" fontId="46" fillId="3" borderId="2" xfId="7" applyFont="1" applyFill="1" applyBorder="1" applyAlignment="1" applyProtection="1">
      <alignment horizontal="center" vertical="center"/>
    </xf>
    <xf numFmtId="0" fontId="46" fillId="3" borderId="2" xfId="7" applyNumberFormat="1" applyFont="1" applyFill="1" applyBorder="1" applyAlignment="1" applyProtection="1">
      <alignment horizontal="center" vertical="center" wrapText="1"/>
    </xf>
    <xf numFmtId="0" fontId="46" fillId="0" borderId="2" xfId="7" applyNumberFormat="1" applyFont="1" applyFill="1" applyBorder="1" applyAlignment="1" applyProtection="1">
      <alignment horizontal="center" vertical="center"/>
    </xf>
    <xf numFmtId="0" fontId="46" fillId="0" borderId="2" xfId="7" applyNumberFormat="1" applyFont="1" applyFill="1" applyBorder="1" applyAlignment="1" applyProtection="1">
      <alignment vertical="center"/>
    </xf>
    <xf numFmtId="0" fontId="47" fillId="0" borderId="2" xfId="7" applyFont="1" applyFill="1" applyBorder="1" applyAlignment="1" applyProtection="1">
      <alignment horizontal="center" vertical="center"/>
    </xf>
    <xf numFmtId="56" fontId="46" fillId="3" borderId="6" xfId="7" applyNumberFormat="1" applyFont="1" applyFill="1" applyBorder="1" applyAlignment="1" applyProtection="1">
      <alignment horizontal="center" vertical="center" wrapText="1"/>
    </xf>
    <xf numFmtId="0" fontId="0" fillId="0" borderId="4" xfId="0"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0" fontId="46" fillId="3" borderId="10" xfId="7" applyNumberFormat="1" applyFont="1" applyFill="1" applyBorder="1" applyAlignment="1" applyProtection="1">
      <alignment horizontal="center" vertical="center" wrapText="1"/>
    </xf>
    <xf numFmtId="0" fontId="0" fillId="0" borderId="9" xfId="0" applyFont="1" applyBorder="1" applyAlignment="1" applyProtection="1">
      <alignment horizontal="center" vertical="center"/>
    </xf>
    <xf numFmtId="0" fontId="0" fillId="0" borderId="14" xfId="0" applyFont="1" applyBorder="1" applyAlignment="1" applyProtection="1">
      <alignment horizontal="center" vertical="center"/>
    </xf>
    <xf numFmtId="0" fontId="0" fillId="0" borderId="8" xfId="0" applyFont="1" applyBorder="1" applyAlignment="1" applyProtection="1">
      <alignment horizontal="center" vertical="center"/>
    </xf>
    <xf numFmtId="0" fontId="0" fillId="0" borderId="0" xfId="0" applyFont="1" applyAlignment="1" applyProtection="1">
      <alignment horizontal="center" vertical="center"/>
    </xf>
    <xf numFmtId="0" fontId="0" fillId="0" borderId="11" xfId="0" applyFont="1" applyBorder="1" applyAlignment="1" applyProtection="1">
      <alignment horizontal="center" vertical="center"/>
    </xf>
    <xf numFmtId="0" fontId="46" fillId="3" borderId="76" xfId="7" applyNumberFormat="1" applyFont="1" applyFill="1" applyBorder="1" applyAlignment="1" applyProtection="1">
      <alignment horizontal="center" vertical="center" wrapText="1"/>
    </xf>
    <xf numFmtId="0" fontId="0" fillId="0" borderId="77" xfId="0" applyFont="1" applyBorder="1" applyAlignment="1" applyProtection="1">
      <alignment horizontal="center" vertical="center"/>
    </xf>
    <xf numFmtId="0" fontId="0" fillId="0" borderId="87" xfId="0" applyFont="1" applyBorder="1" applyAlignment="1" applyProtection="1">
      <alignment horizontal="center" vertical="center"/>
    </xf>
    <xf numFmtId="0" fontId="0" fillId="0" borderId="21" xfId="0" applyFont="1" applyBorder="1" applyAlignment="1" applyProtection="1">
      <alignment horizontal="center" vertical="center"/>
    </xf>
    <xf numFmtId="0" fontId="47" fillId="0" borderId="4" xfId="7" applyFont="1" applyFill="1" applyBorder="1" applyAlignment="1" applyProtection="1">
      <alignment horizontal="left" vertical="center" wrapText="1"/>
    </xf>
    <xf numFmtId="0" fontId="0" fillId="0" borderId="4" xfId="0" applyFont="1" applyBorder="1" applyAlignment="1" applyProtection="1">
      <alignment horizontal="left" vertical="center"/>
    </xf>
    <xf numFmtId="0" fontId="0" fillId="0" borderId="5" xfId="0" applyFont="1" applyBorder="1" applyAlignment="1" applyProtection="1">
      <alignment horizontal="left" vertical="center"/>
    </xf>
    <xf numFmtId="56" fontId="46" fillId="13" borderId="6" xfId="7" applyNumberFormat="1" applyFont="1" applyFill="1" applyBorder="1" applyAlignment="1" applyProtection="1">
      <alignment horizontal="center" vertical="center" wrapText="1"/>
    </xf>
    <xf numFmtId="0" fontId="0" fillId="1" borderId="4" xfId="0" applyFont="1" applyFill="1" applyBorder="1" applyAlignment="1" applyProtection="1">
      <alignment horizontal="center" vertical="center" wrapText="1"/>
    </xf>
    <xf numFmtId="0" fontId="0" fillId="1" borderId="5" xfId="0" applyFont="1" applyFill="1" applyBorder="1" applyAlignment="1" applyProtection="1">
      <alignment horizontal="center" vertical="center" wrapText="1"/>
    </xf>
    <xf numFmtId="0" fontId="46" fillId="13" borderId="10" xfId="7" applyNumberFormat="1" applyFont="1" applyFill="1" applyBorder="1" applyAlignment="1" applyProtection="1">
      <alignment horizontal="center" vertical="center" wrapText="1"/>
    </xf>
    <xf numFmtId="0" fontId="0" fillId="0" borderId="79" xfId="0" applyFont="1" applyBorder="1" applyAlignment="1" applyProtection="1">
      <alignment horizontal="center" vertical="center"/>
    </xf>
    <xf numFmtId="0" fontId="0" fillId="0" borderId="80" xfId="0" applyFont="1" applyBorder="1" applyAlignment="1" applyProtection="1">
      <alignment horizontal="center" vertical="center"/>
    </xf>
    <xf numFmtId="0" fontId="0" fillId="0" borderId="81" xfId="0" applyFont="1" applyBorder="1" applyAlignment="1" applyProtection="1">
      <alignment horizontal="center" vertical="center"/>
    </xf>
    <xf numFmtId="0" fontId="46" fillId="13" borderId="8" xfId="7" applyNumberFormat="1" applyFont="1" applyFill="1" applyBorder="1" applyAlignment="1" applyProtection="1">
      <alignment horizontal="center" vertical="center" wrapText="1"/>
    </xf>
    <xf numFmtId="0" fontId="0" fillId="10" borderId="4" xfId="0" applyFont="1" applyFill="1" applyBorder="1" applyAlignment="1" applyProtection="1">
      <alignment horizontal="center" vertical="center" wrapText="1"/>
    </xf>
    <xf numFmtId="0" fontId="0" fillId="10" borderId="5" xfId="0" applyFont="1" applyFill="1" applyBorder="1" applyAlignment="1" applyProtection="1">
      <alignment horizontal="center" vertical="center" wrapText="1"/>
    </xf>
    <xf numFmtId="0" fontId="0" fillId="10" borderId="9" xfId="0" applyFont="1" applyFill="1" applyBorder="1" applyAlignment="1" applyProtection="1">
      <alignment horizontal="center" vertical="center"/>
    </xf>
    <xf numFmtId="0" fontId="0" fillId="10" borderId="14" xfId="0" applyFont="1" applyFill="1" applyBorder="1" applyAlignment="1" applyProtection="1">
      <alignment horizontal="center" vertical="center"/>
    </xf>
    <xf numFmtId="0" fontId="0" fillId="10" borderId="8" xfId="0" applyFont="1" applyFill="1" applyBorder="1" applyAlignment="1" applyProtection="1">
      <alignment horizontal="center" vertical="center"/>
    </xf>
    <xf numFmtId="0" fontId="0" fillId="10" borderId="0" xfId="0" applyFont="1" applyFill="1" applyAlignment="1" applyProtection="1">
      <alignment horizontal="center" vertical="center"/>
    </xf>
    <xf numFmtId="0" fontId="0" fillId="10" borderId="11" xfId="0" applyFont="1" applyFill="1" applyBorder="1" applyAlignment="1" applyProtection="1">
      <alignment horizontal="center" vertical="center"/>
    </xf>
    <xf numFmtId="0" fontId="0" fillId="10" borderId="0" xfId="0" applyFont="1" applyFill="1" applyBorder="1" applyAlignment="1" applyProtection="1">
      <alignment horizontal="center" vertical="center"/>
    </xf>
    <xf numFmtId="0" fontId="0" fillId="10" borderId="77" xfId="0" applyFont="1" applyFill="1" applyBorder="1" applyAlignment="1" applyProtection="1">
      <alignment horizontal="center" vertical="center"/>
    </xf>
    <xf numFmtId="0" fontId="0" fillId="10" borderId="87" xfId="0" applyFont="1" applyFill="1" applyBorder="1" applyAlignment="1" applyProtection="1">
      <alignment horizontal="center" vertical="center"/>
    </xf>
    <xf numFmtId="0" fontId="0" fillId="10" borderId="12" xfId="0" applyFont="1" applyFill="1" applyBorder="1" applyAlignment="1" applyProtection="1">
      <alignment horizontal="center" vertical="center"/>
    </xf>
    <xf numFmtId="0" fontId="0" fillId="10" borderId="13" xfId="0" applyFont="1" applyFill="1" applyBorder="1" applyAlignment="1" applyProtection="1">
      <alignment horizontal="center" vertical="center"/>
    </xf>
    <xf numFmtId="0" fontId="0" fillId="10" borderId="21" xfId="0" applyFont="1" applyFill="1" applyBorder="1" applyAlignment="1" applyProtection="1">
      <alignment horizontal="center" vertical="center"/>
    </xf>
    <xf numFmtId="0" fontId="47" fillId="10" borderId="4" xfId="7" applyFont="1" applyFill="1" applyBorder="1" applyAlignment="1" applyProtection="1">
      <alignment horizontal="left" vertical="center" wrapText="1"/>
    </xf>
    <xf numFmtId="0" fontId="0" fillId="10" borderId="4" xfId="0" applyFont="1" applyFill="1" applyBorder="1" applyAlignment="1" applyProtection="1">
      <alignment horizontal="left" vertical="center"/>
    </xf>
    <xf numFmtId="0" fontId="0" fillId="10" borderId="5" xfId="0" applyFont="1" applyFill="1" applyBorder="1" applyAlignment="1" applyProtection="1">
      <alignment horizontal="left" vertical="center"/>
    </xf>
    <xf numFmtId="0" fontId="0" fillId="1" borderId="9" xfId="0" applyFont="1" applyFill="1" applyBorder="1" applyAlignment="1" applyProtection="1">
      <alignment horizontal="center" vertical="center"/>
    </xf>
    <xf numFmtId="0" fontId="0" fillId="1" borderId="14" xfId="0" applyFont="1" applyFill="1" applyBorder="1" applyAlignment="1" applyProtection="1">
      <alignment horizontal="center" vertical="center"/>
    </xf>
    <xf numFmtId="0" fontId="0" fillId="1" borderId="8" xfId="0" applyFont="1" applyFill="1" applyBorder="1" applyAlignment="1" applyProtection="1">
      <alignment horizontal="center" vertical="center"/>
    </xf>
    <xf numFmtId="0" fontId="0" fillId="1" borderId="0" xfId="0" applyFont="1" applyFill="1" applyBorder="1" applyAlignment="1" applyProtection="1">
      <alignment horizontal="center" vertical="center"/>
    </xf>
    <xf numFmtId="0" fontId="0" fillId="1" borderId="11" xfId="0" applyFont="1" applyFill="1" applyBorder="1" applyAlignment="1" applyProtection="1">
      <alignment horizontal="center" vertical="center"/>
    </xf>
    <xf numFmtId="0" fontId="0" fillId="1" borderId="79" xfId="0" applyFont="1" applyFill="1" applyBorder="1" applyAlignment="1" applyProtection="1">
      <alignment horizontal="center" vertical="center"/>
    </xf>
    <xf numFmtId="0" fontId="0" fillId="1" borderId="80" xfId="0" applyFont="1" applyFill="1" applyBorder="1" applyAlignment="1" applyProtection="1">
      <alignment horizontal="center" vertical="center"/>
    </xf>
    <xf numFmtId="0" fontId="0" fillId="1" borderId="81" xfId="0" applyFont="1" applyFill="1" applyBorder="1" applyAlignment="1" applyProtection="1">
      <alignment horizontal="center" vertical="center"/>
    </xf>
    <xf numFmtId="0" fontId="0" fillId="1" borderId="0" xfId="0" applyFont="1" applyFill="1" applyAlignment="1" applyProtection="1">
      <alignment horizontal="center" vertical="center"/>
    </xf>
    <xf numFmtId="0" fontId="0" fillId="1" borderId="12" xfId="0" applyFont="1" applyFill="1" applyBorder="1" applyAlignment="1" applyProtection="1">
      <alignment horizontal="center" vertical="center"/>
    </xf>
    <xf numFmtId="0" fontId="0" fillId="1" borderId="13" xfId="0" applyFont="1" applyFill="1" applyBorder="1" applyAlignment="1" applyProtection="1">
      <alignment horizontal="center" vertical="center"/>
    </xf>
    <xf numFmtId="0" fontId="0" fillId="1" borderId="21" xfId="0" applyFont="1" applyFill="1" applyBorder="1" applyAlignment="1" applyProtection="1">
      <alignment horizontal="center" vertical="center"/>
    </xf>
    <xf numFmtId="0" fontId="0" fillId="10" borderId="9" xfId="0" applyFont="1" applyFill="1" applyBorder="1" applyAlignment="1" applyProtection="1">
      <alignment vertical="center"/>
    </xf>
    <xf numFmtId="0" fontId="0" fillId="10" borderId="14" xfId="0" applyFont="1" applyFill="1" applyBorder="1" applyAlignment="1" applyProtection="1">
      <alignment vertical="center"/>
    </xf>
    <xf numFmtId="0" fontId="0" fillId="10" borderId="13" xfId="0" applyFont="1" applyFill="1" applyBorder="1" applyAlignment="1" applyProtection="1">
      <alignment vertical="center"/>
    </xf>
    <xf numFmtId="0" fontId="0" fillId="10" borderId="21" xfId="0" applyFont="1" applyFill="1" applyBorder="1" applyAlignment="1" applyProtection="1">
      <alignment vertical="center"/>
    </xf>
    <xf numFmtId="0" fontId="0" fillId="10" borderId="7" xfId="0" applyFont="1" applyFill="1" applyBorder="1" applyAlignment="1" applyProtection="1">
      <alignment horizontal="center" vertical="center"/>
    </xf>
    <xf numFmtId="0" fontId="0" fillId="10" borderId="3" xfId="0" applyFont="1" applyFill="1" applyBorder="1" applyAlignment="1" applyProtection="1">
      <alignment horizontal="center" vertical="center"/>
    </xf>
    <xf numFmtId="0" fontId="46" fillId="10" borderId="2" xfId="7" applyNumberFormat="1" applyFont="1" applyFill="1" applyBorder="1" applyAlignment="1" applyProtection="1">
      <alignment horizontal="center" vertical="center"/>
    </xf>
    <xf numFmtId="0" fontId="46" fillId="10" borderId="2" xfId="7" applyNumberFormat="1" applyFont="1" applyFill="1" applyBorder="1" applyAlignment="1" applyProtection="1">
      <alignment vertical="center"/>
    </xf>
    <xf numFmtId="0" fontId="0" fillId="10" borderId="7" xfId="0" applyFont="1" applyFill="1" applyBorder="1" applyAlignment="1" applyProtection="1">
      <alignment vertical="center"/>
    </xf>
    <xf numFmtId="0" fontId="0" fillId="10" borderId="3" xfId="0" applyFont="1" applyFill="1" applyBorder="1" applyAlignment="1" applyProtection="1">
      <alignment vertical="center"/>
    </xf>
    <xf numFmtId="0" fontId="47" fillId="10" borderId="2" xfId="7" applyFont="1" applyFill="1" applyBorder="1" applyAlignment="1" applyProtection="1">
      <alignment horizontal="center" vertical="center"/>
    </xf>
    <xf numFmtId="0" fontId="14" fillId="10" borderId="4" xfId="0" applyFont="1" applyFill="1" applyBorder="1" applyAlignment="1" applyProtection="1">
      <alignment horizontal="left" vertical="center" wrapText="1"/>
    </xf>
    <xf numFmtId="0" fontId="14" fillId="10" borderId="5" xfId="0" applyFont="1" applyFill="1" applyBorder="1" applyAlignment="1" applyProtection="1">
      <alignment horizontal="left" vertical="center" wrapText="1"/>
    </xf>
    <xf numFmtId="0" fontId="14" fillId="0" borderId="4" xfId="0" applyFont="1" applyBorder="1" applyAlignment="1" applyProtection="1">
      <alignment horizontal="left" vertical="center" wrapText="1"/>
    </xf>
    <xf numFmtId="0" fontId="14" fillId="0" borderId="5" xfId="0" applyFont="1" applyBorder="1" applyAlignment="1" applyProtection="1">
      <alignment horizontal="left" vertical="center" wrapText="1"/>
    </xf>
    <xf numFmtId="0" fontId="47" fillId="0" borderId="4" xfId="7" applyFont="1" applyFill="1" applyBorder="1" applyAlignment="1" applyProtection="1">
      <alignment horizontal="center" vertical="center" wrapText="1"/>
    </xf>
    <xf numFmtId="0" fontId="0" fillId="0" borderId="4" xfId="0" applyFont="1" applyBorder="1" applyAlignment="1" applyProtection="1">
      <alignment vertical="center"/>
    </xf>
    <xf numFmtId="0" fontId="0" fillId="0" borderId="5" xfId="0" applyFont="1" applyBorder="1" applyAlignment="1" applyProtection="1">
      <alignment vertical="center"/>
    </xf>
    <xf numFmtId="0" fontId="2" fillId="0" borderId="2" xfId="0" applyFont="1" applyBorder="1" applyAlignment="1" applyProtection="1">
      <alignment vertical="center"/>
    </xf>
    <xf numFmtId="0" fontId="2" fillId="0" borderId="7" xfId="0" applyFont="1" applyBorder="1" applyAlignment="1">
      <alignment vertical="center"/>
    </xf>
    <xf numFmtId="0" fontId="2" fillId="0" borderId="3" xfId="0" applyFont="1" applyBorder="1" applyAlignment="1">
      <alignment vertical="center"/>
    </xf>
    <xf numFmtId="0" fontId="2" fillId="12" borderId="2" xfId="15" applyNumberFormat="1" applyFont="1" applyFill="1" applyBorder="1" applyAlignment="1" applyProtection="1">
      <alignment horizontal="center" vertical="center"/>
      <protection locked="0"/>
    </xf>
    <xf numFmtId="0" fontId="2" fillId="12" borderId="7" xfId="15" applyNumberFormat="1" applyFont="1" applyFill="1" applyBorder="1" applyAlignment="1" applyProtection="1">
      <alignment horizontal="center" vertical="center"/>
      <protection locked="0"/>
    </xf>
    <xf numFmtId="0" fontId="2" fillId="12" borderId="3" xfId="15" applyNumberFormat="1" applyFont="1" applyFill="1" applyBorder="1" applyAlignment="1" applyProtection="1">
      <alignment horizontal="center" vertical="center"/>
      <protection locked="0"/>
    </xf>
    <xf numFmtId="0" fontId="2" fillId="12" borderId="2" xfId="0" applyNumberFormat="1" applyFont="1" applyFill="1" applyBorder="1" applyAlignment="1" applyProtection="1">
      <alignment vertical="center"/>
      <protection locked="0"/>
    </xf>
    <xf numFmtId="0" fontId="2" fillId="12" borderId="3" xfId="0" applyNumberFormat="1" applyFont="1" applyFill="1" applyBorder="1" applyAlignment="1" applyProtection="1">
      <alignment vertical="center"/>
      <protection locked="0"/>
    </xf>
    <xf numFmtId="0" fontId="2" fillId="12" borderId="2" xfId="7" applyNumberFormat="1" applyFont="1" applyFill="1" applyBorder="1" applyAlignment="1" applyProtection="1">
      <alignment vertical="center"/>
      <protection locked="0"/>
    </xf>
    <xf numFmtId="0" fontId="2" fillId="12" borderId="3" xfId="7" applyNumberFormat="1" applyFont="1" applyFill="1" applyBorder="1" applyAlignment="1" applyProtection="1">
      <alignment vertical="center"/>
      <protection locked="0"/>
    </xf>
    <xf numFmtId="0" fontId="2" fillId="3" borderId="2" xfId="7" applyNumberFormat="1" applyFont="1" applyFill="1" applyBorder="1" applyAlignment="1" applyProtection="1">
      <alignment horizontal="center" vertical="center"/>
    </xf>
    <xf numFmtId="0" fontId="2" fillId="3" borderId="3" xfId="7" applyNumberFormat="1" applyFont="1" applyFill="1" applyBorder="1" applyAlignment="1" applyProtection="1">
      <alignment horizontal="center" vertical="center"/>
    </xf>
    <xf numFmtId="0" fontId="2" fillId="0" borderId="3" xfId="0" applyFont="1" applyBorder="1" applyAlignment="1">
      <alignment horizontal="center" vertical="center"/>
    </xf>
    <xf numFmtId="0" fontId="0" fillId="3" borderId="2" xfId="7" applyNumberFormat="1" applyFont="1" applyFill="1" applyBorder="1" applyAlignment="1" applyProtection="1">
      <alignment horizontal="center" vertical="center"/>
    </xf>
    <xf numFmtId="0" fontId="2" fillId="0" borderId="7" xfId="0" applyFont="1" applyBorder="1" applyAlignment="1">
      <alignment horizontal="center" vertical="center"/>
    </xf>
    <xf numFmtId="0" fontId="2" fillId="2" borderId="2" xfId="7" applyNumberFormat="1" applyFont="1" applyFill="1" applyBorder="1" applyAlignment="1" applyProtection="1">
      <alignment vertical="center" shrinkToFit="1"/>
      <protection locked="0"/>
    </xf>
    <xf numFmtId="0" fontId="2" fillId="2" borderId="7" xfId="7" applyNumberFormat="1" applyFont="1" applyFill="1" applyBorder="1" applyAlignment="1" applyProtection="1">
      <alignment vertical="center" shrinkToFit="1"/>
      <protection locked="0"/>
    </xf>
    <xf numFmtId="0" fontId="0" fillId="0" borderId="7" xfId="0" applyBorder="1" applyAlignment="1">
      <alignment vertical="center" shrinkToFit="1"/>
    </xf>
    <xf numFmtId="0" fontId="0" fillId="0" borderId="3" xfId="0" applyBorder="1" applyAlignment="1">
      <alignment vertical="center" shrinkToFit="1"/>
    </xf>
    <xf numFmtId="0" fontId="2" fillId="0" borderId="2" xfId="7" applyFont="1" applyBorder="1" applyAlignment="1" applyProtection="1">
      <alignment horizontal="center" vertical="center"/>
    </xf>
    <xf numFmtId="0" fontId="2" fillId="0" borderId="3" xfId="7" applyFont="1" applyBorder="1" applyAlignment="1" applyProtection="1">
      <alignment horizontal="center" vertical="center"/>
    </xf>
    <xf numFmtId="0" fontId="2" fillId="2" borderId="1" xfId="15" applyNumberFormat="1" applyFont="1" applyFill="1" applyBorder="1" applyAlignment="1" applyProtection="1">
      <alignment horizontal="center" vertical="center"/>
      <protection locked="0"/>
    </xf>
    <xf numFmtId="3" fontId="2" fillId="2" borderId="2" xfId="3" applyNumberFormat="1" applyFont="1" applyFill="1" applyBorder="1" applyAlignment="1" applyProtection="1">
      <alignment vertical="center"/>
      <protection locked="0"/>
    </xf>
    <xf numFmtId="3" fontId="2" fillId="2" borderId="3" xfId="3" applyNumberFormat="1" applyFont="1" applyFill="1" applyBorder="1" applyAlignment="1" applyProtection="1">
      <alignment vertical="center"/>
      <protection locked="0"/>
    </xf>
    <xf numFmtId="0" fontId="0" fillId="0" borderId="2" xfId="7" applyFont="1" applyBorder="1" applyAlignment="1" applyProtection="1">
      <alignment horizontal="center" vertical="center"/>
    </xf>
    <xf numFmtId="0" fontId="6" fillId="3" borderId="2" xfId="7" applyNumberFormat="1" applyFont="1" applyFill="1" applyBorder="1" applyAlignment="1" applyProtection="1">
      <alignment horizontal="center" vertical="center"/>
    </xf>
    <xf numFmtId="0" fontId="6" fillId="3" borderId="7" xfId="7" applyNumberFormat="1" applyFont="1" applyFill="1" applyBorder="1" applyAlignment="1" applyProtection="1">
      <alignment horizontal="center" vertical="center"/>
    </xf>
    <xf numFmtId="0" fontId="6" fillId="3" borderId="3" xfId="7" applyNumberFormat="1" applyFont="1" applyFill="1" applyBorder="1" applyAlignment="1" applyProtection="1">
      <alignment horizontal="center" vertical="center"/>
    </xf>
    <xf numFmtId="0" fontId="0" fillId="3" borderId="3" xfId="7" applyNumberFormat="1" applyFont="1" applyFill="1" applyBorder="1" applyAlignment="1" applyProtection="1">
      <alignment horizontal="center" vertical="center"/>
    </xf>
    <xf numFmtId="58" fontId="2" fillId="14" borderId="2" xfId="7" applyNumberFormat="1" applyFont="1" applyFill="1" applyBorder="1" applyAlignment="1" applyProtection="1">
      <alignment vertical="center" shrinkToFit="1"/>
    </xf>
    <xf numFmtId="58" fontId="0" fillId="14" borderId="3" xfId="0" applyNumberFormat="1" applyFont="1" applyFill="1" applyBorder="1" applyAlignment="1" applyProtection="1">
      <alignment vertical="center"/>
    </xf>
    <xf numFmtId="0" fontId="11" fillId="2" borderId="2" xfId="7" applyNumberFormat="1" applyFont="1" applyFill="1" applyBorder="1" applyAlignment="1" applyProtection="1">
      <alignment vertical="center" shrinkToFit="1"/>
      <protection locked="0"/>
    </xf>
    <xf numFmtId="0" fontId="11" fillId="2" borderId="7" xfId="7" applyNumberFormat="1" applyFont="1" applyFill="1" applyBorder="1" applyAlignment="1" applyProtection="1">
      <alignment vertical="center" shrinkToFit="1"/>
      <protection locked="0"/>
    </xf>
    <xf numFmtId="0" fontId="11" fillId="2" borderId="3" xfId="7" applyNumberFormat="1" applyFont="1" applyFill="1" applyBorder="1" applyAlignment="1" applyProtection="1">
      <alignment vertical="center" shrinkToFit="1"/>
      <protection locked="0"/>
    </xf>
    <xf numFmtId="0" fontId="11" fillId="2" borderId="2" xfId="7" applyNumberFormat="1" applyFont="1" applyFill="1" applyBorder="1" applyAlignment="1" applyProtection="1">
      <alignment vertical="center" wrapText="1"/>
      <protection locked="0"/>
    </xf>
    <xf numFmtId="0" fontId="11" fillId="2" borderId="7" xfId="7" applyNumberFormat="1" applyFont="1" applyFill="1" applyBorder="1" applyAlignment="1" applyProtection="1">
      <alignment vertical="center" wrapText="1"/>
      <protection locked="0"/>
    </xf>
    <xf numFmtId="0" fontId="11" fillId="2" borderId="3" xfId="7" applyNumberFormat="1" applyFont="1" applyFill="1" applyBorder="1" applyAlignment="1" applyProtection="1">
      <alignment vertical="center" wrapText="1"/>
      <protection locked="0"/>
    </xf>
    <xf numFmtId="0" fontId="2" fillId="3" borderId="2" xfId="7" applyFont="1" applyFill="1" applyBorder="1" applyAlignment="1" applyProtection="1">
      <alignment horizontal="center" vertical="center"/>
    </xf>
    <xf numFmtId="0" fontId="2" fillId="3" borderId="10" xfId="7" applyFont="1" applyFill="1" applyBorder="1" applyAlignment="1" applyProtection="1">
      <alignment horizontal="center" vertical="center" shrinkToFit="1"/>
    </xf>
    <xf numFmtId="0" fontId="2" fillId="0" borderId="14" xfId="0" applyFont="1" applyBorder="1" applyAlignment="1">
      <alignment horizontal="center" vertical="center" shrinkToFit="1"/>
    </xf>
    <xf numFmtId="0" fontId="2" fillId="12" borderId="2" xfId="7" applyFont="1" applyFill="1" applyBorder="1" applyAlignment="1" applyProtection="1">
      <alignment horizontal="center" vertical="center"/>
      <protection locked="0"/>
    </xf>
    <xf numFmtId="0" fontId="2" fillId="12" borderId="7" xfId="0" applyFont="1" applyFill="1" applyBorder="1" applyAlignment="1" applyProtection="1">
      <alignment horizontal="center" vertical="center"/>
      <protection locked="0"/>
    </xf>
    <xf numFmtId="0" fontId="2" fillId="12" borderId="3" xfId="0" applyFont="1" applyFill="1" applyBorder="1" applyAlignment="1" applyProtection="1">
      <alignment horizontal="center" vertical="center"/>
      <protection locked="0"/>
    </xf>
    <xf numFmtId="180" fontId="2" fillId="12" borderId="2" xfId="0" applyNumberFormat="1" applyFont="1" applyFill="1" applyBorder="1" applyAlignment="1" applyProtection="1">
      <alignment vertical="center" shrinkToFit="1"/>
      <protection locked="0"/>
    </xf>
    <xf numFmtId="180" fontId="2" fillId="12" borderId="3" xfId="0" applyNumberFormat="1" applyFont="1" applyFill="1" applyBorder="1" applyAlignment="1" applyProtection="1">
      <alignment vertical="center"/>
      <protection locked="0"/>
    </xf>
    <xf numFmtId="0" fontId="2" fillId="12" borderId="152" xfId="7" applyNumberFormat="1" applyFont="1" applyFill="1" applyBorder="1" applyAlignment="1" applyProtection="1">
      <alignment horizontal="left" vertical="center" wrapText="1"/>
      <protection locked="0"/>
    </xf>
    <xf numFmtId="0" fontId="2" fillId="12" borderId="153" xfId="7" applyNumberFormat="1" applyFont="1" applyFill="1" applyBorder="1" applyAlignment="1" applyProtection="1">
      <alignment horizontal="left" vertical="center" wrapText="1"/>
      <protection locked="0"/>
    </xf>
    <xf numFmtId="0" fontId="2" fillId="12" borderId="154" xfId="7" applyNumberFormat="1" applyFont="1" applyFill="1" applyBorder="1" applyAlignment="1" applyProtection="1">
      <alignment horizontal="left" vertical="center" wrapText="1"/>
      <protection locked="0"/>
    </xf>
    <xf numFmtId="0" fontId="2" fillId="3" borderId="6" xfId="7" applyFont="1" applyFill="1" applyBorder="1" applyAlignment="1" applyProtection="1">
      <alignment horizontal="center" vertical="center" wrapText="1"/>
    </xf>
    <xf numFmtId="0" fontId="2" fillId="0" borderId="5" xfId="0" applyFont="1" applyBorder="1" applyAlignment="1">
      <alignment horizontal="center" vertical="center" wrapText="1"/>
    </xf>
    <xf numFmtId="49" fontId="2" fillId="3" borderId="12" xfId="7" applyNumberFormat="1" applyFont="1" applyFill="1" applyBorder="1" applyAlignment="1" applyProtection="1">
      <alignment horizontal="center" vertical="center" shrinkToFit="1"/>
    </xf>
    <xf numFmtId="0" fontId="2" fillId="0" borderId="21" xfId="0" applyFont="1" applyBorder="1" applyAlignment="1">
      <alignment horizontal="center" vertical="center" shrinkToFit="1"/>
    </xf>
    <xf numFmtId="0" fontId="0" fillId="3" borderId="2" xfId="7" applyNumberFormat="1" applyFont="1" applyFill="1" applyBorder="1" applyAlignment="1" applyProtection="1">
      <alignment vertical="center" shrinkToFit="1"/>
    </xf>
    <xf numFmtId="0" fontId="2" fillId="0" borderId="3" xfId="0" applyFont="1" applyBorder="1" applyAlignment="1">
      <alignment vertical="center" shrinkToFit="1"/>
    </xf>
    <xf numFmtId="0" fontId="2" fillId="17" borderId="2" xfId="7" applyNumberFormat="1" applyFont="1" applyFill="1" applyBorder="1" applyAlignment="1" applyProtection="1">
      <alignment horizontal="left" vertical="center"/>
      <protection locked="0"/>
    </xf>
    <xf numFmtId="0" fontId="0" fillId="0" borderId="3" xfId="0" applyBorder="1" applyAlignment="1">
      <alignment vertical="center"/>
    </xf>
    <xf numFmtId="58" fontId="2" fillId="2" borderId="1" xfId="7" applyNumberFormat="1" applyFont="1" applyFill="1" applyBorder="1" applyAlignment="1" applyProtection="1">
      <alignment vertical="center" shrinkToFit="1"/>
      <protection locked="0"/>
    </xf>
    <xf numFmtId="0" fontId="2" fillId="3" borderId="6" xfId="7" applyNumberFormat="1" applyFont="1" applyFill="1" applyBorder="1" applyAlignment="1" applyProtection="1">
      <alignment horizontal="center" vertical="center" textRotation="255"/>
    </xf>
    <xf numFmtId="0" fontId="2" fillId="0" borderId="4" xfId="0" applyFont="1" applyBorder="1" applyAlignment="1">
      <alignment vertical="center" textRotation="255"/>
    </xf>
    <xf numFmtId="0" fontId="2" fillId="0" borderId="5" xfId="0" applyFont="1" applyBorder="1" applyAlignment="1">
      <alignment vertical="center" textRotation="255"/>
    </xf>
    <xf numFmtId="0" fontId="2" fillId="3" borderId="2" xfId="7" applyNumberFormat="1" applyFont="1" applyFill="1" applyBorder="1" applyAlignment="1" applyProtection="1">
      <alignment horizontal="left"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3" borderId="2" xfId="7" applyNumberFormat="1" applyFont="1" applyFill="1" applyBorder="1" applyAlignment="1" applyProtection="1">
      <alignment vertical="center"/>
    </xf>
    <xf numFmtId="0" fontId="0" fillId="2" borderId="2" xfId="15" applyNumberFormat="1" applyFont="1" applyFill="1" applyBorder="1" applyAlignment="1" applyProtection="1">
      <alignment vertical="center" wrapText="1" shrinkToFit="1"/>
      <protection locked="0"/>
    </xf>
    <xf numFmtId="0" fontId="2" fillId="2" borderId="7" xfId="15" applyNumberFormat="1" applyFont="1" applyFill="1" applyBorder="1" applyAlignment="1" applyProtection="1">
      <alignment vertical="center" wrapText="1" shrinkToFit="1"/>
      <protection locked="0"/>
    </xf>
    <xf numFmtId="0" fontId="2" fillId="2" borderId="3" xfId="15" applyNumberFormat="1" applyFont="1" applyFill="1" applyBorder="1" applyAlignment="1" applyProtection="1">
      <alignment vertical="center" wrapText="1" shrinkToFit="1"/>
      <protection locked="0"/>
    </xf>
    <xf numFmtId="58" fontId="2" fillId="2" borderId="2" xfId="7" applyNumberFormat="1" applyFont="1" applyFill="1" applyBorder="1" applyAlignment="1" applyProtection="1">
      <alignment horizontal="center" vertical="center" shrinkToFit="1"/>
      <protection locked="0"/>
    </xf>
    <xf numFmtId="58" fontId="2" fillId="2" borderId="3" xfId="7" applyNumberFormat="1" applyFont="1" applyFill="1" applyBorder="1" applyAlignment="1" applyProtection="1">
      <alignment horizontal="center" vertical="center" shrinkToFit="1"/>
      <protection locked="0"/>
    </xf>
    <xf numFmtId="0" fontId="2" fillId="12" borderId="2" xfId="7" applyNumberFormat="1" applyFont="1" applyFill="1" applyBorder="1" applyAlignment="1" applyProtection="1">
      <alignment horizontal="center" vertical="center"/>
      <protection locked="0"/>
    </xf>
    <xf numFmtId="0" fontId="2" fillId="12" borderId="3" xfId="7" applyNumberFormat="1" applyFont="1" applyFill="1" applyBorder="1" applyAlignment="1" applyProtection="1">
      <alignment horizontal="center" vertical="center"/>
      <protection locked="0"/>
    </xf>
    <xf numFmtId="0" fontId="11" fillId="2" borderId="2" xfId="7" applyNumberFormat="1" applyFont="1" applyFill="1" applyBorder="1" applyAlignment="1" applyProtection="1">
      <alignment horizontal="left" vertical="center" wrapText="1"/>
      <protection locked="0"/>
    </xf>
    <xf numFmtId="0" fontId="11" fillId="2" borderId="7" xfId="7" applyNumberFormat="1" applyFont="1" applyFill="1" applyBorder="1" applyAlignment="1" applyProtection="1">
      <alignment horizontal="left" vertical="center" wrapText="1"/>
      <protection locked="0"/>
    </xf>
    <xf numFmtId="0" fontId="0" fillId="0" borderId="7" xfId="0" applyBorder="1" applyAlignment="1">
      <alignment vertical="center"/>
    </xf>
    <xf numFmtId="0" fontId="0" fillId="0" borderId="2" xfId="0" applyNumberFormat="1" applyFont="1" applyFill="1" applyBorder="1" applyAlignment="1" applyProtection="1">
      <alignment vertical="center"/>
      <protection locked="0"/>
    </xf>
    <xf numFmtId="0" fontId="0" fillId="0" borderId="3" xfId="0" applyNumberFormat="1" applyFont="1" applyFill="1" applyBorder="1" applyAlignment="1" applyProtection="1">
      <alignment vertical="center"/>
      <protection locked="0"/>
    </xf>
    <xf numFmtId="0" fontId="11" fillId="12" borderId="2" xfId="7" applyNumberFormat="1" applyFont="1" applyFill="1" applyBorder="1" applyAlignment="1" applyProtection="1">
      <alignment vertical="center" wrapText="1"/>
      <protection locked="0"/>
    </xf>
    <xf numFmtId="0" fontId="11" fillId="12" borderId="7" xfId="7" applyNumberFormat="1" applyFont="1" applyFill="1" applyBorder="1" applyAlignment="1" applyProtection="1">
      <alignment vertical="center" wrapText="1"/>
      <protection locked="0"/>
    </xf>
    <xf numFmtId="0" fontId="0" fillId="12" borderId="7" xfId="0" applyFill="1" applyBorder="1" applyAlignment="1">
      <alignment vertical="center" wrapText="1"/>
    </xf>
    <xf numFmtId="0" fontId="0" fillId="12" borderId="3" xfId="0" applyFill="1" applyBorder="1" applyAlignment="1">
      <alignment vertical="center" wrapText="1"/>
    </xf>
    <xf numFmtId="0" fontId="0" fillId="3" borderId="7" xfId="7" applyNumberFormat="1" applyFont="1" applyFill="1" applyBorder="1" applyAlignment="1" applyProtection="1">
      <alignment horizontal="center" vertical="center"/>
    </xf>
    <xf numFmtId="0" fontId="2" fillId="3" borderId="6" xfId="7" applyNumberFormat="1" applyFont="1" applyFill="1" applyBorder="1" applyAlignment="1" applyProtection="1">
      <alignment horizontal="center" vertical="center"/>
    </xf>
    <xf numFmtId="0" fontId="2" fillId="3" borderId="4" xfId="7" applyNumberFormat="1" applyFont="1" applyFill="1" applyBorder="1" applyAlignment="1" applyProtection="1">
      <alignment horizontal="center" vertical="center"/>
    </xf>
    <xf numFmtId="0" fontId="2" fillId="3" borderId="5" xfId="7" applyNumberFormat="1" applyFont="1" applyFill="1" applyBorder="1" applyAlignment="1" applyProtection="1">
      <alignment horizontal="center" vertical="center"/>
    </xf>
    <xf numFmtId="0" fontId="2" fillId="3" borderId="155" xfId="7" applyNumberFormat="1" applyFont="1" applyFill="1" applyBorder="1" applyAlignment="1" applyProtection="1">
      <alignment horizontal="center" vertical="center"/>
    </xf>
    <xf numFmtId="0" fontId="0" fillId="3" borderId="156" xfId="7" applyNumberFormat="1" applyFont="1" applyFill="1" applyBorder="1" applyAlignment="1" applyProtection="1">
      <alignment horizontal="center" vertical="center"/>
    </xf>
    <xf numFmtId="0" fontId="0" fillId="3" borderId="132" xfId="7" applyNumberFormat="1" applyFont="1" applyFill="1" applyBorder="1" applyAlignment="1" applyProtection="1">
      <alignment horizontal="center" vertical="center"/>
    </xf>
    <xf numFmtId="0" fontId="0" fillId="3" borderId="157" xfId="7" applyNumberFormat="1" applyFont="1" applyFill="1" applyBorder="1" applyAlignment="1" applyProtection="1">
      <alignment horizontal="center" vertical="center"/>
    </xf>
    <xf numFmtId="0" fontId="0" fillId="3" borderId="158" xfId="7" applyNumberFormat="1" applyFont="1" applyFill="1" applyBorder="1" applyAlignment="1" applyProtection="1">
      <alignment horizontal="center" vertical="center"/>
    </xf>
    <xf numFmtId="0" fontId="0" fillId="3" borderId="159" xfId="7" applyNumberFormat="1" applyFont="1" applyFill="1" applyBorder="1" applyAlignment="1" applyProtection="1">
      <alignment horizontal="center" vertical="center"/>
    </xf>
    <xf numFmtId="0" fontId="0" fillId="3" borderId="160" xfId="7" applyNumberFormat="1" applyFont="1" applyFill="1" applyBorder="1" applyAlignment="1" applyProtection="1">
      <alignment horizontal="center" vertical="center"/>
    </xf>
    <xf numFmtId="0" fontId="10" fillId="2" borderId="2" xfId="7" applyNumberFormat="1" applyFont="1" applyFill="1" applyBorder="1" applyAlignment="1" applyProtection="1">
      <alignment vertical="center" wrapText="1"/>
      <protection locked="0"/>
    </xf>
    <xf numFmtId="0" fontId="10" fillId="2" borderId="7" xfId="7" applyNumberFormat="1" applyFont="1" applyFill="1" applyBorder="1" applyAlignment="1" applyProtection="1">
      <alignment vertical="center" wrapText="1"/>
      <protection locked="0"/>
    </xf>
    <xf numFmtId="0" fontId="10" fillId="2" borderId="3" xfId="7" applyNumberFormat="1" applyFont="1" applyFill="1" applyBorder="1" applyAlignment="1" applyProtection="1">
      <alignment vertical="center" wrapText="1"/>
      <protection locked="0"/>
    </xf>
    <xf numFmtId="0" fontId="0" fillId="2" borderId="2" xfId="7" applyNumberFormat="1" applyFont="1" applyFill="1" applyBorder="1" applyAlignment="1" applyProtection="1">
      <alignment vertical="center" shrinkToFit="1"/>
      <protection locked="0"/>
    </xf>
    <xf numFmtId="0" fontId="2" fillId="2" borderId="3" xfId="7" applyNumberFormat="1" applyFont="1" applyFill="1" applyBorder="1" applyAlignment="1" applyProtection="1">
      <alignment vertical="center" shrinkToFit="1"/>
      <protection locked="0"/>
    </xf>
    <xf numFmtId="0" fontId="0" fillId="11" borderId="0" xfId="0" applyFill="1" applyAlignment="1">
      <alignment horizontal="left" vertical="center" shrinkToFit="1"/>
    </xf>
    <xf numFmtId="0" fontId="2" fillId="3" borderId="7" xfId="7" applyNumberFormat="1" applyFont="1" applyFill="1" applyBorder="1" applyAlignment="1" applyProtection="1">
      <alignment horizontal="center" vertical="center"/>
    </xf>
    <xf numFmtId="0" fontId="2" fillId="3" borderId="1" xfId="7" applyFont="1" applyFill="1" applyBorder="1" applyAlignment="1" applyProtection="1">
      <alignment horizontal="center" vertical="center"/>
    </xf>
    <xf numFmtId="0" fontId="1" fillId="18" borderId="178" xfId="19" applyFont="1" applyFill="1" applyBorder="1" applyAlignment="1" applyProtection="1">
      <alignment vertical="center" wrapText="1"/>
      <protection locked="0"/>
    </xf>
    <xf numFmtId="0" fontId="1" fillId="18" borderId="179" xfId="19" applyFont="1" applyFill="1" applyBorder="1" applyAlignment="1" applyProtection="1">
      <alignment vertical="center" wrapText="1"/>
      <protection locked="0"/>
    </xf>
    <xf numFmtId="0" fontId="1" fillId="18" borderId="19" xfId="19" applyFont="1" applyFill="1" applyBorder="1" applyAlignment="1" applyProtection="1">
      <alignment vertical="center" wrapText="1"/>
      <protection locked="0"/>
    </xf>
    <xf numFmtId="0" fontId="6" fillId="3" borderId="2" xfId="7" applyNumberFormat="1" applyFont="1" applyFill="1" applyBorder="1" applyAlignment="1" applyProtection="1">
      <alignment vertical="center"/>
    </xf>
    <xf numFmtId="0" fontId="6" fillId="3" borderId="7" xfId="7" applyNumberFormat="1" applyFont="1" applyFill="1" applyBorder="1" applyAlignment="1" applyProtection="1">
      <alignment vertical="center"/>
    </xf>
    <xf numFmtId="0" fontId="6" fillId="3" borderId="3" xfId="7" applyNumberFormat="1" applyFont="1" applyFill="1" applyBorder="1" applyAlignment="1" applyProtection="1">
      <alignment vertical="center"/>
    </xf>
    <xf numFmtId="0" fontId="6" fillId="2" borderId="2" xfId="7" applyNumberFormat="1" applyFont="1" applyFill="1" applyBorder="1" applyAlignment="1" applyProtection="1">
      <alignment vertical="center" shrinkToFit="1"/>
      <protection locked="0"/>
    </xf>
    <xf numFmtId="0" fontId="6" fillId="2" borderId="7" xfId="7" applyNumberFormat="1" applyFont="1" applyFill="1" applyBorder="1" applyAlignment="1" applyProtection="1">
      <alignment vertical="center" shrinkToFit="1"/>
      <protection locked="0"/>
    </xf>
    <xf numFmtId="0" fontId="6" fillId="2" borderId="3" xfId="7" applyNumberFormat="1" applyFont="1" applyFill="1" applyBorder="1" applyAlignment="1" applyProtection="1">
      <alignment vertical="center" shrinkToFit="1"/>
      <protection locked="0"/>
    </xf>
    <xf numFmtId="0" fontId="2" fillId="0" borderId="2" xfId="7" applyFont="1" applyBorder="1" applyAlignment="1" applyProtection="1">
      <alignment vertical="center"/>
    </xf>
    <xf numFmtId="0" fontId="2" fillId="0" borderId="7" xfId="7" applyFont="1" applyBorder="1" applyAlignment="1" applyProtection="1">
      <alignment vertical="center"/>
    </xf>
    <xf numFmtId="0" fontId="2" fillId="0" borderId="3" xfId="7" applyFont="1" applyBorder="1" applyAlignment="1" applyProtection="1">
      <alignment vertical="center"/>
    </xf>
    <xf numFmtId="49" fontId="2" fillId="2" borderId="2" xfId="7" applyNumberFormat="1" applyFont="1" applyFill="1" applyBorder="1" applyAlignment="1" applyProtection="1">
      <alignment vertical="center" shrinkToFit="1"/>
      <protection locked="0"/>
    </xf>
    <xf numFmtId="49" fontId="2" fillId="2" borderId="7" xfId="7" applyNumberFormat="1" applyFont="1" applyFill="1" applyBorder="1" applyAlignment="1" applyProtection="1">
      <alignment vertical="center" shrinkToFit="1"/>
      <protection locked="0"/>
    </xf>
    <xf numFmtId="49" fontId="2" fillId="2" borderId="3" xfId="7" applyNumberFormat="1" applyFont="1" applyFill="1" applyBorder="1" applyAlignment="1" applyProtection="1">
      <alignment vertical="center" shrinkToFit="1"/>
      <protection locked="0"/>
    </xf>
    <xf numFmtId="0" fontId="11" fillId="2" borderId="3" xfId="7" applyNumberFormat="1" applyFont="1" applyFill="1" applyBorder="1" applyAlignment="1" applyProtection="1">
      <alignment horizontal="left" vertical="center" wrapText="1"/>
      <protection locked="0"/>
    </xf>
    <xf numFmtId="0" fontId="0" fillId="2" borderId="2" xfId="7" applyNumberFormat="1" applyFont="1" applyFill="1" applyBorder="1" applyAlignment="1" applyProtection="1">
      <alignment vertical="center" wrapText="1"/>
      <protection locked="0"/>
    </xf>
    <xf numFmtId="0" fontId="2" fillId="2" borderId="3" xfId="7" applyNumberFormat="1" applyFont="1" applyFill="1" applyBorder="1" applyAlignment="1" applyProtection="1">
      <alignment vertical="center" wrapText="1"/>
      <protection locked="0"/>
    </xf>
    <xf numFmtId="0" fontId="2" fillId="3" borderId="2" xfId="7" applyNumberFormat="1" applyFont="1" applyFill="1" applyBorder="1" applyAlignment="1" applyProtection="1">
      <alignment horizontal="left" vertical="center" wrapText="1"/>
    </xf>
    <xf numFmtId="0" fontId="2" fillId="3" borderId="7" xfId="7" applyNumberFormat="1" applyFont="1" applyFill="1" applyBorder="1" applyAlignment="1" applyProtection="1">
      <alignment horizontal="left" vertical="center"/>
    </xf>
    <xf numFmtId="0" fontId="2" fillId="3" borderId="3" xfId="7" applyNumberFormat="1" applyFont="1" applyFill="1" applyBorder="1" applyAlignment="1" applyProtection="1">
      <alignment horizontal="left" vertical="center"/>
    </xf>
    <xf numFmtId="57" fontId="2" fillId="2" borderId="2" xfId="7" applyNumberFormat="1" applyFont="1" applyFill="1" applyBorder="1" applyAlignment="1" applyProtection="1">
      <alignment vertical="center"/>
      <protection locked="0"/>
    </xf>
    <xf numFmtId="57" fontId="2" fillId="2" borderId="3" xfId="7" applyNumberFormat="1" applyFont="1" applyFill="1" applyBorder="1" applyAlignment="1" applyProtection="1">
      <alignment vertical="center"/>
      <protection locked="0"/>
    </xf>
    <xf numFmtId="0" fontId="2" fillId="3" borderId="2" xfId="7" applyNumberFormat="1" applyFont="1" applyFill="1" applyBorder="1" applyAlignment="1" applyProtection="1">
      <alignment horizontal="left" vertical="center" shrinkToFit="1"/>
    </xf>
    <xf numFmtId="0" fontId="2" fillId="3" borderId="7" xfId="7" applyNumberFormat="1" applyFont="1" applyFill="1" applyBorder="1" applyAlignment="1" applyProtection="1">
      <alignment horizontal="left" vertical="center" shrinkToFit="1"/>
    </xf>
    <xf numFmtId="0" fontId="2" fillId="3" borderId="3" xfId="7" applyNumberFormat="1" applyFont="1" applyFill="1" applyBorder="1" applyAlignment="1" applyProtection="1">
      <alignment horizontal="left" vertical="center" shrinkToFit="1"/>
    </xf>
    <xf numFmtId="0" fontId="2" fillId="3" borderId="2" xfId="7" applyNumberFormat="1" applyFont="1" applyFill="1" applyBorder="1" applyAlignment="1" applyProtection="1">
      <alignment vertical="center" shrinkToFit="1"/>
    </xf>
    <xf numFmtId="0" fontId="2" fillId="3" borderId="7" xfId="7" applyNumberFormat="1" applyFont="1" applyFill="1" applyBorder="1" applyAlignment="1" applyProtection="1">
      <alignment vertical="center" shrinkToFit="1"/>
    </xf>
    <xf numFmtId="0" fontId="2" fillId="3" borderId="3" xfId="7" applyNumberFormat="1" applyFont="1" applyFill="1" applyBorder="1" applyAlignment="1" applyProtection="1">
      <alignment vertical="center" shrinkToFit="1"/>
    </xf>
    <xf numFmtId="0" fontId="1" fillId="11" borderId="180" xfId="19" applyFont="1" applyFill="1" applyBorder="1" applyAlignment="1" applyProtection="1">
      <alignment horizontal="left" vertical="center"/>
    </xf>
    <xf numFmtId="0" fontId="1" fillId="11" borderId="181" xfId="19" applyFont="1" applyFill="1" applyBorder="1" applyAlignment="1" applyProtection="1">
      <alignment horizontal="left" vertical="center"/>
    </xf>
    <xf numFmtId="0" fontId="1" fillId="11" borderId="182" xfId="19" applyFont="1" applyFill="1" applyBorder="1" applyAlignment="1" applyProtection="1">
      <alignment horizontal="left" vertical="center"/>
    </xf>
    <xf numFmtId="0" fontId="1" fillId="11" borderId="183" xfId="19" applyFont="1" applyFill="1" applyBorder="1" applyAlignment="1" applyProtection="1">
      <alignment horizontal="left" vertical="center"/>
    </xf>
    <xf numFmtId="0" fontId="1" fillId="11" borderId="184" xfId="19" applyFont="1" applyFill="1" applyBorder="1" applyAlignment="1" applyProtection="1">
      <alignment horizontal="left" vertical="center"/>
    </xf>
    <xf numFmtId="0" fontId="1" fillId="11" borderId="185" xfId="19" applyFont="1" applyFill="1" applyBorder="1" applyAlignment="1" applyProtection="1">
      <alignment horizontal="left" vertical="center"/>
    </xf>
    <xf numFmtId="0" fontId="1" fillId="11" borderId="186" xfId="19" applyFont="1" applyFill="1" applyBorder="1" applyAlignment="1" applyProtection="1">
      <alignment horizontal="left" vertical="center"/>
    </xf>
    <xf numFmtId="0" fontId="1" fillId="11" borderId="187" xfId="19" applyFont="1" applyFill="1" applyBorder="1" applyAlignment="1" applyProtection="1">
      <alignment horizontal="left" vertical="center"/>
    </xf>
    <xf numFmtId="0" fontId="11" fillId="19" borderId="178" xfId="19" applyFont="1" applyFill="1" applyBorder="1" applyAlignment="1" applyProtection="1">
      <alignment vertical="center" wrapText="1"/>
      <protection locked="0"/>
    </xf>
    <xf numFmtId="0" fontId="11" fillId="19" borderId="179" xfId="19" applyFont="1" applyFill="1" applyBorder="1" applyAlignment="1" applyProtection="1">
      <alignment vertical="center" wrapText="1"/>
      <protection locked="0"/>
    </xf>
    <xf numFmtId="0" fontId="11" fillId="19" borderId="19" xfId="19" applyFont="1" applyFill="1" applyBorder="1" applyAlignment="1" applyProtection="1">
      <alignment vertical="center" wrapText="1"/>
      <protection locked="0"/>
    </xf>
    <xf numFmtId="0" fontId="10" fillId="2" borderId="2" xfId="7" applyNumberFormat="1" applyFont="1" applyFill="1" applyBorder="1" applyAlignment="1" applyProtection="1">
      <alignment horizontal="left" vertical="center" wrapText="1"/>
      <protection locked="0"/>
    </xf>
    <xf numFmtId="0" fontId="10" fillId="2" borderId="3" xfId="0" applyNumberFormat="1" applyFont="1" applyFill="1" applyBorder="1" applyAlignment="1" applyProtection="1">
      <alignment horizontal="left" vertical="center" wrapText="1"/>
      <protection locked="0"/>
    </xf>
    <xf numFmtId="0" fontId="9" fillId="2" borderId="2" xfId="7" applyNumberFormat="1" applyFont="1" applyFill="1" applyBorder="1" applyAlignment="1" applyProtection="1">
      <alignment vertical="center" wrapText="1"/>
      <protection locked="0"/>
    </xf>
    <xf numFmtId="0" fontId="9" fillId="2" borderId="7" xfId="7" applyNumberFormat="1" applyFont="1" applyFill="1" applyBorder="1" applyAlignment="1" applyProtection="1">
      <alignment vertical="center" wrapText="1"/>
      <protection locked="0"/>
    </xf>
    <xf numFmtId="0" fontId="9" fillId="2" borderId="3" xfId="7" applyNumberFormat="1" applyFont="1" applyFill="1" applyBorder="1" applyAlignment="1" applyProtection="1">
      <alignment vertical="center" wrapText="1"/>
      <protection locked="0"/>
    </xf>
    <xf numFmtId="0" fontId="10" fillId="2" borderId="2" xfId="7" applyNumberFormat="1" applyFont="1" applyFill="1" applyBorder="1" applyAlignment="1" applyProtection="1">
      <alignment vertical="center" shrinkToFit="1"/>
      <protection locked="0"/>
    </xf>
    <xf numFmtId="0" fontId="10" fillId="2" borderId="7" xfId="7" applyNumberFormat="1" applyFont="1" applyFill="1" applyBorder="1" applyAlignment="1" applyProtection="1">
      <alignment vertical="center" shrinkToFit="1"/>
      <protection locked="0"/>
    </xf>
    <xf numFmtId="0" fontId="10" fillId="2" borderId="3" xfId="7" applyNumberFormat="1" applyFont="1" applyFill="1" applyBorder="1" applyAlignment="1" applyProtection="1">
      <alignment vertical="center" shrinkToFit="1"/>
      <protection locked="0"/>
    </xf>
    <xf numFmtId="0" fontId="11" fillId="18" borderId="178" xfId="19" applyFont="1" applyFill="1" applyBorder="1" applyAlignment="1" applyProtection="1">
      <alignment vertical="center" wrapText="1"/>
      <protection locked="0"/>
    </xf>
    <xf numFmtId="0" fontId="11" fillId="18" borderId="179" xfId="19" applyFont="1" applyFill="1" applyBorder="1" applyAlignment="1" applyProtection="1">
      <alignment vertical="center" wrapText="1"/>
      <protection locked="0"/>
    </xf>
    <xf numFmtId="0" fontId="11" fillId="18" borderId="19" xfId="19" applyFont="1" applyFill="1" applyBorder="1" applyAlignment="1" applyProtection="1">
      <alignment vertical="center" wrapText="1"/>
      <protection locked="0"/>
    </xf>
    <xf numFmtId="0" fontId="11" fillId="20" borderId="2" xfId="19" applyFont="1" applyFill="1" applyBorder="1" applyAlignment="1" applyProtection="1">
      <alignment vertical="center" wrapText="1"/>
      <protection locked="0"/>
    </xf>
    <xf numFmtId="0" fontId="11" fillId="20" borderId="7" xfId="19" applyFont="1" applyFill="1" applyBorder="1" applyAlignment="1" applyProtection="1">
      <alignment vertical="center" wrapText="1"/>
      <protection locked="0"/>
    </xf>
    <xf numFmtId="0" fontId="11" fillId="20" borderId="3" xfId="19" applyFont="1" applyFill="1" applyBorder="1" applyAlignment="1" applyProtection="1">
      <alignment vertical="center" wrapText="1"/>
      <protection locked="0"/>
    </xf>
    <xf numFmtId="0" fontId="11" fillId="19" borderId="2" xfId="19" applyFont="1" applyFill="1" applyBorder="1" applyAlignment="1" applyProtection="1">
      <alignment vertical="center" wrapText="1"/>
      <protection locked="0"/>
    </xf>
    <xf numFmtId="0" fontId="11" fillId="19" borderId="7" xfId="19" applyFont="1" applyFill="1" applyBorder="1" applyAlignment="1" applyProtection="1">
      <alignment vertical="center" wrapText="1"/>
      <protection locked="0"/>
    </xf>
    <xf numFmtId="0" fontId="11" fillId="19" borderId="3" xfId="19" applyFont="1" applyFill="1" applyBorder="1" applyAlignment="1" applyProtection="1">
      <alignment vertical="center" wrapText="1"/>
      <protection locked="0"/>
    </xf>
    <xf numFmtId="0" fontId="0" fillId="3" borderId="6" xfId="7" applyNumberFormat="1" applyFont="1" applyFill="1" applyBorder="1" applyAlignment="1" applyProtection="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3" borderId="2" xfId="7" applyNumberFormat="1" applyFont="1" applyFill="1" applyBorder="1" applyAlignment="1" applyProtection="1">
      <alignment horizontal="left" vertical="center"/>
    </xf>
    <xf numFmtId="0" fontId="0" fillId="0" borderId="7" xfId="0" applyFont="1" applyBorder="1" applyAlignment="1">
      <alignment horizontal="left" vertical="center"/>
    </xf>
    <xf numFmtId="0" fontId="0" fillId="0" borderId="3" xfId="0" applyFont="1" applyBorder="1" applyAlignment="1">
      <alignment horizontal="left" vertical="center"/>
    </xf>
    <xf numFmtId="0" fontId="0" fillId="3" borderId="2" xfId="7" applyNumberFormat="1" applyFont="1" applyFill="1" applyBorder="1" applyAlignment="1" applyProtection="1">
      <alignment horizontal="left" vertical="center" shrinkToFit="1"/>
    </xf>
    <xf numFmtId="0" fontId="0" fillId="0" borderId="7" xfId="0" applyFont="1" applyBorder="1" applyAlignment="1">
      <alignment horizontal="left" vertical="center" shrinkToFit="1"/>
    </xf>
    <xf numFmtId="0" fontId="0" fillId="0" borderId="3" xfId="0" applyFont="1" applyBorder="1" applyAlignment="1">
      <alignment horizontal="left" vertical="center" shrinkToFit="1"/>
    </xf>
    <xf numFmtId="0" fontId="0" fillId="3" borderId="10" xfId="7" applyFont="1" applyFill="1" applyBorder="1" applyAlignment="1" applyProtection="1">
      <alignment horizontal="center" vertical="center" textRotation="255"/>
    </xf>
    <xf numFmtId="0" fontId="0" fillId="0" borderId="8" xfId="0" applyFont="1" applyBorder="1" applyAlignment="1">
      <alignment horizontal="center" vertical="center" textRotation="255"/>
    </xf>
    <xf numFmtId="0" fontId="0" fillId="0" borderId="12" xfId="0" applyFont="1" applyBorder="1" applyAlignment="1">
      <alignment horizontal="center" vertical="center" textRotation="255"/>
    </xf>
    <xf numFmtId="0" fontId="0" fillId="0" borderId="7" xfId="0" applyFont="1" applyBorder="1" applyAlignment="1">
      <alignment vertical="center"/>
    </xf>
    <xf numFmtId="0" fontId="0" fillId="0" borderId="3" xfId="0" applyFont="1" applyBorder="1" applyAlignment="1">
      <alignment vertical="center"/>
    </xf>
    <xf numFmtId="0" fontId="0" fillId="3" borderId="0" xfId="7" applyNumberFormat="1" applyFont="1" applyFill="1" applyBorder="1" applyAlignment="1" applyProtection="1">
      <alignment horizontal="left" vertical="center"/>
    </xf>
    <xf numFmtId="0" fontId="0" fillId="0" borderId="0" xfId="0" applyFont="1" applyBorder="1" applyAlignment="1">
      <alignment horizontal="left" vertical="center"/>
    </xf>
    <xf numFmtId="0" fontId="0" fillId="0" borderId="7" xfId="0" applyNumberFormat="1" applyFont="1" applyFill="1" applyBorder="1" applyAlignment="1" applyProtection="1">
      <alignment vertical="center"/>
      <protection locked="0"/>
    </xf>
    <xf numFmtId="0" fontId="0" fillId="0" borderId="2" xfId="0" applyFont="1" applyBorder="1" applyAlignment="1" applyProtection="1">
      <alignment horizontal="center" vertical="center"/>
    </xf>
    <xf numFmtId="0" fontId="0" fillId="0" borderId="7" xfId="0" applyFont="1" applyBorder="1" applyAlignment="1"/>
    <xf numFmtId="0" fontId="0" fillId="0" borderId="3" xfId="0" applyFont="1" applyBorder="1" applyAlignment="1"/>
    <xf numFmtId="0" fontId="0" fillId="3" borderId="2" xfId="7" applyFont="1" applyFill="1" applyBorder="1" applyAlignment="1" applyProtection="1">
      <alignment horizontal="left" vertical="center"/>
    </xf>
    <xf numFmtId="0" fontId="0" fillId="0" borderId="6" xfId="0" applyFont="1" applyBorder="1" applyAlignment="1">
      <alignment horizontal="center" vertical="center"/>
    </xf>
    <xf numFmtId="0" fontId="2" fillId="0" borderId="161" xfId="7" applyFont="1" applyBorder="1" applyAlignment="1" applyProtection="1">
      <alignment horizontal="left" vertical="center"/>
    </xf>
    <xf numFmtId="0" fontId="2" fillId="0" borderId="162" xfId="0" applyFont="1" applyBorder="1" applyAlignment="1">
      <alignment horizontal="left" vertical="center"/>
    </xf>
    <xf numFmtId="0" fontId="2" fillId="0" borderId="163" xfId="0" applyFont="1" applyBorder="1" applyAlignment="1">
      <alignment horizontal="left" vertical="center"/>
    </xf>
    <xf numFmtId="0" fontId="8" fillId="0" borderId="164" xfId="7" applyFont="1" applyBorder="1" applyAlignment="1" applyProtection="1">
      <alignment horizontal="left" vertical="center"/>
    </xf>
    <xf numFmtId="0" fontId="8" fillId="0" borderId="0" xfId="0" applyFont="1" applyBorder="1" applyAlignment="1">
      <alignment horizontal="left" vertical="center"/>
    </xf>
    <xf numFmtId="0" fontId="8" fillId="0" borderId="165" xfId="0" applyFont="1" applyBorder="1" applyAlignment="1">
      <alignment horizontal="left" vertical="center"/>
    </xf>
    <xf numFmtId="0" fontId="0" fillId="0" borderId="164" xfId="7" applyFont="1" applyBorder="1" applyAlignment="1" applyProtection="1">
      <alignment horizontal="left" vertical="center"/>
    </xf>
    <xf numFmtId="0" fontId="2" fillId="0" borderId="0" xfId="0" applyFont="1" applyBorder="1" applyAlignment="1">
      <alignment horizontal="left" vertical="center"/>
    </xf>
    <xf numFmtId="0" fontId="2" fillId="0" borderId="165" xfId="0" applyFont="1" applyBorder="1" applyAlignment="1">
      <alignment horizontal="left" vertical="center"/>
    </xf>
    <xf numFmtId="0" fontId="2" fillId="0" borderId="164" xfId="7" applyFont="1" applyBorder="1" applyAlignment="1" applyProtection="1">
      <alignment horizontal="left" vertical="center"/>
    </xf>
    <xf numFmtId="0" fontId="2" fillId="0" borderId="166" xfId="7" applyFont="1" applyBorder="1" applyAlignment="1" applyProtection="1">
      <alignment horizontal="left" vertical="center"/>
    </xf>
    <xf numFmtId="0" fontId="2" fillId="0" borderId="167" xfId="0" applyFont="1" applyBorder="1" applyAlignment="1">
      <alignment horizontal="left" vertical="center"/>
    </xf>
    <xf numFmtId="0" fontId="2" fillId="0" borderId="168" xfId="0" applyFont="1" applyBorder="1" applyAlignment="1">
      <alignment horizontal="left" vertical="center"/>
    </xf>
    <xf numFmtId="0" fontId="11" fillId="0" borderId="12" xfId="12" applyFont="1" applyFill="1" applyBorder="1" applyAlignment="1" applyProtection="1">
      <alignment horizontal="center" vertical="center"/>
    </xf>
    <xf numFmtId="0" fontId="2" fillId="0" borderId="13" xfId="0" applyFont="1" applyBorder="1" applyAlignment="1">
      <alignment vertical="center"/>
    </xf>
    <xf numFmtId="0" fontId="2" fillId="0" borderId="21" xfId="0" applyFont="1" applyBorder="1" applyAlignment="1">
      <alignment vertical="center"/>
    </xf>
    <xf numFmtId="0" fontId="2" fillId="0" borderId="2" xfId="12" applyFont="1" applyFill="1" applyBorder="1" applyAlignment="1" applyProtection="1">
      <alignment horizontal="center" vertical="center"/>
    </xf>
    <xf numFmtId="0" fontId="2" fillId="12" borderId="12" xfId="7" applyNumberFormat="1" applyFont="1" applyFill="1" applyBorder="1" applyAlignment="1" applyProtection="1">
      <alignment horizontal="center" vertical="center"/>
      <protection locked="0"/>
    </xf>
    <xf numFmtId="0" fontId="2" fillId="12" borderId="13" xfId="0" applyFont="1" applyFill="1" applyBorder="1" applyAlignment="1" applyProtection="1">
      <alignment vertical="center"/>
      <protection locked="0"/>
    </xf>
    <xf numFmtId="0" fontId="2" fillId="12" borderId="21" xfId="0" applyFont="1" applyFill="1" applyBorder="1" applyAlignment="1" applyProtection="1">
      <alignment vertical="center"/>
      <protection locked="0"/>
    </xf>
    <xf numFmtId="0" fontId="10" fillId="12" borderId="2" xfId="12" applyNumberFormat="1" applyFont="1" applyFill="1" applyBorder="1" applyAlignment="1" applyProtection="1">
      <alignment horizontal="left" vertical="center"/>
      <protection locked="0"/>
    </xf>
    <xf numFmtId="0" fontId="2" fillId="12" borderId="7" xfId="0" applyFont="1" applyFill="1" applyBorder="1" applyAlignment="1" applyProtection="1">
      <alignment horizontal="left" vertical="center"/>
      <protection locked="0"/>
    </xf>
    <xf numFmtId="0" fontId="2" fillId="12" borderId="3" xfId="0" applyFont="1" applyFill="1" applyBorder="1" applyAlignment="1" applyProtection="1">
      <alignment horizontal="left" vertical="center"/>
      <protection locked="0"/>
    </xf>
    <xf numFmtId="0" fontId="10" fillId="0" borderId="142" xfId="12" applyNumberFormat="1" applyFont="1" applyFill="1" applyBorder="1" applyAlignment="1" applyProtection="1">
      <alignment horizontal="left" vertical="center"/>
    </xf>
    <xf numFmtId="0" fontId="2" fillId="0" borderId="169" xfId="0" applyFont="1" applyFill="1" applyBorder="1" applyAlignment="1" applyProtection="1">
      <alignment horizontal="left" vertical="center"/>
    </xf>
    <xf numFmtId="0" fontId="2" fillId="0" borderId="0" xfId="12" applyFont="1" applyFill="1" applyAlignment="1" applyProtection="1">
      <alignment vertical="center"/>
    </xf>
    <xf numFmtId="0" fontId="2" fillId="0" borderId="0" xfId="12" applyFont="1" applyFill="1" applyBorder="1" applyAlignment="1" applyProtection="1">
      <alignment vertical="center"/>
    </xf>
    <xf numFmtId="0" fontId="2" fillId="0" borderId="0" xfId="0" applyFont="1" applyBorder="1" applyAlignment="1" applyProtection="1">
      <alignment vertical="center"/>
    </xf>
    <xf numFmtId="0" fontId="2" fillId="3" borderId="2"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2" fillId="12" borderId="2" xfId="0" applyNumberFormat="1" applyFont="1" applyFill="1" applyBorder="1" applyAlignment="1" applyProtection="1">
      <alignment vertical="center" shrinkToFit="1"/>
      <protection locked="0"/>
    </xf>
    <xf numFmtId="0" fontId="2" fillId="12" borderId="7" xfId="0" applyNumberFormat="1" applyFont="1" applyFill="1" applyBorder="1" applyAlignment="1" applyProtection="1">
      <alignment vertical="center" shrinkToFit="1"/>
      <protection locked="0"/>
    </xf>
    <xf numFmtId="0" fontId="2" fillId="12" borderId="3" xfId="0" applyFont="1" applyFill="1" applyBorder="1" applyAlignment="1" applyProtection="1">
      <alignment vertical="center" shrinkToFit="1"/>
      <protection locked="0"/>
    </xf>
    <xf numFmtId="0" fontId="10" fillId="12" borderId="2" xfId="0" applyNumberFormat="1" applyFont="1" applyFill="1" applyBorder="1" applyAlignment="1" applyProtection="1">
      <alignment vertical="center" wrapText="1"/>
      <protection locked="0"/>
    </xf>
    <xf numFmtId="0" fontId="10" fillId="12" borderId="7" xfId="0" applyNumberFormat="1" applyFont="1" applyFill="1" applyBorder="1" applyAlignment="1" applyProtection="1">
      <alignment vertical="center" wrapText="1"/>
      <protection locked="0"/>
    </xf>
    <xf numFmtId="0" fontId="2" fillId="12" borderId="7" xfId="0" applyFont="1" applyFill="1" applyBorder="1" applyAlignment="1" applyProtection="1">
      <alignment vertical="center" wrapText="1"/>
      <protection locked="0"/>
    </xf>
    <xf numFmtId="0" fontId="2" fillId="12" borderId="3" xfId="0" applyFont="1" applyFill="1" applyBorder="1" applyAlignment="1" applyProtection="1">
      <alignment vertical="center" wrapText="1"/>
      <protection locked="0"/>
    </xf>
    <xf numFmtId="0" fontId="2" fillId="0" borderId="2" xfId="12" applyFont="1" applyFill="1" applyBorder="1" applyAlignment="1" applyProtection="1">
      <alignment horizontal="left" vertical="center"/>
    </xf>
    <xf numFmtId="0" fontId="2" fillId="12" borderId="2" xfId="14" applyNumberFormat="1" applyFont="1" applyFill="1" applyBorder="1" applyAlignment="1" applyProtection="1">
      <alignment vertical="center" shrinkToFit="1"/>
      <protection locked="0"/>
    </xf>
    <xf numFmtId="0" fontId="2" fillId="12" borderId="7" xfId="0" applyFont="1" applyFill="1" applyBorder="1" applyAlignment="1" applyProtection="1">
      <alignment vertical="center" shrinkToFit="1"/>
      <protection locked="0"/>
    </xf>
    <xf numFmtId="0" fontId="2" fillId="12" borderId="2" xfId="0" applyNumberFormat="1" applyFont="1" applyFill="1" applyBorder="1" applyAlignment="1" applyProtection="1">
      <alignment horizontal="center" vertical="center"/>
      <protection locked="0"/>
    </xf>
    <xf numFmtId="0" fontId="2" fillId="12" borderId="3" xfId="0" applyNumberFormat="1" applyFont="1" applyFill="1" applyBorder="1" applyAlignment="1" applyProtection="1">
      <alignment horizontal="center" vertical="center"/>
      <protection locked="0"/>
    </xf>
    <xf numFmtId="0" fontId="2" fillId="12" borderId="1" xfId="17" applyNumberFormat="1" applyFont="1" applyFill="1" applyBorder="1" applyAlignment="1" applyProtection="1">
      <alignment horizontal="center" vertical="center"/>
      <protection locked="0"/>
    </xf>
    <xf numFmtId="0" fontId="2" fillId="12" borderId="2" xfId="7" applyNumberFormat="1" applyFont="1" applyFill="1" applyBorder="1" applyAlignment="1" applyProtection="1">
      <alignment vertical="center" shrinkToFit="1"/>
      <protection locked="0"/>
    </xf>
    <xf numFmtId="0" fontId="2" fillId="0" borderId="11" xfId="11" applyFont="1" applyFill="1" applyBorder="1" applyAlignment="1" applyProtection="1">
      <alignment horizontal="center" vertical="center"/>
    </xf>
    <xf numFmtId="0" fontId="2" fillId="0" borderId="10" xfId="11" applyFont="1" applyFill="1" applyBorder="1" applyAlignment="1" applyProtection="1">
      <alignment horizontal="center" vertical="center"/>
    </xf>
    <xf numFmtId="0" fontId="2" fillId="0" borderId="9" xfId="11" applyFont="1" applyFill="1" applyBorder="1" applyAlignment="1" applyProtection="1">
      <alignment horizontal="center" vertical="center"/>
    </xf>
    <xf numFmtId="0" fontId="2" fillId="0" borderId="14" xfId="11" applyFont="1" applyFill="1" applyBorder="1" applyAlignment="1" applyProtection="1">
      <alignment horizontal="center" vertical="center"/>
    </xf>
    <xf numFmtId="0" fontId="2" fillId="0" borderId="12" xfId="11" applyFont="1" applyFill="1" applyBorder="1" applyAlignment="1" applyProtection="1">
      <alignment horizontal="center" vertical="center"/>
    </xf>
    <xf numFmtId="0" fontId="2" fillId="0" borderId="13" xfId="11" applyFont="1" applyFill="1" applyBorder="1" applyAlignment="1" applyProtection="1">
      <alignment horizontal="center" vertical="center"/>
    </xf>
    <xf numFmtId="0" fontId="2" fillId="0" borderId="21" xfId="11" applyFont="1" applyFill="1" applyBorder="1" applyAlignment="1" applyProtection="1">
      <alignment horizontal="center" vertical="center"/>
    </xf>
    <xf numFmtId="0" fontId="2" fillId="0" borderId="6" xfId="11" applyFont="1" applyFill="1" applyBorder="1" applyAlignment="1" applyProtection="1">
      <alignment horizontal="center" vertical="center" shrinkToFit="1"/>
    </xf>
    <xf numFmtId="0" fontId="2" fillId="0" borderId="5" xfId="11" applyFont="1" applyFill="1" applyBorder="1" applyAlignment="1" applyProtection="1">
      <alignment horizontal="center" vertical="center" shrinkToFit="1"/>
    </xf>
    <xf numFmtId="0" fontId="11" fillId="0" borderId="1" xfId="11" applyFont="1" applyFill="1" applyBorder="1" applyAlignment="1" applyProtection="1">
      <alignment horizontal="center" vertical="center" wrapText="1"/>
    </xf>
    <xf numFmtId="0" fontId="2" fillId="0" borderId="6" xfId="11" applyFont="1" applyFill="1" applyBorder="1" applyAlignment="1" applyProtection="1">
      <alignment horizontal="center" vertical="center" wrapText="1"/>
    </xf>
    <xf numFmtId="0" fontId="2" fillId="0" borderId="5" xfId="11" applyFont="1" applyFill="1" applyBorder="1" applyAlignment="1" applyProtection="1">
      <alignment horizontal="center" vertical="center"/>
    </xf>
    <xf numFmtId="0" fontId="2" fillId="12" borderId="2" xfId="11" applyNumberFormat="1" applyFont="1" applyFill="1" applyBorder="1" applyAlignment="1" applyProtection="1">
      <alignment vertical="center" shrinkToFit="1"/>
      <protection locked="0"/>
    </xf>
    <xf numFmtId="0" fontId="2" fillId="12" borderId="7" xfId="11" applyNumberFormat="1" applyFont="1" applyFill="1" applyBorder="1" applyAlignment="1" applyProtection="1">
      <alignment vertical="center" shrinkToFit="1"/>
      <protection locked="0"/>
    </xf>
    <xf numFmtId="0" fontId="2" fillId="12" borderId="3" xfId="11" applyNumberFormat="1" applyFont="1" applyFill="1" applyBorder="1" applyAlignment="1" applyProtection="1">
      <alignment vertical="center" shrinkToFit="1"/>
      <protection locked="0"/>
    </xf>
    <xf numFmtId="0" fontId="11" fillId="0" borderId="6" xfId="11" applyFont="1" applyFill="1" applyBorder="1" applyAlignment="1" applyProtection="1">
      <alignment horizontal="center" vertical="center" wrapText="1"/>
    </xf>
    <xf numFmtId="0" fontId="11" fillId="0" borderId="5" xfId="11" applyFont="1" applyFill="1" applyBorder="1" applyAlignment="1" applyProtection="1">
      <alignment horizontal="center" vertical="center" wrapText="1"/>
    </xf>
    <xf numFmtId="0" fontId="0" fillId="0" borderId="6" xfId="11" applyFont="1" applyFill="1" applyBorder="1" applyAlignment="1" applyProtection="1">
      <alignment horizontal="left" vertical="center" wrapText="1"/>
    </xf>
    <xf numFmtId="0" fontId="2" fillId="0" borderId="5" xfId="11" applyFont="1" applyFill="1" applyBorder="1" applyAlignment="1" applyProtection="1">
      <alignment horizontal="left" vertical="center" wrapText="1"/>
    </xf>
    <xf numFmtId="0" fontId="2" fillId="12" borderId="7" xfId="7" applyNumberFormat="1" applyFont="1" applyFill="1" applyBorder="1" applyAlignment="1" applyProtection="1">
      <alignment vertical="center" shrinkToFit="1"/>
      <protection locked="0"/>
    </xf>
    <xf numFmtId="0" fontId="2" fillId="12" borderId="3" xfId="7" applyNumberFormat="1" applyFont="1" applyFill="1" applyBorder="1" applyAlignment="1" applyProtection="1">
      <alignment vertical="center" shrinkToFit="1"/>
      <protection locked="0"/>
    </xf>
    <xf numFmtId="0" fontId="0" fillId="18" borderId="20" xfId="0" applyFont="1" applyFill="1" applyBorder="1" applyAlignment="1" applyProtection="1">
      <alignment vertical="center" shrinkToFit="1"/>
      <protection locked="0"/>
    </xf>
    <xf numFmtId="0" fontId="2" fillId="0" borderId="0" xfId="7" applyFont="1" applyAlignment="1" applyProtection="1">
      <alignment horizontal="left" vertical="center" wrapText="1"/>
    </xf>
    <xf numFmtId="0" fontId="2" fillId="0" borderId="0" xfId="0" applyFont="1" applyAlignment="1">
      <alignment horizontal="left" vertical="center"/>
    </xf>
    <xf numFmtId="183" fontId="0" fillId="2" borderId="2" xfId="7" applyNumberFormat="1" applyFont="1" applyFill="1" applyBorder="1" applyAlignment="1" applyProtection="1">
      <alignment horizontal="left" vertical="center"/>
      <protection locked="0"/>
    </xf>
    <xf numFmtId="183" fontId="2" fillId="2" borderId="7" xfId="7" applyNumberFormat="1" applyFont="1" applyFill="1" applyBorder="1" applyAlignment="1" applyProtection="1">
      <alignment horizontal="left" vertical="center"/>
      <protection locked="0"/>
    </xf>
    <xf numFmtId="183" fontId="2" fillId="2" borderId="3" xfId="7" applyNumberFormat="1" applyFont="1" applyFill="1" applyBorder="1" applyAlignment="1" applyProtection="1">
      <alignment horizontal="left" vertical="center"/>
      <protection locked="0"/>
    </xf>
    <xf numFmtId="0" fontId="0" fillId="0" borderId="20" xfId="0" applyFont="1" applyBorder="1" applyAlignment="1" applyProtection="1">
      <alignment horizontal="center" vertical="center" wrapText="1"/>
    </xf>
    <xf numFmtId="0" fontId="2" fillId="12" borderId="2" xfId="0" applyFont="1" applyFill="1" applyBorder="1" applyAlignment="1" applyProtection="1">
      <alignment horizontal="center" vertical="center"/>
      <protection locked="0"/>
    </xf>
    <xf numFmtId="0" fontId="2" fillId="3" borderId="2" xfId="0" applyFont="1" applyFill="1" applyBorder="1" applyAlignment="1" applyProtection="1">
      <alignment horizontal="left" vertical="center" shrinkToFit="1"/>
    </xf>
    <xf numFmtId="0" fontId="2" fillId="3" borderId="7" xfId="0" applyFont="1" applyFill="1" applyBorder="1" applyAlignment="1" applyProtection="1">
      <alignment horizontal="left" vertical="center" shrinkToFit="1"/>
    </xf>
    <xf numFmtId="0" fontId="2" fillId="3" borderId="3" xfId="0" applyFont="1" applyFill="1" applyBorder="1" applyAlignment="1" applyProtection="1">
      <alignment horizontal="left" vertical="center" shrinkToFit="1"/>
    </xf>
    <xf numFmtId="0" fontId="2" fillId="12" borderId="3" xfId="0" applyFont="1" applyFill="1" applyBorder="1" applyAlignment="1" applyProtection="1">
      <alignment vertical="center"/>
      <protection locked="0"/>
    </xf>
    <xf numFmtId="0" fontId="2" fillId="3" borderId="0" xfId="0" applyFont="1" applyFill="1" applyAlignment="1" applyProtection="1">
      <alignment horizontal="left" vertical="center" wrapText="1"/>
    </xf>
    <xf numFmtId="0" fontId="2" fillId="0" borderId="12" xfId="17" applyNumberFormat="1" applyFont="1" applyFill="1" applyBorder="1" applyAlignment="1" applyProtection="1">
      <alignment horizontal="left" vertical="center"/>
    </xf>
    <xf numFmtId="0" fontId="2" fillId="0" borderId="13" xfId="0" applyFont="1" applyBorder="1" applyAlignment="1">
      <alignment horizontal="left" vertical="center"/>
    </xf>
    <xf numFmtId="0" fontId="2" fillId="0" borderId="13" xfId="0" applyFont="1" applyBorder="1" applyAlignment="1" applyProtection="1">
      <alignment horizontal="right" vertical="center"/>
    </xf>
    <xf numFmtId="0" fontId="2" fillId="0" borderId="21" xfId="0" applyFont="1" applyBorder="1" applyAlignment="1">
      <alignment horizontal="right" vertical="center"/>
    </xf>
    <xf numFmtId="0" fontId="2" fillId="12" borderId="2" xfId="17" applyNumberFormat="1" applyFont="1" applyFill="1" applyBorder="1" applyAlignment="1" applyProtection="1">
      <alignment horizontal="center" vertical="center"/>
      <protection locked="0"/>
    </xf>
    <xf numFmtId="0" fontId="2" fillId="12" borderId="3" xfId="17" applyNumberFormat="1" applyFont="1" applyFill="1" applyBorder="1" applyAlignment="1" applyProtection="1">
      <alignment horizontal="center" vertical="center"/>
      <protection locked="0"/>
    </xf>
    <xf numFmtId="0" fontId="2" fillId="12" borderId="7" xfId="0" applyFont="1" applyFill="1" applyBorder="1" applyAlignment="1" applyProtection="1">
      <alignment vertical="center"/>
      <protection locked="0"/>
    </xf>
    <xf numFmtId="0" fontId="2" fillId="12" borderId="10" xfId="0" applyFont="1" applyFill="1" applyBorder="1" applyAlignment="1" applyProtection="1">
      <alignment horizontal="left" vertical="center"/>
      <protection locked="0"/>
    </xf>
    <xf numFmtId="0" fontId="2" fillId="12" borderId="14" xfId="0" applyFont="1" applyFill="1" applyBorder="1" applyAlignment="1" applyProtection="1">
      <alignment horizontal="left" vertical="center"/>
      <protection locked="0"/>
    </xf>
    <xf numFmtId="0" fontId="2" fillId="12" borderId="1" xfId="7" applyNumberFormat="1" applyFont="1" applyFill="1" applyBorder="1" applyAlignment="1" applyProtection="1">
      <alignment vertical="center" shrinkToFit="1"/>
      <protection locked="0"/>
    </xf>
    <xf numFmtId="0" fontId="2" fillId="12" borderId="1" xfId="0" applyFont="1" applyFill="1" applyBorder="1" applyAlignment="1" applyProtection="1">
      <alignment vertical="center"/>
      <protection locked="0"/>
    </xf>
    <xf numFmtId="0" fontId="2" fillId="0" borderId="0" xfId="7" applyFont="1" applyBorder="1" applyAlignment="1" applyProtection="1">
      <alignment horizontal="right" vertical="center" shrinkToFit="1"/>
    </xf>
    <xf numFmtId="0" fontId="2" fillId="0" borderId="11" xfId="7" applyFont="1" applyBorder="1" applyAlignment="1" applyProtection="1">
      <alignment horizontal="right" vertical="center" shrinkToFit="1"/>
    </xf>
    <xf numFmtId="38" fontId="10" fillId="3" borderId="2" xfId="0" applyNumberFormat="1" applyFont="1" applyFill="1" applyBorder="1" applyAlignment="1" applyProtection="1">
      <alignment horizontal="center" vertical="center" wrapText="1"/>
    </xf>
    <xf numFmtId="38" fontId="10" fillId="3" borderId="7" xfId="0" applyNumberFormat="1" applyFont="1" applyFill="1" applyBorder="1" applyAlignment="1" applyProtection="1">
      <alignment horizontal="center" vertical="center" wrapText="1"/>
    </xf>
    <xf numFmtId="38" fontId="10" fillId="3" borderId="1" xfId="0" applyNumberFormat="1" applyFont="1" applyFill="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12" borderId="2" xfId="0" applyNumberFormat="1" applyFont="1" applyFill="1" applyBorder="1" applyAlignment="1" applyProtection="1">
      <alignment vertical="center" shrinkToFit="1"/>
      <protection locked="0"/>
    </xf>
    <xf numFmtId="0" fontId="11" fillId="12" borderId="7" xfId="0" applyNumberFormat="1" applyFont="1" applyFill="1" applyBorder="1" applyAlignment="1" applyProtection="1">
      <alignment vertical="center" shrinkToFit="1"/>
      <protection locked="0"/>
    </xf>
    <xf numFmtId="0" fontId="11" fillId="0" borderId="10"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12"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11" fillId="3" borderId="1" xfId="0" applyFont="1" applyFill="1" applyBorder="1" applyAlignment="1" applyProtection="1">
      <alignment horizontal="center" vertical="center" wrapText="1"/>
    </xf>
    <xf numFmtId="0" fontId="10" fillId="3" borderId="10" xfId="0" applyFont="1" applyFill="1" applyBorder="1" applyAlignment="1" applyProtection="1">
      <alignment horizontal="center" vertical="center" wrapText="1"/>
    </xf>
    <xf numFmtId="0" fontId="10" fillId="3" borderId="12" xfId="0" applyFont="1" applyFill="1" applyBorder="1" applyAlignment="1" applyProtection="1">
      <alignment horizontal="center" vertical="center" wrapText="1"/>
    </xf>
    <xf numFmtId="0" fontId="10" fillId="3" borderId="6" xfId="0"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wrapText="1"/>
    </xf>
    <xf numFmtId="38" fontId="11" fillId="0" borderId="2" xfId="0" applyNumberFormat="1" applyFont="1" applyFill="1" applyBorder="1" applyAlignment="1" applyProtection="1">
      <alignment horizontal="center" vertical="center" shrinkToFit="1"/>
      <protection locked="0"/>
    </xf>
    <xf numFmtId="38" fontId="11" fillId="0" borderId="3" xfId="0" applyNumberFormat="1" applyFont="1" applyFill="1" applyBorder="1" applyAlignment="1" applyProtection="1">
      <alignment horizontal="center" vertical="center" shrinkToFit="1"/>
      <protection locked="0"/>
    </xf>
    <xf numFmtId="0" fontId="11" fillId="0" borderId="1" xfId="0" applyFont="1" applyFill="1" applyBorder="1" applyAlignment="1" applyProtection="1">
      <alignment horizontal="center" vertical="center"/>
    </xf>
    <xf numFmtId="0" fontId="11" fillId="0" borderId="14" xfId="0" applyFont="1" applyFill="1" applyBorder="1" applyAlignment="1" applyProtection="1">
      <alignment horizontal="center" vertical="center"/>
    </xf>
    <xf numFmtId="0" fontId="11" fillId="0" borderId="21" xfId="0" applyFont="1" applyFill="1" applyBorder="1" applyAlignment="1" applyProtection="1">
      <alignment horizontal="center" vertical="center"/>
    </xf>
    <xf numFmtId="0" fontId="2" fillId="12" borderId="2" xfId="0" applyFont="1" applyFill="1" applyBorder="1" applyAlignment="1" applyProtection="1">
      <alignment vertical="center"/>
      <protection locked="0"/>
    </xf>
    <xf numFmtId="38" fontId="11" fillId="0" borderId="7" xfId="0" applyNumberFormat="1" applyFont="1" applyFill="1" applyBorder="1" applyAlignment="1" applyProtection="1">
      <alignment horizontal="center" vertical="center" shrinkToFit="1"/>
      <protection locked="0"/>
    </xf>
    <xf numFmtId="0" fontId="2" fillId="0" borderId="7"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0" borderId="2" xfId="0" applyFont="1" applyFill="1" applyBorder="1" applyAlignment="1" applyProtection="1">
      <alignment vertical="center"/>
      <protection locked="0"/>
    </xf>
    <xf numFmtId="0" fontId="0" fillId="0" borderId="2" xfId="0" applyFont="1" applyFill="1" applyBorder="1" applyAlignment="1" applyProtection="1">
      <alignment horizontal="center" vertical="center"/>
    </xf>
    <xf numFmtId="0" fontId="0" fillId="0" borderId="7" xfId="0" applyFont="1" applyFill="1" applyBorder="1" applyAlignment="1" applyProtection="1">
      <alignment horizontal="center" vertical="center"/>
    </xf>
    <xf numFmtId="0" fontId="0" fillId="0" borderId="3" xfId="0" applyFont="1" applyFill="1" applyBorder="1" applyAlignment="1" applyProtection="1">
      <alignment horizontal="center" vertical="center"/>
    </xf>
    <xf numFmtId="0" fontId="0" fillId="12" borderId="2" xfId="0" applyFont="1" applyFill="1" applyBorder="1" applyAlignment="1" applyProtection="1">
      <alignment horizontal="left" vertical="center"/>
      <protection locked="0"/>
    </xf>
    <xf numFmtId="0" fontId="0" fillId="12" borderId="7" xfId="0" applyFont="1" applyFill="1" applyBorder="1" applyAlignment="1" applyProtection="1">
      <alignment horizontal="left" vertical="center"/>
      <protection locked="0"/>
    </xf>
    <xf numFmtId="0" fontId="0" fillId="12" borderId="3" xfId="0" applyFont="1" applyFill="1" applyBorder="1" applyAlignment="1" applyProtection="1">
      <alignment horizontal="left" vertical="center"/>
      <protection locked="0"/>
    </xf>
    <xf numFmtId="0" fontId="0" fillId="12" borderId="1" xfId="0" applyNumberFormat="1" applyFont="1" applyFill="1" applyBorder="1" applyAlignment="1" applyProtection="1">
      <alignment horizontal="center" vertical="center"/>
      <protection locked="0"/>
    </xf>
    <xf numFmtId="0" fontId="2" fillId="12" borderId="1" xfId="7" applyNumberFormat="1" applyFont="1" applyFill="1" applyBorder="1" applyAlignment="1" applyProtection="1">
      <alignment horizontal="left" vertical="center" shrinkToFit="1"/>
      <protection locked="0"/>
    </xf>
    <xf numFmtId="0" fontId="0" fillId="3" borderId="0" xfId="0" applyFont="1" applyFill="1" applyAlignment="1" applyProtection="1">
      <alignment vertical="center" wrapText="1"/>
    </xf>
    <xf numFmtId="0" fontId="0" fillId="0" borderId="0" xfId="0" applyFont="1" applyAlignment="1">
      <alignment vertical="center"/>
    </xf>
    <xf numFmtId="0" fontId="0" fillId="0" borderId="2" xfId="0" applyFont="1" applyBorder="1" applyAlignment="1" applyProtection="1">
      <alignment vertical="center"/>
    </xf>
    <xf numFmtId="0" fontId="0" fillId="0" borderId="0" xfId="0" applyFont="1" applyFill="1" applyBorder="1" applyAlignment="1" applyProtection="1">
      <alignment vertical="center"/>
    </xf>
    <xf numFmtId="0" fontId="0" fillId="12" borderId="1" xfId="0" applyFont="1" applyFill="1" applyBorder="1" applyAlignment="1" applyProtection="1">
      <alignment horizontal="center" vertical="center"/>
      <protection locked="0"/>
    </xf>
    <xf numFmtId="0" fontId="0" fillId="0" borderId="2" xfId="0" applyFont="1" applyFill="1" applyBorder="1" applyAlignment="1" applyProtection="1">
      <alignment vertical="center"/>
    </xf>
    <xf numFmtId="0" fontId="0" fillId="2" borderId="1" xfId="7" applyNumberFormat="1" applyFont="1" applyFill="1" applyBorder="1" applyAlignment="1" applyProtection="1">
      <alignment horizontal="left" vertical="center" wrapText="1"/>
      <protection locked="0"/>
    </xf>
    <xf numFmtId="0" fontId="2" fillId="0" borderId="2" xfId="10" applyFont="1" applyFill="1" applyBorder="1" applyAlignment="1">
      <alignment horizontal="left" vertical="center"/>
    </xf>
    <xf numFmtId="0" fontId="2" fillId="12" borderId="7" xfId="7" applyFont="1" applyFill="1" applyBorder="1" applyAlignment="1" applyProtection="1">
      <alignment horizontal="center" vertical="center"/>
      <protection locked="0"/>
    </xf>
    <xf numFmtId="0" fontId="2" fillId="12" borderId="3" xfId="7" applyFont="1" applyFill="1" applyBorder="1" applyAlignment="1" applyProtection="1">
      <alignment horizontal="center" vertical="center"/>
      <protection locked="0"/>
    </xf>
    <xf numFmtId="0" fontId="2" fillId="12" borderId="1" xfId="7" applyFont="1" applyFill="1" applyBorder="1" applyAlignment="1" applyProtection="1">
      <alignment horizontal="center" vertical="center"/>
      <protection locked="0"/>
    </xf>
    <xf numFmtId="0" fontId="2" fillId="0" borderId="0" xfId="0" applyFont="1" applyAlignment="1">
      <alignment vertical="center" wrapText="1"/>
    </xf>
    <xf numFmtId="0" fontId="2" fillId="12" borderId="2" xfId="7" applyNumberFormat="1" applyFont="1" applyFill="1" applyBorder="1" applyAlignment="1" applyProtection="1">
      <alignment horizontal="left" vertical="center" shrinkToFit="1"/>
      <protection locked="0"/>
    </xf>
    <xf numFmtId="0" fontId="2" fillId="12" borderId="7" xfId="7" applyNumberFormat="1" applyFont="1" applyFill="1" applyBorder="1" applyAlignment="1" applyProtection="1">
      <alignment horizontal="left" vertical="center" shrinkToFit="1"/>
      <protection locked="0"/>
    </xf>
    <xf numFmtId="0" fontId="2" fillId="12" borderId="3" xfId="7" applyNumberFormat="1" applyFont="1" applyFill="1" applyBorder="1" applyAlignment="1" applyProtection="1">
      <alignment horizontal="left" vertical="center" shrinkToFit="1"/>
      <protection locked="0"/>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3" fontId="2" fillId="12" borderId="2" xfId="7" applyNumberFormat="1" applyFont="1" applyFill="1" applyBorder="1" applyAlignment="1" applyProtection="1">
      <alignment horizontal="left" vertical="center" wrapText="1"/>
      <protection locked="0"/>
    </xf>
    <xf numFmtId="3" fontId="2" fillId="12" borderId="7" xfId="7" applyNumberFormat="1" applyFont="1" applyFill="1" applyBorder="1" applyAlignment="1" applyProtection="1">
      <alignment horizontal="left" vertical="center" wrapText="1"/>
      <protection locked="0"/>
    </xf>
    <xf numFmtId="3" fontId="2" fillId="12" borderId="3" xfId="7" applyNumberFormat="1" applyFont="1" applyFill="1" applyBorder="1" applyAlignment="1" applyProtection="1">
      <alignment horizontal="left" vertical="center" wrapText="1"/>
      <protection locked="0"/>
    </xf>
    <xf numFmtId="0" fontId="2" fillId="0" borderId="1" xfId="7" applyFont="1" applyBorder="1" applyAlignment="1" applyProtection="1">
      <alignment horizontal="center" vertical="center"/>
    </xf>
    <xf numFmtId="0" fontId="2" fillId="0" borderId="0" xfId="7" applyFont="1" applyAlignment="1" applyProtection="1">
      <alignment vertical="center" wrapText="1"/>
    </xf>
    <xf numFmtId="0" fontId="2" fillId="0" borderId="0" xfId="0" applyFont="1" applyAlignment="1">
      <alignment vertical="center"/>
    </xf>
    <xf numFmtId="0" fontId="2" fillId="12" borderId="2" xfId="7" applyNumberFormat="1" applyFont="1" applyFill="1" applyBorder="1" applyAlignment="1" applyProtection="1">
      <alignment horizontal="left" vertical="center" wrapText="1"/>
      <protection locked="0"/>
    </xf>
    <xf numFmtId="0" fontId="2" fillId="12" borderId="7" xfId="7" applyNumberFormat="1" applyFont="1" applyFill="1" applyBorder="1" applyAlignment="1" applyProtection="1">
      <alignment horizontal="left" vertical="center" wrapText="1"/>
      <protection locked="0"/>
    </xf>
    <xf numFmtId="0" fontId="2" fillId="12" borderId="3" xfId="7" applyNumberFormat="1" applyFont="1" applyFill="1" applyBorder="1" applyAlignment="1" applyProtection="1">
      <alignment horizontal="left" vertical="center" wrapText="1"/>
      <protection locked="0"/>
    </xf>
    <xf numFmtId="0" fontId="0" fillId="3" borderId="7" xfId="7" applyNumberFormat="1" applyFont="1" applyFill="1" applyBorder="1" applyAlignment="1" applyProtection="1">
      <alignment horizontal="left" vertical="center"/>
    </xf>
    <xf numFmtId="0" fontId="0" fillId="3" borderId="3" xfId="7" applyNumberFormat="1" applyFont="1" applyFill="1" applyBorder="1" applyAlignment="1" applyProtection="1">
      <alignment horizontal="left" vertical="center"/>
    </xf>
    <xf numFmtId="3" fontId="2" fillId="12" borderId="2" xfId="7" applyNumberFormat="1" applyFont="1" applyFill="1" applyBorder="1" applyAlignment="1" applyProtection="1">
      <alignment horizontal="center" vertical="center"/>
      <protection locked="0"/>
    </xf>
    <xf numFmtId="3" fontId="2" fillId="12" borderId="7" xfId="7" applyNumberFormat="1" applyFont="1" applyFill="1" applyBorder="1" applyAlignment="1" applyProtection="1">
      <alignment horizontal="center" vertical="center"/>
      <protection locked="0"/>
    </xf>
    <xf numFmtId="3" fontId="2" fillId="12" borderId="3" xfId="7" applyNumberFormat="1" applyFont="1" applyFill="1" applyBorder="1" applyAlignment="1" applyProtection="1">
      <alignment horizontal="center" vertical="center"/>
      <protection locked="0"/>
    </xf>
    <xf numFmtId="0" fontId="2" fillId="12" borderId="2" xfId="7" applyNumberFormat="1" applyFont="1" applyFill="1" applyBorder="1" applyAlignment="1" applyProtection="1">
      <alignment horizontal="left" vertical="center" wrapText="1" shrinkToFit="1"/>
      <protection locked="0"/>
    </xf>
    <xf numFmtId="0" fontId="2" fillId="12" borderId="7" xfId="7" applyNumberFormat="1" applyFont="1" applyFill="1" applyBorder="1" applyAlignment="1" applyProtection="1">
      <alignment horizontal="left" vertical="center" wrapText="1" shrinkToFit="1"/>
      <protection locked="0"/>
    </xf>
    <xf numFmtId="0" fontId="2" fillId="12" borderId="3" xfId="7" applyNumberFormat="1" applyFont="1" applyFill="1" applyBorder="1" applyAlignment="1" applyProtection="1">
      <alignment horizontal="left" vertical="center" wrapText="1" shrinkToFit="1"/>
      <protection locked="0"/>
    </xf>
    <xf numFmtId="49" fontId="2" fillId="12" borderId="2" xfId="7" applyNumberFormat="1" applyFont="1" applyFill="1" applyBorder="1" applyAlignment="1" applyProtection="1">
      <alignment horizontal="left" vertical="center" wrapText="1"/>
      <protection locked="0"/>
    </xf>
    <xf numFmtId="49" fontId="2" fillId="12" borderId="3" xfId="7" applyNumberFormat="1" applyFont="1" applyFill="1" applyBorder="1" applyAlignment="1" applyProtection="1">
      <alignment horizontal="left" vertical="center" wrapText="1"/>
      <protection locked="0"/>
    </xf>
    <xf numFmtId="3" fontId="2" fillId="12" borderId="2" xfId="7" applyNumberFormat="1" applyFont="1" applyFill="1" applyBorder="1" applyAlignment="1" applyProtection="1">
      <alignment vertical="center"/>
      <protection locked="0"/>
    </xf>
    <xf numFmtId="3" fontId="2" fillId="12" borderId="3" xfId="7" applyNumberFormat="1" applyFont="1" applyFill="1" applyBorder="1" applyAlignment="1" applyProtection="1">
      <alignment vertical="center"/>
      <protection locked="0"/>
    </xf>
    <xf numFmtId="0" fontId="8" fillId="0" borderId="0" xfId="7" applyFont="1" applyFill="1" applyBorder="1" applyAlignment="1" applyProtection="1">
      <alignment horizontal="left" vertical="center"/>
    </xf>
    <xf numFmtId="0" fontId="8" fillId="6" borderId="88" xfId="7" applyFont="1" applyFill="1" applyBorder="1" applyAlignment="1" applyProtection="1">
      <alignment horizontal="center" vertical="center"/>
    </xf>
    <xf numFmtId="0" fontId="8" fillId="6" borderId="170" xfId="7" applyFont="1" applyFill="1" applyBorder="1" applyAlignment="1" applyProtection="1">
      <alignment horizontal="center" vertical="center"/>
    </xf>
    <xf numFmtId="0" fontId="8" fillId="6" borderId="171" xfId="7" applyFont="1" applyFill="1" applyBorder="1" applyAlignment="1" applyProtection="1">
      <alignment horizontal="center" vertical="center"/>
    </xf>
    <xf numFmtId="0" fontId="2" fillId="0" borderId="108" xfId="0" applyFont="1" applyBorder="1" applyAlignment="1" applyProtection="1">
      <alignment horizontal="center" vertical="center" textRotation="255" wrapText="1"/>
    </xf>
    <xf numFmtId="0" fontId="2" fillId="0" borderId="172" xfId="0" applyFont="1" applyBorder="1" applyAlignment="1" applyProtection="1">
      <alignment horizontal="center" vertical="center" textRotation="255" wrapText="1"/>
    </xf>
    <xf numFmtId="0" fontId="2" fillId="0" borderId="109" xfId="0" applyFont="1" applyBorder="1" applyAlignment="1" applyProtection="1">
      <alignment horizontal="center" vertical="center" textRotation="255" wrapText="1"/>
    </xf>
    <xf numFmtId="0" fontId="2" fillId="0" borderId="2" xfId="7" applyFont="1" applyFill="1" applyBorder="1" applyAlignment="1" applyProtection="1">
      <alignment horizontal="left" vertical="center"/>
    </xf>
    <xf numFmtId="0" fontId="2" fillId="0" borderId="7" xfId="0" applyFont="1" applyBorder="1" applyAlignment="1" applyProtection="1"/>
    <xf numFmtId="0" fontId="2" fillId="0" borderId="102" xfId="0" applyFont="1" applyBorder="1" applyAlignment="1" applyProtection="1"/>
    <xf numFmtId="0" fontId="2" fillId="0" borderId="89" xfId="7" applyFont="1" applyFill="1" applyBorder="1" applyAlignment="1" applyProtection="1">
      <alignment horizontal="left" vertical="center"/>
    </xf>
    <xf numFmtId="0" fontId="2" fillId="0" borderId="90" xfId="0" applyFont="1" applyBorder="1" applyAlignment="1" applyProtection="1"/>
    <xf numFmtId="0" fontId="2" fillId="0" borderId="101" xfId="0" applyFont="1" applyBorder="1" applyAlignment="1" applyProtection="1"/>
    <xf numFmtId="0" fontId="2" fillId="0" borderId="56" xfId="0" applyFont="1" applyBorder="1" applyAlignment="1" applyProtection="1">
      <alignment horizontal="left" vertical="center"/>
    </xf>
    <xf numFmtId="0" fontId="2" fillId="0" borderId="57" xfId="0" applyFont="1" applyBorder="1" applyAlignment="1" applyProtection="1"/>
    <xf numFmtId="0" fontId="2" fillId="0" borderId="99" xfId="0" applyFont="1" applyBorder="1" applyAlignment="1" applyProtection="1"/>
    <xf numFmtId="0" fontId="2" fillId="0" borderId="173" xfId="0" applyFont="1" applyFill="1" applyBorder="1" applyAlignment="1" applyProtection="1">
      <alignment horizontal="left" vertical="center" wrapText="1"/>
    </xf>
    <xf numFmtId="0" fontId="2" fillId="0" borderId="9" xfId="0" applyFont="1" applyBorder="1" applyAlignment="1" applyProtection="1"/>
    <xf numFmtId="0" fontId="2" fillId="0" borderId="103" xfId="0" applyFont="1" applyBorder="1" applyAlignment="1" applyProtection="1"/>
    <xf numFmtId="0" fontId="2" fillId="6" borderId="108" xfId="0" applyFont="1" applyFill="1" applyBorder="1" applyAlignment="1" applyProtection="1">
      <alignment horizontal="center" vertical="center" textRotation="255" wrapText="1"/>
    </xf>
    <xf numFmtId="0" fontId="2" fillId="6" borderId="172" xfId="0" applyFont="1" applyFill="1" applyBorder="1" applyAlignment="1" applyProtection="1">
      <alignment horizontal="center" vertical="center" textRotation="255" wrapText="1"/>
    </xf>
    <xf numFmtId="0" fontId="2" fillId="6" borderId="109" xfId="0" applyFont="1" applyFill="1" applyBorder="1" applyAlignment="1" applyProtection="1">
      <alignment horizontal="center" vertical="center" textRotation="255" wrapText="1"/>
    </xf>
    <xf numFmtId="0" fontId="2" fillId="0" borderId="2" xfId="7" applyNumberFormat="1" applyFont="1" applyFill="1" applyBorder="1" applyAlignment="1" applyProtection="1">
      <alignment horizontal="left" vertical="center"/>
    </xf>
    <xf numFmtId="0" fontId="2" fillId="6" borderId="173" xfId="0" applyFont="1" applyFill="1" applyBorder="1" applyAlignment="1" applyProtection="1">
      <alignment horizontal="left" vertical="center" wrapText="1"/>
    </xf>
    <xf numFmtId="0" fontId="2" fillId="6" borderId="9" xfId="0" applyFont="1" applyFill="1" applyBorder="1" applyAlignment="1" applyProtection="1">
      <alignment horizontal="left" vertical="center" wrapText="1"/>
    </xf>
    <xf numFmtId="0" fontId="2" fillId="0" borderId="2" xfId="7" applyNumberFormat="1" applyFont="1" applyFill="1" applyBorder="1" applyAlignment="1" applyProtection="1">
      <alignment horizontal="left" vertical="center" wrapText="1"/>
      <protection locked="0"/>
    </xf>
    <xf numFmtId="0" fontId="2" fillId="0" borderId="7" xfId="0" applyFont="1" applyFill="1" applyBorder="1" applyAlignment="1" applyProtection="1">
      <protection locked="0"/>
    </xf>
    <xf numFmtId="0" fontId="2" fillId="0" borderId="102" xfId="0" applyFont="1" applyFill="1" applyBorder="1" applyAlignment="1" applyProtection="1">
      <protection locked="0"/>
    </xf>
    <xf numFmtId="0" fontId="2" fillId="0" borderId="9" xfId="0" applyFont="1" applyBorder="1" applyAlignment="1">
      <alignment horizontal="left" vertical="center" wrapText="1"/>
    </xf>
    <xf numFmtId="0" fontId="2" fillId="6" borderId="2" xfId="7" applyNumberFormat="1" applyFont="1" applyFill="1" applyBorder="1" applyAlignment="1" applyProtection="1">
      <alignment horizontal="left" vertical="center" wrapText="1"/>
    </xf>
    <xf numFmtId="0" fontId="2" fillId="0" borderId="7" xfId="0" applyFont="1" applyBorder="1" applyAlignment="1">
      <alignment horizontal="left" vertical="center" wrapText="1"/>
    </xf>
    <xf numFmtId="0" fontId="2" fillId="0" borderId="102" xfId="0" applyFont="1" applyBorder="1" applyAlignment="1">
      <alignment horizontal="left" vertical="center" wrapText="1"/>
    </xf>
    <xf numFmtId="0" fontId="2" fillId="6" borderId="89" xfId="7" applyNumberFormat="1" applyFont="1" applyFill="1" applyBorder="1" applyAlignment="1" applyProtection="1">
      <alignment horizontal="left" vertical="center" wrapText="1"/>
    </xf>
    <xf numFmtId="0" fontId="2" fillId="0" borderId="90" xfId="0" applyFont="1" applyBorder="1" applyAlignment="1">
      <alignment horizontal="left" vertical="center" wrapText="1"/>
    </xf>
    <xf numFmtId="0" fontId="2" fillId="0" borderId="101" xfId="0" applyFont="1" applyBorder="1" applyAlignment="1">
      <alignment horizontal="left" vertical="center" wrapText="1"/>
    </xf>
    <xf numFmtId="0" fontId="2" fillId="0" borderId="108" xfId="7" applyNumberFormat="1" applyFont="1" applyFill="1" applyBorder="1" applyAlignment="1" applyProtection="1">
      <alignment horizontal="center" vertical="center" textRotation="255"/>
    </xf>
    <xf numFmtId="0" fontId="2" fillId="0" borderId="172" xfId="7" applyNumberFormat="1" applyFont="1" applyFill="1" applyBorder="1" applyAlignment="1" applyProtection="1">
      <alignment horizontal="center" vertical="center" textRotation="255"/>
    </xf>
    <xf numFmtId="0" fontId="2" fillId="0" borderId="109" xfId="7" applyNumberFormat="1" applyFont="1" applyFill="1" applyBorder="1" applyAlignment="1" applyProtection="1">
      <alignment horizontal="center" vertical="center" textRotation="255"/>
    </xf>
    <xf numFmtId="0" fontId="2" fillId="0" borderId="106" xfId="0" applyFont="1" applyBorder="1" applyAlignment="1" applyProtection="1">
      <alignment horizontal="left" vertical="center"/>
    </xf>
    <xf numFmtId="0" fontId="2" fillId="0" borderId="92" xfId="0" applyFont="1" applyBorder="1" applyAlignment="1" applyProtection="1"/>
    <xf numFmtId="0" fontId="2" fillId="0" borderId="64" xfId="0" applyFont="1" applyBorder="1" applyAlignment="1" applyProtection="1"/>
    <xf numFmtId="0" fontId="2" fillId="0" borderId="91" xfId="0" applyFont="1" applyBorder="1" applyAlignment="1" applyProtection="1"/>
    <xf numFmtId="0" fontId="2" fillId="0" borderId="110" xfId="0" applyFont="1" applyBorder="1" applyAlignment="1" applyProtection="1"/>
    <xf numFmtId="0" fontId="2" fillId="0" borderId="104" xfId="0" applyFont="1" applyBorder="1" applyAlignment="1" applyProtection="1"/>
    <xf numFmtId="0" fontId="2" fillId="0" borderId="88" xfId="0" applyFont="1" applyBorder="1" applyAlignment="1" applyProtection="1">
      <alignment horizontal="center" vertical="center" wrapText="1"/>
    </xf>
    <xf numFmtId="0" fontId="2" fillId="0" borderId="170" xfId="0" applyFont="1" applyBorder="1" applyAlignment="1" applyProtection="1">
      <alignment vertical="center"/>
    </xf>
    <xf numFmtId="0" fontId="2" fillId="0" borderId="171" xfId="0" applyFont="1" applyBorder="1" applyAlignment="1" applyProtection="1">
      <alignment vertical="center"/>
    </xf>
    <xf numFmtId="0" fontId="2" fillId="0" borderId="92" xfId="0" applyFont="1" applyBorder="1" applyProtection="1"/>
    <xf numFmtId="0" fontId="2" fillId="0" borderId="2" xfId="0" applyFont="1" applyBorder="1" applyAlignment="1" applyProtection="1">
      <alignment horizontal="center" vertical="center" shrinkToFit="1"/>
    </xf>
    <xf numFmtId="0" fontId="2" fillId="0" borderId="7" xfId="0" applyFont="1" applyBorder="1" applyAlignment="1" applyProtection="1">
      <alignment horizontal="center" vertical="center" shrinkToFit="1"/>
    </xf>
    <xf numFmtId="0" fontId="2" fillId="0" borderId="2" xfId="7" applyNumberFormat="1" applyFont="1" applyFill="1" applyBorder="1" applyAlignment="1" applyProtection="1">
      <alignment horizontal="center" vertical="center"/>
    </xf>
    <xf numFmtId="0" fontId="2" fillId="0" borderId="102" xfId="0" applyFont="1" applyBorder="1" applyAlignment="1" applyProtection="1">
      <alignment vertical="center"/>
    </xf>
    <xf numFmtId="3" fontId="2" fillId="12" borderId="1" xfId="7" applyNumberFormat="1" applyFont="1" applyFill="1" applyBorder="1" applyAlignment="1" applyProtection="1">
      <alignment horizontal="center" vertical="center"/>
      <protection locked="0"/>
    </xf>
    <xf numFmtId="0" fontId="2" fillId="12" borderId="102" xfId="0" applyFont="1" applyFill="1" applyBorder="1" applyAlignment="1" applyProtection="1">
      <alignment vertical="center"/>
      <protection locked="0"/>
    </xf>
    <xf numFmtId="0" fontId="2" fillId="6" borderId="108" xfId="7" applyNumberFormat="1" applyFont="1" applyFill="1" applyBorder="1" applyAlignment="1" applyProtection="1">
      <alignment horizontal="center" vertical="center" textRotation="255"/>
    </xf>
    <xf numFmtId="0" fontId="2" fillId="6" borderId="172" xfId="7" applyNumberFormat="1" applyFont="1" applyFill="1" applyBorder="1" applyAlignment="1" applyProtection="1">
      <alignment horizontal="center" vertical="center" textRotation="255"/>
    </xf>
    <xf numFmtId="0" fontId="2" fillId="6" borderId="109" xfId="7" applyNumberFormat="1" applyFont="1" applyFill="1" applyBorder="1" applyAlignment="1" applyProtection="1">
      <alignment horizontal="center" vertical="center" textRotation="255"/>
    </xf>
    <xf numFmtId="3" fontId="2" fillId="6" borderId="2" xfId="7" applyNumberFormat="1" applyFont="1" applyFill="1" applyBorder="1" applyAlignment="1" applyProtection="1">
      <alignment horizontal="center" vertical="center"/>
    </xf>
    <xf numFmtId="3" fontId="2" fillId="6" borderId="3" xfId="7" applyNumberFormat="1" applyFont="1" applyFill="1" applyBorder="1" applyAlignment="1" applyProtection="1">
      <alignment horizontal="center" vertical="center"/>
    </xf>
    <xf numFmtId="0" fontId="2" fillId="6" borderId="68" xfId="7" applyFont="1" applyFill="1" applyBorder="1" applyAlignment="1" applyProtection="1">
      <alignment horizontal="right" vertical="center"/>
    </xf>
    <xf numFmtId="0" fontId="2" fillId="6" borderId="90" xfId="7" applyFont="1" applyFill="1" applyBorder="1" applyAlignment="1" applyProtection="1">
      <alignment horizontal="right" vertical="center"/>
    </xf>
    <xf numFmtId="0" fontId="2" fillId="0" borderId="174" xfId="7" applyNumberFormat="1" applyFont="1" applyFill="1" applyBorder="1" applyAlignment="1" applyProtection="1">
      <alignment horizontal="left" vertical="center"/>
    </xf>
    <xf numFmtId="0" fontId="2" fillId="14" borderId="92" xfId="7" applyNumberFormat="1" applyFont="1" applyFill="1" applyBorder="1" applyAlignment="1" applyProtection="1">
      <alignment horizontal="left" vertical="center"/>
    </xf>
    <xf numFmtId="0" fontId="2" fillId="0" borderId="68" xfId="7" applyFont="1" applyFill="1" applyBorder="1" applyAlignment="1" applyProtection="1">
      <alignment horizontal="right" vertical="center"/>
    </xf>
    <xf numFmtId="0" fontId="2" fillId="6" borderId="2" xfId="0" applyFont="1" applyFill="1" applyBorder="1" applyAlignment="1" applyProtection="1">
      <alignment horizontal="center" vertical="center" shrinkToFit="1"/>
    </xf>
    <xf numFmtId="0" fontId="2" fillId="6" borderId="3" xfId="0" applyFont="1" applyFill="1" applyBorder="1" applyAlignment="1" applyProtection="1">
      <alignment horizontal="center" vertical="center" shrinkToFit="1"/>
    </xf>
    <xf numFmtId="0" fontId="2" fillId="6" borderId="106" xfId="0" applyFont="1" applyFill="1" applyBorder="1" applyAlignment="1" applyProtection="1">
      <alignment horizontal="left" vertical="center"/>
    </xf>
    <xf numFmtId="0" fontId="2" fillId="6" borderId="92" xfId="0" applyFont="1" applyFill="1" applyBorder="1" applyAlignment="1" applyProtection="1">
      <alignment horizontal="left" vertical="center"/>
    </xf>
    <xf numFmtId="0" fontId="2" fillId="6" borderId="91" xfId="0" applyFont="1" applyFill="1" applyBorder="1" applyAlignment="1" applyProtection="1">
      <alignment horizontal="left" vertical="center"/>
    </xf>
    <xf numFmtId="0" fontId="2" fillId="6" borderId="110" xfId="0" applyFont="1" applyFill="1" applyBorder="1" applyAlignment="1" applyProtection="1">
      <alignment horizontal="left" vertical="center"/>
    </xf>
    <xf numFmtId="0" fontId="0" fillId="0" borderId="175" xfId="7" applyNumberFormat="1" applyFont="1" applyFill="1" applyBorder="1" applyAlignment="1" applyProtection="1">
      <alignment vertical="center" wrapText="1"/>
    </xf>
    <xf numFmtId="0" fontId="0" fillId="0" borderId="6" xfId="7" applyFont="1" applyFill="1" applyBorder="1" applyAlignment="1" applyProtection="1">
      <alignment vertical="center" wrapText="1"/>
    </xf>
    <xf numFmtId="0" fontId="0" fillId="0" borderId="176" xfId="7" applyNumberFormat="1" applyFont="1" applyFill="1" applyBorder="1" applyAlignment="1" applyProtection="1">
      <alignment vertical="center" wrapText="1"/>
    </xf>
    <xf numFmtId="0" fontId="0" fillId="0" borderId="66" xfId="7" applyFont="1" applyFill="1" applyBorder="1" applyAlignment="1" applyProtection="1">
      <alignment vertical="center" wrapText="1"/>
    </xf>
    <xf numFmtId="0" fontId="0" fillId="0" borderId="177" xfId="7" applyNumberFormat="1" applyFont="1" applyFill="1" applyBorder="1" applyAlignment="1" applyProtection="1">
      <alignment horizontal="center" vertical="center" wrapText="1"/>
    </xf>
    <xf numFmtId="0" fontId="0" fillId="0" borderId="177" xfId="7" applyFont="1" applyFill="1" applyBorder="1" applyAlignment="1" applyProtection="1">
      <alignment horizontal="center" vertical="center" wrapText="1"/>
    </xf>
    <xf numFmtId="0" fontId="0" fillId="0" borderId="177" xfId="7" applyNumberFormat="1" applyFont="1" applyFill="1" applyBorder="1" applyAlignment="1" applyProtection="1">
      <alignment vertical="center" wrapText="1"/>
    </xf>
    <xf numFmtId="0" fontId="0" fillId="0" borderId="1" xfId="7" applyFont="1" applyFill="1" applyBorder="1" applyAlignment="1" applyProtection="1">
      <alignment vertical="center" wrapText="1"/>
    </xf>
    <xf numFmtId="0" fontId="49" fillId="0" borderId="0" xfId="0" applyFont="1" applyAlignment="1">
      <alignment horizontal="center" vertical="center"/>
    </xf>
    <xf numFmtId="0" fontId="50" fillId="0" borderId="1" xfId="0" applyFont="1" applyBorder="1" applyAlignment="1">
      <alignment horizontal="center" vertical="center"/>
    </xf>
    <xf numFmtId="0" fontId="50" fillId="0" borderId="1" xfId="0" applyFont="1" applyBorder="1" applyAlignment="1">
      <alignment horizontal="center" vertical="center" wrapText="1"/>
    </xf>
    <xf numFmtId="0" fontId="49" fillId="0" borderId="0" xfId="0" applyFont="1" applyAlignment="1">
      <alignment horizontal="left" vertical="center"/>
    </xf>
    <xf numFmtId="0" fontId="50" fillId="0" borderId="2" xfId="0" applyFont="1" applyBorder="1" applyAlignment="1">
      <alignment horizontal="center" vertical="center"/>
    </xf>
    <xf numFmtId="0" fontId="50" fillId="0" borderId="3" xfId="0" applyFont="1" applyBorder="1" applyAlignment="1">
      <alignment horizontal="center" vertical="center"/>
    </xf>
  </cellXfs>
  <cellStyles count="21">
    <cellStyle name="Excel Built-in Explanatory Text" xfId="20" xr:uid="{00000000-0005-0000-0000-000000000000}"/>
    <cellStyle name="パーセント" xfId="1" builtinId="5"/>
    <cellStyle name="ハイパーリンク" xfId="2" builtinId="8"/>
    <cellStyle name="桁区切り" xfId="3" builtinId="6"/>
    <cellStyle name="桁区切り 2" xfId="4" xr:uid="{00000000-0005-0000-0000-000004000000}"/>
    <cellStyle name="標準" xfId="0" builtinId="0"/>
    <cellStyle name="標準 2" xfId="5" xr:uid="{00000000-0005-0000-0000-000006000000}"/>
    <cellStyle name="標準 2 2" xfId="6" xr:uid="{00000000-0005-0000-0000-000007000000}"/>
    <cellStyle name="標準 3" xfId="19" xr:uid="{00000000-0005-0000-0000-000008000000}"/>
    <cellStyle name="標準_H15調査書民間保育所" xfId="7" xr:uid="{00000000-0005-0000-0000-000009000000}"/>
    <cellStyle name="標準_H17_22保護施設0426" xfId="8" xr:uid="{00000000-0005-0000-0000-00000A000000}"/>
    <cellStyle name="標準_H22_民間保育所調査書MH_01" xfId="9" xr:uid="{00000000-0005-0000-0000-00000B000000}"/>
    <cellStyle name="標準_TYK会計(調査書3.10) 2" xfId="10" xr:uid="{00000000-0005-0000-0000-00000C000000}"/>
    <cellStyle name="標準_TYK会計(調査書3.10)_~1351122 2" xfId="11" xr:uid="{00000000-0005-0000-0000-00000D000000}"/>
    <cellStyle name="標準_TYK会計(調査書3.10)_【会計班ﾃｽﾄ記入用①12基準順】H26_Cver2民間保育所調査書MH 2" xfId="12" xr:uid="{00000000-0005-0000-0000-00000E000000}"/>
    <cellStyle name="標準_公立保育所_Book2 2" xfId="13" xr:uid="{00000000-0005-0000-0000-00000F000000}"/>
    <cellStyle name="標準_児童養護施設（作業中）4" xfId="14" xr:uid="{00000000-0005-0000-0000-000010000000}"/>
    <cellStyle name="標準_統一書式" xfId="15" xr:uid="{00000000-0005-0000-0000-000011000000}"/>
    <cellStyle name="標準_統一書式_【会計班ﾃｽﾄ記入用②23基準順打合せ後】H26_Cver2民間保育所調査書MH 2" xfId="16" xr:uid="{00000000-0005-0000-0000-000012000000}"/>
    <cellStyle name="標準_統一書式_【会計班ﾃｽﾄ記入用③23基準順打合せ後】H26_Cver2民間保育所調査書MH 2" xfId="17" xr:uid="{00000000-0005-0000-0000-000013000000}"/>
    <cellStyle name="標準_統一書式_Book2 2" xfId="18" xr:uid="{00000000-0005-0000-0000-00001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978C9E23-D4B0-11CE-BF2D-00AA003F40D0}" ax:persistence="persistStreamInit" r:id="rId1"/>
</file>

<file path=xl/activeX/activeX6.xml><?xml version="1.0" encoding="utf-8"?>
<ax:ocx xmlns:ax="http://schemas.microsoft.com/office/2006/activeX" xmlns:r="http://schemas.openxmlformats.org/officeDocument/2006/relationships" ax:classid="{8BD21D30-EC42-11CE-9E0D-00AA006002F3}" ax:persistence="persistStreamInit" r:id="rId1"/>
</file>

<file path=xl/activeX/activeX7.xml><?xml version="1.0" encoding="utf-8"?>
<ax:ocx xmlns:ax="http://schemas.microsoft.com/office/2006/activeX" xmlns:r="http://schemas.openxmlformats.org/officeDocument/2006/relationships" ax:classid="{978C9E23-D4B0-11CE-BF2D-00AA003F40D0}" ax:persistence="persistStreamInit" r:id="rId1"/>
</file>

<file path=xl/activeX/activeX8.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200025</xdr:colOff>
          <xdr:row>10</xdr:row>
          <xdr:rowOff>457200</xdr:rowOff>
        </xdr:from>
        <xdr:to>
          <xdr:col>2</xdr:col>
          <xdr:colOff>1695450</xdr:colOff>
          <xdr:row>10</xdr:row>
          <xdr:rowOff>1171575</xdr:rowOff>
        </xdr:to>
        <xdr:sp macro="" textlink="">
          <xdr:nvSpPr>
            <xdr:cNvPr id="297985" name="cmdExeExport" hidden="1">
              <a:extLst>
                <a:ext uri="{63B3BB69-23CF-44E3-9099-C40C66FF867C}">
                  <a14:compatExt spid="_x0000_s297985"/>
                </a:ext>
                <a:ext uri="{FF2B5EF4-FFF2-40B4-BE49-F238E27FC236}">
                  <a16:creationId xmlns:a16="http://schemas.microsoft.com/office/drawing/2014/main" id="{00000000-0008-0000-0000-0000018C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12</xdr:row>
          <xdr:rowOff>123825</xdr:rowOff>
        </xdr:from>
        <xdr:to>
          <xdr:col>2</xdr:col>
          <xdr:colOff>1714500</xdr:colOff>
          <xdr:row>12</xdr:row>
          <xdr:rowOff>771525</xdr:rowOff>
        </xdr:to>
        <xdr:sp macro="" textlink="">
          <xdr:nvSpPr>
            <xdr:cNvPr id="297986" name="cmdExecImport" hidden="1">
              <a:extLst>
                <a:ext uri="{63B3BB69-23CF-44E3-9099-C40C66FF867C}">
                  <a14:compatExt spid="_x0000_s297986"/>
                </a:ext>
                <a:ext uri="{FF2B5EF4-FFF2-40B4-BE49-F238E27FC236}">
                  <a16:creationId xmlns:a16="http://schemas.microsoft.com/office/drawing/2014/main" id="{00000000-0008-0000-0000-0000028C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xdr:row>
          <xdr:rowOff>304800</xdr:rowOff>
        </xdr:from>
        <xdr:to>
          <xdr:col>2</xdr:col>
          <xdr:colOff>1743075</xdr:colOff>
          <xdr:row>5</xdr:row>
          <xdr:rowOff>38100</xdr:rowOff>
        </xdr:to>
        <xdr:sp macro="" textlink="">
          <xdr:nvSpPr>
            <xdr:cNvPr id="297987" name="cmdInPut" hidden="1">
              <a:extLst>
                <a:ext uri="{63B3BB69-23CF-44E3-9099-C40C66FF867C}">
                  <a14:compatExt spid="_x0000_s297987"/>
                </a:ext>
                <a:ext uri="{FF2B5EF4-FFF2-40B4-BE49-F238E27FC236}">
                  <a16:creationId xmlns:a16="http://schemas.microsoft.com/office/drawing/2014/main" id="{00000000-0008-0000-0000-0000038C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6</xdr:row>
          <xdr:rowOff>352425</xdr:rowOff>
        </xdr:from>
        <xdr:to>
          <xdr:col>2</xdr:col>
          <xdr:colOff>1714500</xdr:colOff>
          <xdr:row>7</xdr:row>
          <xdr:rowOff>0</xdr:rowOff>
        </xdr:to>
        <xdr:sp macro="" textlink="">
          <xdr:nvSpPr>
            <xdr:cNvPr id="297988" name="cmdPreview" hidden="1">
              <a:extLst>
                <a:ext uri="{63B3BB69-23CF-44E3-9099-C40C66FF867C}">
                  <a14:compatExt spid="_x0000_s297988"/>
                </a:ext>
                <a:ext uri="{FF2B5EF4-FFF2-40B4-BE49-F238E27FC236}">
                  <a16:creationId xmlns:a16="http://schemas.microsoft.com/office/drawing/2014/main" id="{00000000-0008-0000-0000-0000048C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10</xdr:row>
          <xdr:rowOff>142875</xdr:rowOff>
        </xdr:from>
        <xdr:to>
          <xdr:col>2</xdr:col>
          <xdr:colOff>1085850</xdr:colOff>
          <xdr:row>10</xdr:row>
          <xdr:rowOff>352425</xdr:rowOff>
        </xdr:to>
        <xdr:sp macro="" textlink="">
          <xdr:nvSpPr>
            <xdr:cNvPr id="297989" name="Label2" hidden="1">
              <a:extLst>
                <a:ext uri="{63B3BB69-23CF-44E3-9099-C40C66FF867C}">
                  <a14:compatExt spid="_x0000_s297989"/>
                </a:ext>
                <a:ext uri="{FF2B5EF4-FFF2-40B4-BE49-F238E27FC236}">
                  <a16:creationId xmlns:a16="http://schemas.microsoft.com/office/drawing/2014/main" id="{00000000-0008-0000-0000-0000058C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1162050</xdr:colOff>
          <xdr:row>10</xdr:row>
          <xdr:rowOff>152400</xdr:rowOff>
        </xdr:from>
        <xdr:to>
          <xdr:col>2</xdr:col>
          <xdr:colOff>1638300</xdr:colOff>
          <xdr:row>10</xdr:row>
          <xdr:rowOff>361950</xdr:rowOff>
        </xdr:to>
        <xdr:sp macro="" textlink="">
          <xdr:nvSpPr>
            <xdr:cNvPr id="297990" name="ComboBox1" hidden="1">
              <a:extLst>
                <a:ext uri="{63B3BB69-23CF-44E3-9099-C40C66FF867C}">
                  <a14:compatExt spid="_x0000_s297990"/>
                </a:ext>
                <a:ext uri="{FF2B5EF4-FFF2-40B4-BE49-F238E27FC236}">
                  <a16:creationId xmlns:a16="http://schemas.microsoft.com/office/drawing/2014/main" id="{00000000-0008-0000-0000-0000068C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10</xdr:row>
          <xdr:rowOff>1333500</xdr:rowOff>
        </xdr:from>
        <xdr:to>
          <xdr:col>2</xdr:col>
          <xdr:colOff>1771650</xdr:colOff>
          <xdr:row>10</xdr:row>
          <xdr:rowOff>2276475</xdr:rowOff>
        </xdr:to>
        <xdr:sp macro="" textlink="">
          <xdr:nvSpPr>
            <xdr:cNvPr id="297991" name="Label3" hidden="1">
              <a:extLst>
                <a:ext uri="{63B3BB69-23CF-44E3-9099-C40C66FF867C}">
                  <a14:compatExt spid="_x0000_s297991"/>
                </a:ext>
                <a:ext uri="{FF2B5EF4-FFF2-40B4-BE49-F238E27FC236}">
                  <a16:creationId xmlns:a16="http://schemas.microsoft.com/office/drawing/2014/main" id="{00000000-0008-0000-0000-0000078C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8</xdr:row>
          <xdr:rowOff>333375</xdr:rowOff>
        </xdr:from>
        <xdr:to>
          <xdr:col>2</xdr:col>
          <xdr:colOff>1714500</xdr:colOff>
          <xdr:row>8</xdr:row>
          <xdr:rowOff>1143000</xdr:rowOff>
        </xdr:to>
        <xdr:sp macro="" textlink="">
          <xdr:nvSpPr>
            <xdr:cNvPr id="297992" name="CmdSaveExcel" hidden="1">
              <a:extLst>
                <a:ext uri="{63B3BB69-23CF-44E3-9099-C40C66FF867C}">
                  <a14:compatExt spid="_x0000_s297992"/>
                </a:ext>
                <a:ext uri="{FF2B5EF4-FFF2-40B4-BE49-F238E27FC236}">
                  <a16:creationId xmlns:a16="http://schemas.microsoft.com/office/drawing/2014/main" id="{00000000-0008-0000-0000-0000088C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control" Target="../activeX/activeX7.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62.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65.bin"/><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7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11.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5"/>
  <dimension ref="A1:H38"/>
  <sheetViews>
    <sheetView workbookViewId="0">
      <selection activeCell="B3" sqref="B3:B4"/>
    </sheetView>
  </sheetViews>
  <sheetFormatPr defaultColWidth="9" defaultRowHeight="24.95" customHeight="1" x14ac:dyDescent="0.15"/>
  <cols>
    <col min="1" max="1" width="4.875" style="937" customWidth="1"/>
    <col min="2" max="2" width="65.375" style="937" customWidth="1"/>
    <col min="3" max="3" width="25.125" style="937" customWidth="1"/>
    <col min="4" max="5" width="9" style="937"/>
    <col min="6" max="6" width="8.375" style="937" customWidth="1"/>
    <col min="7" max="16384" width="9" style="937"/>
  </cols>
  <sheetData>
    <row r="1" spans="1:8" ht="24.95" customHeight="1" x14ac:dyDescent="0.15">
      <c r="A1" s="933"/>
      <c r="B1" s="934" t="s">
        <v>1758</v>
      </c>
      <c r="C1" s="935"/>
      <c r="D1" s="936"/>
      <c r="E1" s="936"/>
      <c r="F1" s="936"/>
      <c r="G1" s="936"/>
      <c r="H1" s="936"/>
    </row>
    <row r="2" spans="1:8" ht="41.25" customHeight="1" x14ac:dyDescent="0.15">
      <c r="A2" s="938"/>
      <c r="B2" s="939" t="s">
        <v>1795</v>
      </c>
      <c r="C2" s="940"/>
      <c r="D2" s="936"/>
      <c r="E2" s="936"/>
      <c r="F2" s="936"/>
      <c r="G2" s="936"/>
      <c r="H2" s="936"/>
    </row>
    <row r="3" spans="1:8" ht="54" customHeight="1" x14ac:dyDescent="0.15">
      <c r="A3" s="941"/>
      <c r="B3" s="1312" t="s">
        <v>1797</v>
      </c>
      <c r="C3" s="940"/>
      <c r="D3" s="936"/>
      <c r="E3" s="936"/>
      <c r="F3" s="936"/>
      <c r="G3" s="936"/>
      <c r="H3" s="936"/>
    </row>
    <row r="4" spans="1:8" ht="59.25" customHeight="1" x14ac:dyDescent="0.15">
      <c r="A4" s="941"/>
      <c r="B4" s="1313"/>
      <c r="C4" s="940"/>
      <c r="D4" s="936"/>
      <c r="E4" s="936"/>
      <c r="F4" s="936"/>
      <c r="G4" s="936"/>
      <c r="H4" s="936"/>
    </row>
    <row r="5" spans="1:8" ht="75" customHeight="1" x14ac:dyDescent="0.15">
      <c r="A5" s="942" t="s">
        <v>1759</v>
      </c>
      <c r="B5" s="943" t="s">
        <v>1760</v>
      </c>
      <c r="C5" s="944"/>
      <c r="D5" s="945"/>
      <c r="E5" s="946"/>
      <c r="F5" s="945"/>
      <c r="G5" s="945"/>
      <c r="H5" s="936"/>
    </row>
    <row r="6" spans="1:8" ht="24.95" customHeight="1" x14ac:dyDescent="0.15">
      <c r="A6" s="947"/>
      <c r="B6" s="948" t="s">
        <v>1761</v>
      </c>
      <c r="C6" s="949"/>
      <c r="D6" s="946"/>
      <c r="E6" s="946"/>
      <c r="F6" s="946"/>
      <c r="G6" s="946"/>
      <c r="H6" s="936"/>
    </row>
    <row r="7" spans="1:8" ht="85.5" customHeight="1" x14ac:dyDescent="0.15">
      <c r="A7" s="942" t="s">
        <v>1762</v>
      </c>
      <c r="B7" s="950" t="s">
        <v>1763</v>
      </c>
      <c r="C7" s="940"/>
      <c r="D7" s="936"/>
      <c r="E7" s="936"/>
      <c r="F7" s="936"/>
      <c r="G7" s="936"/>
      <c r="H7" s="936"/>
    </row>
    <row r="8" spans="1:8" ht="30" customHeight="1" x14ac:dyDescent="0.15">
      <c r="A8" s="951"/>
      <c r="B8" s="952" t="s">
        <v>1761</v>
      </c>
      <c r="C8" s="940"/>
      <c r="D8" s="936"/>
      <c r="E8" s="936"/>
      <c r="F8" s="936"/>
      <c r="G8" s="936"/>
      <c r="H8" s="936"/>
    </row>
    <row r="9" spans="1:8" ht="105.75" customHeight="1" x14ac:dyDescent="0.15">
      <c r="A9" s="951" t="s">
        <v>1764</v>
      </c>
      <c r="B9" s="953" t="s">
        <v>1765</v>
      </c>
      <c r="C9" s="940"/>
      <c r="D9" s="936"/>
      <c r="E9" s="936"/>
      <c r="F9" s="936"/>
      <c r="G9" s="936"/>
      <c r="H9" s="936"/>
    </row>
    <row r="10" spans="1:8" ht="20.25" customHeight="1" x14ac:dyDescent="0.15">
      <c r="A10" s="947"/>
      <c r="B10" s="954" t="s">
        <v>1761</v>
      </c>
      <c r="C10" s="955"/>
      <c r="D10" s="956"/>
      <c r="E10" s="956"/>
      <c r="F10" s="956"/>
      <c r="G10" s="956"/>
      <c r="H10" s="956"/>
    </row>
    <row r="11" spans="1:8" ht="201.75" customHeight="1" x14ac:dyDescent="0.15">
      <c r="A11" s="957" t="s">
        <v>1766</v>
      </c>
      <c r="B11" s="958" t="s">
        <v>1794</v>
      </c>
      <c r="C11" s="955"/>
      <c r="D11" s="956"/>
      <c r="E11" s="956"/>
      <c r="F11" s="956"/>
      <c r="G11" s="956"/>
      <c r="H11" s="956"/>
    </row>
    <row r="12" spans="1:8" ht="56.25" customHeight="1" x14ac:dyDescent="0.15">
      <c r="A12" s="947"/>
      <c r="B12" s="959"/>
      <c r="C12" s="955"/>
      <c r="D12" s="956"/>
      <c r="E12" s="956"/>
      <c r="F12" s="956"/>
      <c r="G12" s="956"/>
      <c r="H12" s="956"/>
    </row>
    <row r="13" spans="1:8" ht="92.25" customHeight="1" x14ac:dyDescent="0.15">
      <c r="A13" s="957" t="s">
        <v>1767</v>
      </c>
      <c r="B13" s="979" t="s">
        <v>1796</v>
      </c>
      <c r="C13" s="955"/>
      <c r="D13" s="956"/>
      <c r="E13" s="956"/>
      <c r="F13" s="956"/>
      <c r="G13" s="956"/>
      <c r="H13" s="956"/>
    </row>
    <row r="14" spans="1:8" ht="37.5" customHeight="1" x14ac:dyDescent="0.15">
      <c r="A14" s="960"/>
      <c r="B14" s="961"/>
      <c r="C14" s="940"/>
      <c r="D14" s="936"/>
      <c r="E14" s="936"/>
      <c r="F14" s="936"/>
      <c r="G14" s="936"/>
      <c r="H14" s="936"/>
    </row>
    <row r="15" spans="1:8" ht="17.25" customHeight="1" x14ac:dyDescent="0.15">
      <c r="A15" s="960"/>
      <c r="B15" s="962"/>
      <c r="C15" s="963"/>
      <c r="D15" s="936"/>
      <c r="E15" s="936"/>
      <c r="F15" s="936"/>
      <c r="G15" s="936"/>
      <c r="H15" s="936"/>
    </row>
    <row r="16" spans="1:8" ht="17.25" customHeight="1" x14ac:dyDescent="0.15">
      <c r="A16" s="960"/>
      <c r="B16" s="948"/>
      <c r="C16" s="963"/>
      <c r="D16" s="964"/>
      <c r="E16" s="965"/>
      <c r="F16" s="965"/>
      <c r="G16" s="965"/>
      <c r="H16" s="965"/>
    </row>
    <row r="17" spans="1:8" ht="24.95" customHeight="1" thickBot="1" x14ac:dyDescent="0.2">
      <c r="A17" s="947" t="s">
        <v>1768</v>
      </c>
      <c r="B17" s="966" t="s">
        <v>1769</v>
      </c>
      <c r="C17" s="963"/>
      <c r="D17" s="936"/>
      <c r="E17" s="936"/>
      <c r="F17" s="936"/>
      <c r="G17" s="936"/>
      <c r="H17" s="936"/>
    </row>
    <row r="18" spans="1:8" ht="147" customHeight="1" x14ac:dyDescent="0.15">
      <c r="A18" s="967"/>
      <c r="B18" s="968" t="s">
        <v>1770</v>
      </c>
      <c r="C18" s="963"/>
      <c r="D18" s="969"/>
      <c r="E18" s="969"/>
      <c r="F18" s="969"/>
      <c r="G18" s="969"/>
      <c r="H18" s="969"/>
    </row>
    <row r="19" spans="1:8" ht="45.75" customHeight="1" thickBot="1" x14ac:dyDescent="0.2">
      <c r="A19" s="960"/>
      <c r="B19" s="970" t="s">
        <v>1771</v>
      </c>
      <c r="C19" s="963"/>
      <c r="D19" s="971" t="s">
        <v>1772</v>
      </c>
      <c r="E19" s="964"/>
      <c r="F19" s="964"/>
      <c r="G19" s="964"/>
      <c r="H19" s="964"/>
    </row>
    <row r="20" spans="1:8" ht="24.95" customHeight="1" x14ac:dyDescent="0.15">
      <c r="A20" s="960"/>
      <c r="B20" s="966" t="s">
        <v>1773</v>
      </c>
      <c r="C20" s="963"/>
      <c r="D20" s="971" t="s">
        <v>1774</v>
      </c>
      <c r="E20" s="972"/>
      <c r="F20" s="972"/>
      <c r="G20" s="972"/>
      <c r="H20" s="972"/>
    </row>
    <row r="21" spans="1:8" ht="24.95" customHeight="1" thickBot="1" x14ac:dyDescent="0.2">
      <c r="A21" s="973"/>
      <c r="B21" s="974"/>
      <c r="C21" s="975"/>
      <c r="D21" s="971" t="s">
        <v>1775</v>
      </c>
      <c r="E21" s="972"/>
      <c r="F21" s="972"/>
      <c r="G21" s="972"/>
      <c r="H21" s="972"/>
    </row>
    <row r="22" spans="1:8" ht="24.95" customHeight="1" x14ac:dyDescent="0.15">
      <c r="A22" s="936"/>
      <c r="B22" s="972"/>
      <c r="C22" s="972"/>
      <c r="D22" s="971" t="s">
        <v>1776</v>
      </c>
      <c r="E22" s="972"/>
      <c r="F22" s="972"/>
      <c r="G22" s="972"/>
      <c r="H22" s="972"/>
    </row>
    <row r="23" spans="1:8" ht="24.95" customHeight="1" x14ac:dyDescent="0.15">
      <c r="A23" s="936"/>
      <c r="B23" s="972"/>
      <c r="C23" s="964"/>
      <c r="D23" s="971" t="s">
        <v>1777</v>
      </c>
      <c r="E23" s="964"/>
      <c r="F23" s="972"/>
      <c r="G23" s="972"/>
      <c r="H23" s="972"/>
    </row>
    <row r="24" spans="1:8" ht="24.95" customHeight="1" x14ac:dyDescent="0.15">
      <c r="A24" s="936"/>
      <c r="B24" s="976"/>
      <c r="C24" s="964"/>
      <c r="D24" s="971" t="s">
        <v>1778</v>
      </c>
      <c r="E24" s="964"/>
      <c r="F24" s="964"/>
      <c r="G24" s="964"/>
      <c r="H24" s="964"/>
    </row>
    <row r="25" spans="1:8" ht="24.95" customHeight="1" x14ac:dyDescent="0.15">
      <c r="A25" s="936"/>
      <c r="B25" s="976"/>
      <c r="C25" s="964"/>
      <c r="D25" s="971" t="s">
        <v>1779</v>
      </c>
      <c r="E25" s="964"/>
      <c r="F25" s="964"/>
      <c r="G25" s="964"/>
      <c r="H25" s="964"/>
    </row>
    <row r="26" spans="1:8" ht="24.95" customHeight="1" x14ac:dyDescent="0.15">
      <c r="A26" s="936"/>
      <c r="B26" s="972"/>
      <c r="C26" s="977"/>
      <c r="D26" s="971" t="s">
        <v>1780</v>
      </c>
      <c r="E26" s="936"/>
      <c r="F26" s="936"/>
      <c r="G26" s="936"/>
      <c r="H26" s="936"/>
    </row>
    <row r="27" spans="1:8" ht="24.95" customHeight="1" x14ac:dyDescent="0.15">
      <c r="A27" s="936"/>
      <c r="B27" s="936"/>
      <c r="C27" s="936"/>
      <c r="D27" s="971" t="s">
        <v>1781</v>
      </c>
      <c r="E27" s="936"/>
      <c r="F27" s="936"/>
      <c r="G27" s="936"/>
      <c r="H27" s="936"/>
    </row>
    <row r="28" spans="1:8" ht="24.95" customHeight="1" x14ac:dyDescent="0.15">
      <c r="A28" s="936"/>
      <c r="B28" s="936"/>
      <c r="C28" s="936"/>
      <c r="D28" s="971" t="s">
        <v>1782</v>
      </c>
      <c r="E28" s="936"/>
      <c r="F28" s="936"/>
      <c r="G28" s="936"/>
      <c r="H28" s="936"/>
    </row>
    <row r="29" spans="1:8" ht="24.95" customHeight="1" x14ac:dyDescent="0.15">
      <c r="A29" s="936"/>
      <c r="B29" s="936"/>
      <c r="C29" s="936"/>
      <c r="D29" s="971" t="s">
        <v>1783</v>
      </c>
      <c r="E29" s="936"/>
      <c r="F29" s="936"/>
      <c r="G29" s="936"/>
      <c r="H29" s="936"/>
    </row>
    <row r="30" spans="1:8" ht="24.95" customHeight="1" x14ac:dyDescent="0.15">
      <c r="A30" s="936"/>
      <c r="B30" s="936"/>
      <c r="C30" s="964"/>
      <c r="D30" s="971" t="s">
        <v>1784</v>
      </c>
      <c r="E30" s="978"/>
      <c r="F30" s="978"/>
      <c r="G30" s="978"/>
      <c r="H30" s="978"/>
    </row>
    <row r="31" spans="1:8" ht="24.95" customHeight="1" x14ac:dyDescent="0.15">
      <c r="A31" s="936"/>
      <c r="B31" s="936"/>
      <c r="C31" s="936"/>
      <c r="D31" s="971" t="s">
        <v>1785</v>
      </c>
      <c r="E31" s="964"/>
      <c r="F31" s="964"/>
      <c r="G31" s="964"/>
      <c r="H31" s="964"/>
    </row>
    <row r="32" spans="1:8" ht="24.95" customHeight="1" x14ac:dyDescent="0.15">
      <c r="A32" s="936"/>
      <c r="B32" s="936"/>
      <c r="C32" s="936"/>
      <c r="D32" s="971" t="s">
        <v>1786</v>
      </c>
      <c r="E32" s="964"/>
      <c r="F32" s="964"/>
      <c r="G32" s="964"/>
      <c r="H32" s="964"/>
    </row>
    <row r="33" spans="1:8" ht="24.95" customHeight="1" x14ac:dyDescent="0.15">
      <c r="A33" s="936"/>
      <c r="B33" s="936"/>
      <c r="C33" s="936"/>
      <c r="D33" s="971" t="s">
        <v>1787</v>
      </c>
      <c r="E33" s="964"/>
      <c r="F33" s="964"/>
      <c r="G33" s="964"/>
      <c r="H33" s="964"/>
    </row>
    <row r="34" spans="1:8" ht="24.95" customHeight="1" x14ac:dyDescent="0.15">
      <c r="A34" s="936"/>
      <c r="B34" s="936"/>
      <c r="C34" s="936"/>
      <c r="D34" s="971" t="s">
        <v>1788</v>
      </c>
      <c r="E34" s="936"/>
      <c r="F34" s="936"/>
      <c r="G34" s="936"/>
      <c r="H34" s="936"/>
    </row>
    <row r="35" spans="1:8" ht="24.95" customHeight="1" x14ac:dyDescent="0.15">
      <c r="A35" s="936"/>
      <c r="B35" s="936"/>
      <c r="C35" s="936"/>
      <c r="D35" s="971" t="s">
        <v>1789</v>
      </c>
      <c r="E35" s="936"/>
      <c r="F35" s="936"/>
      <c r="G35" s="936"/>
      <c r="H35" s="936"/>
    </row>
    <row r="36" spans="1:8" ht="24.95" customHeight="1" x14ac:dyDescent="0.15">
      <c r="A36" s="936"/>
      <c r="B36" s="936"/>
      <c r="C36" s="936"/>
      <c r="D36" s="971" t="s">
        <v>1790</v>
      </c>
      <c r="E36" s="936"/>
      <c r="F36" s="936"/>
      <c r="G36" s="936"/>
      <c r="H36" s="936"/>
    </row>
    <row r="37" spans="1:8" ht="24.95" customHeight="1" x14ac:dyDescent="0.15">
      <c r="A37" s="936"/>
      <c r="B37" s="936"/>
      <c r="C37" s="936"/>
      <c r="D37" s="971" t="s">
        <v>1791</v>
      </c>
      <c r="E37" s="936"/>
      <c r="F37" s="936"/>
      <c r="G37" s="936"/>
      <c r="H37" s="936"/>
    </row>
    <row r="38" spans="1:8" ht="24.95" customHeight="1" x14ac:dyDescent="0.15">
      <c r="D38" s="971" t="s">
        <v>1792</v>
      </c>
    </row>
  </sheetData>
  <mergeCells count="1">
    <mergeCell ref="B3:B4"/>
  </mergeCells>
  <phoneticPr fontId="3"/>
  <dataValidations count="1">
    <dataValidation type="list" allowBlank="1" showInputMessage="1" showErrorMessage="1" sqref="C26" xr:uid="{00000000-0002-0000-0000-000000000000}">
      <formula1>"厚生労働省,関東信越局,東京都"</formula1>
    </dataValidation>
  </dataValidations>
  <printOptions horizontalCentered="1"/>
  <pageMargins left="0.39370078740157483" right="0.39370078740157483" top="0.59055118110236227" bottom="0.39370078740157483" header="0.51181102362204722" footer="0.51181102362204722"/>
  <pageSetup paperSize="9" orientation="portrait" r:id="rId1"/>
  <headerFooter alignWithMargins="0"/>
  <ignoredErrors>
    <ignoredError sqref="D19:D38" numberStoredAsText="1"/>
  </ignoredErrors>
  <drawing r:id="rId2"/>
  <legacyDrawing r:id="rId3"/>
  <controls>
    <mc:AlternateContent xmlns:mc="http://schemas.openxmlformats.org/markup-compatibility/2006">
      <mc:Choice Requires="x14">
        <control shapeId="297985" r:id="rId4" name="cmdExeExport">
          <controlPr locked="0" defaultSize="0" print="0" autoLine="0" r:id="rId5">
            <anchor moveWithCells="1">
              <from>
                <xdr:col>2</xdr:col>
                <xdr:colOff>200025</xdr:colOff>
                <xdr:row>10</xdr:row>
                <xdr:rowOff>457200</xdr:rowOff>
              </from>
              <to>
                <xdr:col>2</xdr:col>
                <xdr:colOff>1695450</xdr:colOff>
                <xdr:row>10</xdr:row>
                <xdr:rowOff>1171575</xdr:rowOff>
              </to>
            </anchor>
          </controlPr>
        </control>
      </mc:Choice>
      <mc:Fallback>
        <control shapeId="297985" r:id="rId4" name="cmdExeExport"/>
      </mc:Fallback>
    </mc:AlternateContent>
    <mc:AlternateContent xmlns:mc="http://schemas.openxmlformats.org/markup-compatibility/2006">
      <mc:Choice Requires="x14">
        <control shapeId="297986" r:id="rId6" name="cmdExecImport">
          <controlPr locked="0" defaultSize="0" print="0" autoLine="0" r:id="rId7">
            <anchor moveWithCells="1">
              <from>
                <xdr:col>2</xdr:col>
                <xdr:colOff>190500</xdr:colOff>
                <xdr:row>12</xdr:row>
                <xdr:rowOff>123825</xdr:rowOff>
              </from>
              <to>
                <xdr:col>2</xdr:col>
                <xdr:colOff>1714500</xdr:colOff>
                <xdr:row>12</xdr:row>
                <xdr:rowOff>771525</xdr:rowOff>
              </to>
            </anchor>
          </controlPr>
        </control>
      </mc:Choice>
      <mc:Fallback>
        <control shapeId="297986" r:id="rId6" name="cmdExecImport"/>
      </mc:Fallback>
    </mc:AlternateContent>
    <mc:AlternateContent xmlns:mc="http://schemas.openxmlformats.org/markup-compatibility/2006">
      <mc:Choice Requires="x14">
        <control shapeId="297987" r:id="rId8" name="cmdInPut">
          <controlPr locked="0" defaultSize="0" print="0" autoLine="0" r:id="rId9">
            <anchor moveWithCells="1">
              <from>
                <xdr:col>2</xdr:col>
                <xdr:colOff>200025</xdr:colOff>
                <xdr:row>4</xdr:row>
                <xdr:rowOff>304800</xdr:rowOff>
              </from>
              <to>
                <xdr:col>2</xdr:col>
                <xdr:colOff>1743075</xdr:colOff>
                <xdr:row>5</xdr:row>
                <xdr:rowOff>38100</xdr:rowOff>
              </to>
            </anchor>
          </controlPr>
        </control>
      </mc:Choice>
      <mc:Fallback>
        <control shapeId="297987" r:id="rId8" name="cmdInPut"/>
      </mc:Fallback>
    </mc:AlternateContent>
    <mc:AlternateContent xmlns:mc="http://schemas.openxmlformats.org/markup-compatibility/2006">
      <mc:Choice Requires="x14">
        <control shapeId="297988" r:id="rId10" name="cmdPreview">
          <controlPr locked="0" defaultSize="0" print="0" autoLine="0" r:id="rId11">
            <anchor moveWithCells="1">
              <from>
                <xdr:col>2</xdr:col>
                <xdr:colOff>200025</xdr:colOff>
                <xdr:row>6</xdr:row>
                <xdr:rowOff>352425</xdr:rowOff>
              </from>
              <to>
                <xdr:col>2</xdr:col>
                <xdr:colOff>1714500</xdr:colOff>
                <xdr:row>7</xdr:row>
                <xdr:rowOff>0</xdr:rowOff>
              </to>
            </anchor>
          </controlPr>
        </control>
      </mc:Choice>
      <mc:Fallback>
        <control shapeId="297988" r:id="rId10" name="cmdPreview"/>
      </mc:Fallback>
    </mc:AlternateContent>
    <mc:AlternateContent xmlns:mc="http://schemas.openxmlformats.org/markup-compatibility/2006">
      <mc:Choice Requires="x14">
        <control shapeId="297989" r:id="rId12" name="Label2">
          <controlPr defaultSize="0" autoLine="0" r:id="rId13">
            <anchor moveWithCells="1">
              <from>
                <xdr:col>2</xdr:col>
                <xdr:colOff>219075</xdr:colOff>
                <xdr:row>10</xdr:row>
                <xdr:rowOff>142875</xdr:rowOff>
              </from>
              <to>
                <xdr:col>2</xdr:col>
                <xdr:colOff>1085850</xdr:colOff>
                <xdr:row>10</xdr:row>
                <xdr:rowOff>352425</xdr:rowOff>
              </to>
            </anchor>
          </controlPr>
        </control>
      </mc:Choice>
      <mc:Fallback>
        <control shapeId="297989" r:id="rId12" name="Label2"/>
      </mc:Fallback>
    </mc:AlternateContent>
    <mc:AlternateContent xmlns:mc="http://schemas.openxmlformats.org/markup-compatibility/2006">
      <mc:Choice Requires="x14">
        <control shapeId="297990" r:id="rId14" name="ComboBox1">
          <controlPr locked="0" defaultSize="0" autoLine="0" listFillRange="D19:D38" r:id="rId15">
            <anchor moveWithCells="1">
              <from>
                <xdr:col>2</xdr:col>
                <xdr:colOff>1162050</xdr:colOff>
                <xdr:row>10</xdr:row>
                <xdr:rowOff>152400</xdr:rowOff>
              </from>
              <to>
                <xdr:col>2</xdr:col>
                <xdr:colOff>1638300</xdr:colOff>
                <xdr:row>10</xdr:row>
                <xdr:rowOff>361950</xdr:rowOff>
              </to>
            </anchor>
          </controlPr>
        </control>
      </mc:Choice>
      <mc:Fallback>
        <control shapeId="297990" r:id="rId14" name="ComboBox1"/>
      </mc:Fallback>
    </mc:AlternateContent>
    <mc:AlternateContent xmlns:mc="http://schemas.openxmlformats.org/markup-compatibility/2006">
      <mc:Choice Requires="x14">
        <control shapeId="297991" r:id="rId16" name="Label3">
          <controlPr defaultSize="0" autoLine="0" r:id="rId17">
            <anchor moveWithCells="1">
              <from>
                <xdr:col>2</xdr:col>
                <xdr:colOff>152400</xdr:colOff>
                <xdr:row>10</xdr:row>
                <xdr:rowOff>1333500</xdr:rowOff>
              </from>
              <to>
                <xdr:col>2</xdr:col>
                <xdr:colOff>1771650</xdr:colOff>
                <xdr:row>10</xdr:row>
                <xdr:rowOff>2276475</xdr:rowOff>
              </to>
            </anchor>
          </controlPr>
        </control>
      </mc:Choice>
      <mc:Fallback>
        <control shapeId="297991" r:id="rId16" name="Label3"/>
      </mc:Fallback>
    </mc:AlternateContent>
    <mc:AlternateContent xmlns:mc="http://schemas.openxmlformats.org/markup-compatibility/2006">
      <mc:Choice Requires="x14">
        <control shapeId="297992" r:id="rId18" name="CmdSaveExcel">
          <controlPr defaultSize="0" autoLine="0" r:id="rId19">
            <anchor moveWithCells="1">
              <from>
                <xdr:col>2</xdr:col>
                <xdr:colOff>200025</xdr:colOff>
                <xdr:row>8</xdr:row>
                <xdr:rowOff>333375</xdr:rowOff>
              </from>
              <to>
                <xdr:col>2</xdr:col>
                <xdr:colOff>1714500</xdr:colOff>
                <xdr:row>8</xdr:row>
                <xdr:rowOff>1143000</xdr:rowOff>
              </to>
            </anchor>
          </controlPr>
        </control>
      </mc:Choice>
      <mc:Fallback>
        <control shapeId="297992" r:id="rId18" name="CmdSaveExcel"/>
      </mc:Fallback>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L28"/>
  <sheetViews>
    <sheetView view="pageBreakPreview" zoomScaleNormal="75" zoomScaleSheetLayoutView="100" workbookViewId="0">
      <selection activeCell="J6" sqref="J6"/>
    </sheetView>
  </sheetViews>
  <sheetFormatPr defaultRowHeight="13.5" x14ac:dyDescent="0.15"/>
  <cols>
    <col min="1" max="1" width="5.25" customWidth="1"/>
    <col min="2" max="2" width="12.25" customWidth="1"/>
    <col min="3" max="3" width="14.25" customWidth="1"/>
    <col min="4" max="4" width="13.25" customWidth="1"/>
    <col min="5" max="5" width="5.625" customWidth="1"/>
    <col min="6" max="6" width="13.375" customWidth="1"/>
    <col min="7" max="7" width="5.625" customWidth="1"/>
    <col min="8" max="8" width="13.25" customWidth="1"/>
    <col min="9" max="9" width="5.625" customWidth="1"/>
    <col min="10" max="12" width="15.375" customWidth="1"/>
  </cols>
  <sheetData>
    <row r="1" spans="1:12" s="312" customFormat="1" ht="20.100000000000001" customHeight="1" x14ac:dyDescent="0.15">
      <c r="A1" s="312" t="s">
        <v>430</v>
      </c>
    </row>
    <row r="2" spans="1:12" s="314" customFormat="1" ht="16.5" customHeight="1" x14ac:dyDescent="0.15">
      <c r="A2" s="647" t="s">
        <v>87</v>
      </c>
      <c r="D2" s="648"/>
      <c r="E2" s="648"/>
      <c r="F2" s="648"/>
      <c r="G2" s="648"/>
      <c r="H2" s="648"/>
      <c r="I2" s="648"/>
      <c r="J2" s="648"/>
      <c r="K2" s="648"/>
      <c r="L2" s="648"/>
    </row>
    <row r="3" spans="1:12" s="314" customFormat="1" ht="21" customHeight="1" x14ac:dyDescent="0.15">
      <c r="A3" s="649" t="s">
        <v>768</v>
      </c>
      <c r="D3" s="648"/>
      <c r="E3" s="648"/>
      <c r="F3" s="648"/>
      <c r="G3" s="648"/>
      <c r="H3" s="648"/>
      <c r="I3" s="648"/>
      <c r="J3" s="648"/>
      <c r="K3" s="648"/>
      <c r="L3" s="648"/>
    </row>
    <row r="4" spans="1:12" s="314" customFormat="1" ht="13.5" customHeight="1" x14ac:dyDescent="0.15">
      <c r="A4" s="650"/>
      <c r="B4" s="655"/>
      <c r="C4" s="655"/>
      <c r="D4" s="1386" t="s">
        <v>2239</v>
      </c>
      <c r="E4" s="1387"/>
      <c r="F4" s="1387"/>
      <c r="G4" s="1387"/>
      <c r="H4" s="1387"/>
      <c r="I4" s="1388"/>
      <c r="J4" s="1389" t="s">
        <v>1990</v>
      </c>
      <c r="K4" s="1390"/>
      <c r="L4" s="1391"/>
    </row>
    <row r="5" spans="1:12" s="314" customFormat="1" ht="13.5" customHeight="1" x14ac:dyDescent="0.15">
      <c r="A5" s="651"/>
      <c r="B5" s="656"/>
      <c r="C5" s="656"/>
      <c r="D5" s="1392" t="s">
        <v>769</v>
      </c>
      <c r="E5" s="1393"/>
      <c r="F5" s="1396" t="s">
        <v>1839</v>
      </c>
      <c r="G5" s="1397"/>
      <c r="H5" s="1396" t="s">
        <v>1840</v>
      </c>
      <c r="I5" s="1400"/>
      <c r="J5" s="1402" t="s">
        <v>649</v>
      </c>
      <c r="K5" s="1403"/>
      <c r="L5" s="1404"/>
    </row>
    <row r="6" spans="1:12" s="314" customFormat="1" ht="13.5" customHeight="1" x14ac:dyDescent="0.15">
      <c r="A6" s="657"/>
      <c r="B6" s="658"/>
      <c r="C6" s="658"/>
      <c r="D6" s="1394"/>
      <c r="E6" s="1395"/>
      <c r="F6" s="1398"/>
      <c r="G6" s="1399"/>
      <c r="H6" s="1398"/>
      <c r="I6" s="1401"/>
      <c r="J6" s="1097" t="s">
        <v>88</v>
      </c>
      <c r="K6" s="652" t="s">
        <v>89</v>
      </c>
      <c r="L6" s="1098" t="s">
        <v>90</v>
      </c>
    </row>
    <row r="7" spans="1:12" s="315" customFormat="1" ht="25.5" customHeight="1" x14ac:dyDescent="0.15">
      <c r="A7" s="1373" t="s">
        <v>1976</v>
      </c>
      <c r="B7" s="1374"/>
      <c r="C7" s="1374"/>
      <c r="D7" s="1157"/>
      <c r="E7" s="653" t="s">
        <v>142</v>
      </c>
      <c r="F7" s="1163"/>
      <c r="G7" s="653" t="s">
        <v>142</v>
      </c>
      <c r="H7" s="1163"/>
      <c r="I7" s="1013" t="s">
        <v>142</v>
      </c>
      <c r="J7" s="659"/>
      <c r="K7" s="660"/>
      <c r="L7" s="661"/>
    </row>
    <row r="8" spans="1:12" s="315" customFormat="1" ht="25.5" customHeight="1" x14ac:dyDescent="0.15">
      <c r="A8" s="1375" t="s">
        <v>737</v>
      </c>
      <c r="B8" s="1378" t="s">
        <v>91</v>
      </c>
      <c r="C8" s="663" t="s">
        <v>864</v>
      </c>
      <c r="D8" s="1158"/>
      <c r="E8" s="664" t="s">
        <v>142</v>
      </c>
      <c r="F8" s="1164"/>
      <c r="G8" s="664" t="s">
        <v>142</v>
      </c>
      <c r="H8" s="1164"/>
      <c r="I8" s="1014" t="s">
        <v>142</v>
      </c>
      <c r="J8" s="659"/>
      <c r="K8" s="660"/>
      <c r="L8" s="662"/>
    </row>
    <row r="9" spans="1:12" s="315" customFormat="1" ht="25.5" customHeight="1" x14ac:dyDescent="0.15">
      <c r="A9" s="1376"/>
      <c r="B9" s="1379"/>
      <c r="C9" s="665" t="s">
        <v>865</v>
      </c>
      <c r="D9" s="1159"/>
      <c r="E9" s="654" t="s">
        <v>142</v>
      </c>
      <c r="F9" s="1165"/>
      <c r="G9" s="654" t="s">
        <v>142</v>
      </c>
      <c r="H9" s="1165"/>
      <c r="I9" s="1015" t="s">
        <v>142</v>
      </c>
      <c r="J9" s="666"/>
      <c r="K9" s="667"/>
      <c r="L9" s="668"/>
    </row>
    <row r="10" spans="1:12" s="315" customFormat="1" ht="25.5" customHeight="1" x14ac:dyDescent="0.15">
      <c r="A10" s="1376"/>
      <c r="B10" s="1378" t="s">
        <v>866</v>
      </c>
      <c r="C10" s="663" t="s">
        <v>864</v>
      </c>
      <c r="D10" s="1158"/>
      <c r="E10" s="669" t="s">
        <v>142</v>
      </c>
      <c r="F10" s="1164"/>
      <c r="G10" s="669" t="s">
        <v>142</v>
      </c>
      <c r="H10" s="1164"/>
      <c r="I10" s="1016" t="s">
        <v>142</v>
      </c>
      <c r="J10" s="670"/>
      <c r="K10" s="660"/>
      <c r="L10" s="671"/>
    </row>
    <row r="11" spans="1:12" s="315" customFormat="1" ht="25.5" customHeight="1" x14ac:dyDescent="0.15">
      <c r="A11" s="1376"/>
      <c r="B11" s="1379"/>
      <c r="C11" s="665" t="s">
        <v>865</v>
      </c>
      <c r="D11" s="1159"/>
      <c r="E11" s="654" t="s">
        <v>142</v>
      </c>
      <c r="F11" s="1165"/>
      <c r="G11" s="654" t="s">
        <v>142</v>
      </c>
      <c r="H11" s="1165"/>
      <c r="I11" s="1015" t="s">
        <v>142</v>
      </c>
      <c r="J11" s="666"/>
      <c r="K11" s="667"/>
      <c r="L11" s="668"/>
    </row>
    <row r="12" spans="1:12" s="315" customFormat="1" ht="25.5" customHeight="1" x14ac:dyDescent="0.15">
      <c r="A12" s="1376"/>
      <c r="B12" s="1380" t="s">
        <v>1977</v>
      </c>
      <c r="C12" s="663" t="s">
        <v>864</v>
      </c>
      <c r="D12" s="1158"/>
      <c r="E12" s="664" t="s">
        <v>142</v>
      </c>
      <c r="F12" s="1164"/>
      <c r="G12" s="664" t="s">
        <v>142</v>
      </c>
      <c r="H12" s="1164"/>
      <c r="I12" s="1014" t="s">
        <v>142</v>
      </c>
      <c r="J12" s="670"/>
      <c r="K12" s="660"/>
      <c r="L12" s="671"/>
    </row>
    <row r="13" spans="1:12" s="315" customFormat="1" ht="25.5" customHeight="1" x14ac:dyDescent="0.15">
      <c r="A13" s="1377"/>
      <c r="B13" s="1380"/>
      <c r="C13" s="665" t="s">
        <v>865</v>
      </c>
      <c r="D13" s="1158"/>
      <c r="E13" s="664" t="s">
        <v>142</v>
      </c>
      <c r="F13" s="1164"/>
      <c r="G13" s="664" t="s">
        <v>142</v>
      </c>
      <c r="H13" s="1164"/>
      <c r="I13" s="1014" t="s">
        <v>142</v>
      </c>
      <c r="J13" s="670"/>
      <c r="K13" s="660"/>
      <c r="L13" s="671"/>
    </row>
    <row r="14" spans="1:12" s="315" customFormat="1" ht="21" customHeight="1" x14ac:dyDescent="0.15">
      <c r="A14" s="1381" t="s">
        <v>738</v>
      </c>
      <c r="B14" s="1382"/>
      <c r="C14" s="1373"/>
      <c r="D14" s="1160"/>
      <c r="E14" s="664" t="s">
        <v>142</v>
      </c>
      <c r="F14" s="1166"/>
      <c r="G14" s="664" t="s">
        <v>142</v>
      </c>
      <c r="H14" s="1166"/>
      <c r="I14" s="1014" t="s">
        <v>142</v>
      </c>
      <c r="J14" s="659"/>
      <c r="K14" s="660"/>
      <c r="L14" s="662"/>
    </row>
    <row r="15" spans="1:12" s="315" customFormat="1" ht="21" customHeight="1" x14ac:dyDescent="0.15">
      <c r="A15" s="1373" t="s">
        <v>1978</v>
      </c>
      <c r="B15" s="1374"/>
      <c r="C15" s="1383"/>
      <c r="D15" s="1160"/>
      <c r="E15" s="664" t="s">
        <v>142</v>
      </c>
      <c r="F15" s="1166"/>
      <c r="G15" s="664" t="s">
        <v>142</v>
      </c>
      <c r="H15" s="1166"/>
      <c r="I15" s="1014" t="s">
        <v>142</v>
      </c>
      <c r="J15" s="659"/>
      <c r="K15" s="660"/>
      <c r="L15" s="662"/>
    </row>
    <row r="16" spans="1:12" s="315" customFormat="1" ht="21" customHeight="1" x14ac:dyDescent="0.15">
      <c r="A16" s="1373" t="s">
        <v>1979</v>
      </c>
      <c r="B16" s="1374"/>
      <c r="C16" s="1383"/>
      <c r="D16" s="1161"/>
      <c r="E16" s="1012" t="s">
        <v>142</v>
      </c>
      <c r="F16" s="1167"/>
      <c r="G16" s="1012" t="s">
        <v>142</v>
      </c>
      <c r="H16" s="1167"/>
      <c r="I16" s="1017" t="s">
        <v>142</v>
      </c>
      <c r="J16" s="672"/>
      <c r="K16" s="673"/>
      <c r="L16" s="674"/>
    </row>
    <row r="17" spans="1:12" s="315" customFormat="1" ht="21" customHeight="1" x14ac:dyDescent="0.15">
      <c r="A17" s="1373" t="s">
        <v>1980</v>
      </c>
      <c r="B17" s="1374"/>
      <c r="C17" s="1374"/>
      <c r="D17" s="1160"/>
      <c r="E17" s="664" t="s">
        <v>142</v>
      </c>
      <c r="F17" s="1166"/>
      <c r="G17" s="664" t="s">
        <v>142</v>
      </c>
      <c r="H17" s="1166"/>
      <c r="I17" s="1014" t="s">
        <v>142</v>
      </c>
      <c r="J17" s="659"/>
      <c r="K17" s="660"/>
      <c r="L17" s="662"/>
    </row>
    <row r="18" spans="1:12" s="315" customFormat="1" ht="21" customHeight="1" x14ac:dyDescent="0.15">
      <c r="A18" s="1384" t="s">
        <v>1981</v>
      </c>
      <c r="B18" s="1385"/>
      <c r="C18" s="1385"/>
      <c r="D18" s="1160"/>
      <c r="E18" s="664" t="s">
        <v>142</v>
      </c>
      <c r="F18" s="1166"/>
      <c r="G18" s="664" t="s">
        <v>142</v>
      </c>
      <c r="H18" s="1166"/>
      <c r="I18" s="1014" t="s">
        <v>142</v>
      </c>
      <c r="J18" s="659"/>
      <c r="K18" s="660"/>
      <c r="L18" s="662"/>
    </row>
    <row r="19" spans="1:12" s="315" customFormat="1" ht="21" customHeight="1" x14ac:dyDescent="0.15">
      <c r="A19" s="1381" t="s">
        <v>739</v>
      </c>
      <c r="B19" s="1382"/>
      <c r="C19" s="1373"/>
      <c r="D19" s="1162"/>
      <c r="E19" s="664" t="s">
        <v>142</v>
      </c>
      <c r="F19" s="1168"/>
      <c r="G19" s="664" t="s">
        <v>142</v>
      </c>
      <c r="H19" s="1168"/>
      <c r="I19" s="1014" t="s">
        <v>142</v>
      </c>
      <c r="J19" s="675"/>
      <c r="K19" s="676"/>
      <c r="L19" s="677"/>
    </row>
    <row r="20" spans="1:12" s="315" customFormat="1" ht="22.5" customHeight="1" x14ac:dyDescent="0.15">
      <c r="A20" s="1370" t="s">
        <v>740</v>
      </c>
      <c r="B20" s="1371"/>
      <c r="C20" s="1372"/>
      <c r="D20" s="1162">
        <f>SUM(D7:D19)</f>
        <v>0</v>
      </c>
      <c r="E20" s="664" t="s">
        <v>142</v>
      </c>
      <c r="F20" s="1168">
        <f>SUM(F7:F19)</f>
        <v>0</v>
      </c>
      <c r="G20" s="664" t="s">
        <v>142</v>
      </c>
      <c r="H20" s="1168">
        <f>SUM(H7:H19)</f>
        <v>0</v>
      </c>
      <c r="I20" s="1014" t="s">
        <v>142</v>
      </c>
      <c r="J20" s="675"/>
      <c r="K20" s="676"/>
      <c r="L20" s="677"/>
    </row>
    <row r="21" spans="1:12" s="315" customFormat="1" ht="18.75" customHeight="1" x14ac:dyDescent="0.15">
      <c r="A21" s="1091" t="s">
        <v>1982</v>
      </c>
      <c r="B21" s="312"/>
      <c r="C21" s="312"/>
      <c r="D21" s="312"/>
      <c r="E21" s="312"/>
      <c r="F21" s="312"/>
      <c r="G21" s="312"/>
      <c r="H21" s="312"/>
      <c r="I21" s="312"/>
      <c r="J21" s="312"/>
      <c r="K21" s="312"/>
      <c r="L21" s="312"/>
    </row>
    <row r="22" spans="1:12" s="315" customFormat="1" ht="18" customHeight="1" x14ac:dyDescent="0.15">
      <c r="A22" s="1091" t="s">
        <v>1983</v>
      </c>
      <c r="B22" s="312"/>
      <c r="C22" s="312"/>
      <c r="D22" s="312"/>
      <c r="E22" s="312"/>
      <c r="F22" s="312"/>
      <c r="G22" s="312"/>
      <c r="H22" s="312"/>
      <c r="I22" s="312"/>
      <c r="J22" s="312"/>
      <c r="K22" s="312"/>
      <c r="L22" s="312"/>
    </row>
    <row r="23" spans="1:12" s="1099" customFormat="1" ht="14.25" customHeight="1" x14ac:dyDescent="0.15">
      <c r="A23" s="1092" t="s">
        <v>1984</v>
      </c>
      <c r="B23" s="1093"/>
      <c r="C23" s="1093"/>
      <c r="D23" s="1093"/>
      <c r="E23" s="1093"/>
      <c r="F23" s="1093"/>
      <c r="G23" s="1093"/>
      <c r="H23" s="1093"/>
      <c r="I23" s="1093"/>
      <c r="J23" s="1093"/>
      <c r="K23" s="1093"/>
      <c r="L23" s="1093"/>
    </row>
    <row r="24" spans="1:12" s="1099" customFormat="1" ht="14.25" customHeight="1" x14ac:dyDescent="0.15">
      <c r="A24" s="1092" t="s">
        <v>1991</v>
      </c>
      <c r="B24" s="1093"/>
      <c r="C24" s="1093"/>
      <c r="D24" s="1093"/>
      <c r="E24" s="1093"/>
      <c r="F24" s="1093"/>
      <c r="G24" s="1093"/>
      <c r="H24" s="1093"/>
      <c r="I24" s="1093"/>
      <c r="J24" s="1093"/>
      <c r="K24" s="1093"/>
      <c r="L24" s="1093"/>
    </row>
    <row r="25" spans="1:12" s="316" customFormat="1" ht="17.25" customHeight="1" x14ac:dyDescent="0.15">
      <c r="A25" s="1091" t="s">
        <v>1985</v>
      </c>
      <c r="B25" s="315"/>
      <c r="C25" s="315"/>
      <c r="D25" s="312"/>
      <c r="E25" s="312"/>
      <c r="F25" s="312"/>
      <c r="G25" s="312"/>
      <c r="H25" s="312"/>
      <c r="I25" s="312"/>
      <c r="J25" s="312"/>
      <c r="K25" s="312"/>
      <c r="L25" s="312"/>
    </row>
    <row r="26" spans="1:12" s="316" customFormat="1" ht="17.25" customHeight="1" x14ac:dyDescent="0.15">
      <c r="A26" s="1091" t="s">
        <v>1986</v>
      </c>
      <c r="B26" s="315"/>
      <c r="C26" s="315"/>
      <c r="D26" s="312"/>
      <c r="E26" s="312"/>
      <c r="F26" s="312"/>
      <c r="G26" s="312"/>
      <c r="H26" s="312"/>
      <c r="I26" s="312"/>
      <c r="J26" s="312"/>
      <c r="K26" s="312"/>
      <c r="L26" s="312"/>
    </row>
    <row r="27" spans="1:12" s="316" customFormat="1" ht="17.25" customHeight="1" x14ac:dyDescent="0.15">
      <c r="A27" s="1091" t="s">
        <v>1987</v>
      </c>
      <c r="B27" s="315"/>
      <c r="C27" s="315"/>
      <c r="D27" s="312"/>
      <c r="E27" s="312"/>
      <c r="F27" s="312"/>
      <c r="G27" s="312"/>
      <c r="H27" s="312"/>
      <c r="I27" s="312"/>
      <c r="J27" s="312"/>
      <c r="K27" s="312"/>
      <c r="L27" s="312"/>
    </row>
    <row r="28" spans="1:12" s="315" customFormat="1" ht="17.25" customHeight="1" x14ac:dyDescent="0.15">
      <c r="A28" s="1091" t="s">
        <v>1988</v>
      </c>
      <c r="D28" s="312"/>
      <c r="E28" s="312"/>
      <c r="F28" s="312"/>
      <c r="G28" s="312"/>
      <c r="H28" s="312"/>
      <c r="I28" s="312"/>
      <c r="J28" s="312"/>
      <c r="K28" s="312"/>
      <c r="L28" s="312"/>
    </row>
  </sheetData>
  <sheetProtection formatRows="0"/>
  <mergeCells count="18">
    <mergeCell ref="D4:I4"/>
    <mergeCell ref="J4:L4"/>
    <mergeCell ref="D5:E6"/>
    <mergeCell ref="F5:G6"/>
    <mergeCell ref="H5:I6"/>
    <mergeCell ref="J5:L5"/>
    <mergeCell ref="A20:C20"/>
    <mergeCell ref="A7:C7"/>
    <mergeCell ref="A8:A13"/>
    <mergeCell ref="B8:B9"/>
    <mergeCell ref="B10:B11"/>
    <mergeCell ref="B12:B13"/>
    <mergeCell ref="A14:C14"/>
    <mergeCell ref="A15:C15"/>
    <mergeCell ref="A16:C16"/>
    <mergeCell ref="A17:C17"/>
    <mergeCell ref="A18:C18"/>
    <mergeCell ref="A19:C19"/>
  </mergeCells>
  <phoneticPr fontId="3"/>
  <pageMargins left="0.70866141732283472" right="0.70866141732283472" top="0.74803149606299213" bottom="0.74803149606299213" header="0.31496062992125984" footer="0.31496062992125984"/>
  <pageSetup paperSize="9" scale="96" orientation="landscape" r:id="rId1"/>
  <headerFoot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0">
    <pageSetUpPr fitToPage="1"/>
  </sheetPr>
  <dimension ref="A1:W21"/>
  <sheetViews>
    <sheetView showGridLines="0" view="pageBreakPreview" zoomScaleNormal="100" zoomScaleSheetLayoutView="100" workbookViewId="0">
      <selection activeCell="J6" sqref="J6"/>
    </sheetView>
  </sheetViews>
  <sheetFormatPr defaultColWidth="9" defaultRowHeight="24.95" customHeight="1" x14ac:dyDescent="0.15"/>
  <cols>
    <col min="1" max="1" width="3.25" style="103" customWidth="1"/>
    <col min="2" max="2" width="10.25" style="103" customWidth="1"/>
    <col min="3" max="3" width="2.125" style="103" customWidth="1"/>
    <col min="4" max="4" width="6" style="103" customWidth="1"/>
    <col min="5" max="5" width="2.625" style="103" customWidth="1"/>
    <col min="6" max="6" width="2.625" style="127" customWidth="1"/>
    <col min="7" max="7" width="6.125" style="103" customWidth="1"/>
    <col min="8" max="8" width="2.625" style="127" customWidth="1"/>
    <col min="9" max="9" width="2.625" style="103" customWidth="1"/>
    <col min="10" max="10" width="6.125" style="127" customWidth="1"/>
    <col min="11" max="11" width="2.625" style="103" customWidth="1"/>
    <col min="12" max="12" width="2.625" style="127" customWidth="1"/>
    <col min="13" max="13" width="6.125" style="103" customWidth="1"/>
    <col min="14" max="15" width="2.625" style="127" customWidth="1"/>
    <col min="16" max="16" width="6.125" style="103" customWidth="1"/>
    <col min="17" max="17" width="2.625" style="127" customWidth="1"/>
    <col min="18" max="18" width="15" style="103" customWidth="1"/>
    <col min="19" max="19" width="5.75" style="103" customWidth="1"/>
    <col min="20" max="20" width="15.625" style="103" customWidth="1"/>
    <col min="21" max="23" width="13.375" style="103" customWidth="1"/>
    <col min="24" max="16384" width="9" style="103"/>
  </cols>
  <sheetData>
    <row r="1" spans="1:23" s="315" customFormat="1" ht="24.95" customHeight="1" x14ac:dyDescent="0.15">
      <c r="A1" s="315" t="s">
        <v>2205</v>
      </c>
      <c r="F1" s="316"/>
      <c r="H1" s="316"/>
      <c r="J1" s="316"/>
      <c r="L1" s="316"/>
      <c r="N1" s="316"/>
      <c r="O1" s="316"/>
      <c r="Q1" s="316"/>
    </row>
    <row r="2" spans="1:23" s="315" customFormat="1" ht="19.5" customHeight="1" x14ac:dyDescent="0.15">
      <c r="B2" s="315" t="s">
        <v>1841</v>
      </c>
      <c r="F2" s="316"/>
      <c r="H2" s="316"/>
      <c r="J2" s="316"/>
      <c r="L2" s="316"/>
      <c r="N2" s="316"/>
      <c r="O2" s="316"/>
      <c r="Q2" s="316"/>
    </row>
    <row r="3" spans="1:23" s="315" customFormat="1" ht="32.25" customHeight="1" x14ac:dyDescent="0.15">
      <c r="B3" s="1405"/>
      <c r="C3" s="1406"/>
      <c r="D3" s="1406"/>
      <c r="E3" s="1407"/>
      <c r="F3" s="1411" t="s">
        <v>1842</v>
      </c>
      <c r="G3" s="1371"/>
      <c r="H3" s="1371"/>
      <c r="I3" s="1371"/>
      <c r="J3" s="1371"/>
      <c r="K3" s="1371"/>
      <c r="L3" s="1371"/>
      <c r="M3" s="1371"/>
      <c r="N3" s="1371"/>
      <c r="O3" s="1371"/>
      <c r="P3" s="1371"/>
      <c r="Q3" s="1371"/>
      <c r="R3" s="1371"/>
      <c r="S3" s="1371"/>
      <c r="T3" s="1372"/>
      <c r="U3" s="1412" t="s">
        <v>1845</v>
      </c>
      <c r="V3" s="1371"/>
      <c r="W3" s="1372"/>
    </row>
    <row r="4" spans="1:23" s="315" customFormat="1" ht="45.75" customHeight="1" x14ac:dyDescent="0.15">
      <c r="B4" s="1408"/>
      <c r="C4" s="1409"/>
      <c r="D4" s="1409"/>
      <c r="E4" s="1410"/>
      <c r="F4" s="1413" t="s">
        <v>744</v>
      </c>
      <c r="G4" s="1371"/>
      <c r="H4" s="1372"/>
      <c r="I4" s="1414" t="s">
        <v>745</v>
      </c>
      <c r="J4" s="1403"/>
      <c r="K4" s="1404"/>
      <c r="L4" s="1413" t="s">
        <v>746</v>
      </c>
      <c r="M4" s="1371"/>
      <c r="N4" s="1372"/>
      <c r="O4" s="1415" t="s">
        <v>741</v>
      </c>
      <c r="P4" s="1371"/>
      <c r="Q4" s="1372"/>
      <c r="R4" s="1018" t="s">
        <v>1843</v>
      </c>
      <c r="S4" s="1019" t="s">
        <v>1844</v>
      </c>
      <c r="T4" s="916" t="s">
        <v>742</v>
      </c>
      <c r="U4" s="678" t="s">
        <v>1846</v>
      </c>
      <c r="V4" s="916" t="s">
        <v>1847</v>
      </c>
      <c r="W4" s="678" t="s">
        <v>1848</v>
      </c>
    </row>
    <row r="5" spans="1:23" s="315" customFormat="1" ht="24.75" customHeight="1" x14ac:dyDescent="0.15">
      <c r="B5" s="1416" t="s">
        <v>773</v>
      </c>
      <c r="C5" s="1419" t="s">
        <v>770</v>
      </c>
      <c r="D5" s="1420"/>
      <c r="E5" s="1421"/>
      <c r="F5" s="679"/>
      <c r="G5" s="785"/>
      <c r="H5" s="632"/>
      <c r="I5" s="679"/>
      <c r="J5" s="786"/>
      <c r="K5" s="680"/>
      <c r="L5" s="679"/>
      <c r="M5" s="785"/>
      <c r="N5" s="681"/>
      <c r="O5" s="679"/>
      <c r="P5" s="785"/>
      <c r="Q5" s="632"/>
      <c r="R5" s="682"/>
      <c r="S5" s="1020"/>
      <c r="T5" s="683"/>
      <c r="U5" s="684"/>
      <c r="V5" s="684"/>
      <c r="W5" s="684"/>
    </row>
    <row r="6" spans="1:23" s="315" customFormat="1" ht="24.75" customHeight="1" x14ac:dyDescent="0.15">
      <c r="B6" s="1417"/>
      <c r="C6" s="1422"/>
      <c r="D6" s="1423"/>
      <c r="E6" s="1424"/>
      <c r="F6" s="317"/>
      <c r="G6" s="599">
        <v>3</v>
      </c>
      <c r="H6" s="318"/>
      <c r="I6" s="320"/>
      <c r="J6" s="599">
        <v>6</v>
      </c>
      <c r="K6" s="600"/>
      <c r="L6" s="317"/>
      <c r="M6" s="599">
        <v>20</v>
      </c>
      <c r="N6" s="319"/>
      <c r="O6" s="318"/>
      <c r="P6" s="599">
        <v>30</v>
      </c>
      <c r="Q6" s="318"/>
      <c r="R6" s="1021">
        <f>ROUND(SUM(G7,J7,M7,P7),0)</f>
        <v>0</v>
      </c>
      <c r="S6" s="1021"/>
      <c r="T6" s="685"/>
      <c r="U6" s="685" t="s">
        <v>1849</v>
      </c>
      <c r="V6" s="685" t="s">
        <v>743</v>
      </c>
      <c r="W6" s="685" t="s">
        <v>743</v>
      </c>
    </row>
    <row r="7" spans="1:23" s="315" customFormat="1" ht="24.75" customHeight="1" x14ac:dyDescent="0.15">
      <c r="B7" s="1417"/>
      <c r="C7" s="1422"/>
      <c r="D7" s="1393"/>
      <c r="E7" s="1424"/>
      <c r="F7" s="317" t="s">
        <v>747</v>
      </c>
      <c r="G7" s="1139">
        <f>ROUNDDOWN(G5/G6,1)</f>
        <v>0</v>
      </c>
      <c r="H7" s="1140" t="s">
        <v>748</v>
      </c>
      <c r="I7" s="1138" t="s">
        <v>747</v>
      </c>
      <c r="J7" s="1139">
        <f>ROUNDDOWN(J5/J6,1)</f>
        <v>0</v>
      </c>
      <c r="K7" s="1141" t="s">
        <v>748</v>
      </c>
      <c r="L7" s="1138" t="s">
        <v>747</v>
      </c>
      <c r="M7" s="1139">
        <f>ROUNDDOWN(M5/M6,1)</f>
        <v>0</v>
      </c>
      <c r="N7" s="1141" t="s">
        <v>748</v>
      </c>
      <c r="O7" s="1140" t="s">
        <v>747</v>
      </c>
      <c r="P7" s="1139">
        <f>ROUNDDOWN(P5/P6,1)</f>
        <v>0</v>
      </c>
      <c r="Q7" s="1203" t="s">
        <v>748</v>
      </c>
      <c r="R7" s="686" t="s">
        <v>749</v>
      </c>
      <c r="S7" s="1022">
        <v>1</v>
      </c>
      <c r="T7" s="1021">
        <f>(MAX(R6,R9))+S7</f>
        <v>1</v>
      </c>
      <c r="U7" s="1233">
        <f>T7</f>
        <v>1</v>
      </c>
      <c r="V7" s="687">
        <v>1</v>
      </c>
      <c r="W7" s="686">
        <v>1</v>
      </c>
    </row>
    <row r="8" spans="1:23" s="315" customFormat="1" ht="24.75" customHeight="1" x14ac:dyDescent="0.15">
      <c r="B8" s="1417"/>
      <c r="C8" s="1425" t="s">
        <v>772</v>
      </c>
      <c r="D8" s="1426"/>
      <c r="E8" s="1427"/>
      <c r="F8" s="688"/>
      <c r="G8" s="787"/>
      <c r="H8" s="689"/>
      <c r="I8" s="688"/>
      <c r="J8" s="788"/>
      <c r="K8" s="690"/>
      <c r="L8" s="688"/>
      <c r="M8" s="787"/>
      <c r="N8" s="691"/>
      <c r="O8" s="688"/>
      <c r="P8" s="787"/>
      <c r="Q8" s="692"/>
      <c r="R8" s="693"/>
      <c r="S8" s="1023"/>
      <c r="T8" s="1429" t="s">
        <v>1850</v>
      </c>
      <c r="U8" s="1025" t="s">
        <v>743</v>
      </c>
      <c r="V8" s="694"/>
      <c r="W8" s="694"/>
    </row>
    <row r="9" spans="1:23" s="315" customFormat="1" ht="24.75" customHeight="1" x14ac:dyDescent="0.15">
      <c r="B9" s="1417"/>
      <c r="C9" s="1422"/>
      <c r="D9" s="1393"/>
      <c r="E9" s="1424"/>
      <c r="F9" s="317"/>
      <c r="G9" s="632">
        <v>3</v>
      </c>
      <c r="H9" s="318"/>
      <c r="I9" s="320"/>
      <c r="J9" s="599">
        <v>6</v>
      </c>
      <c r="K9" s="600"/>
      <c r="L9" s="317"/>
      <c r="M9" s="599">
        <v>20</v>
      </c>
      <c r="N9" s="319"/>
      <c r="O9" s="318"/>
      <c r="P9" s="599">
        <v>30</v>
      </c>
      <c r="Q9" s="313"/>
      <c r="R9" s="1021">
        <f>ROUND(SUM(G10,J10,M10,P10),0)</f>
        <v>0</v>
      </c>
      <c r="S9" s="1021"/>
      <c r="T9" s="1430"/>
      <c r="U9" s="1233">
        <f>V7+W7</f>
        <v>2</v>
      </c>
      <c r="V9" s="685"/>
      <c r="W9" s="685"/>
    </row>
    <row r="10" spans="1:23" s="315" customFormat="1" ht="24.75" customHeight="1" x14ac:dyDescent="0.15">
      <c r="B10" s="1418"/>
      <c r="C10" s="1394"/>
      <c r="D10" s="1395"/>
      <c r="E10" s="1428"/>
      <c r="F10" s="695" t="s">
        <v>747</v>
      </c>
      <c r="G10" s="1129">
        <f>ROUNDDOWN(G8/G9,1)</f>
        <v>0</v>
      </c>
      <c r="H10" s="1130" t="s">
        <v>748</v>
      </c>
      <c r="I10" s="1128" t="s">
        <v>747</v>
      </c>
      <c r="J10" s="1129">
        <f>ROUNDDOWN(J8/J9,1)</f>
        <v>0</v>
      </c>
      <c r="K10" s="1131" t="s">
        <v>748</v>
      </c>
      <c r="L10" s="1128" t="s">
        <v>747</v>
      </c>
      <c r="M10" s="1129">
        <f>ROUNDDOWN(M8/M9,1)</f>
        <v>0</v>
      </c>
      <c r="N10" s="1131" t="s">
        <v>748</v>
      </c>
      <c r="O10" s="1130" t="s">
        <v>747</v>
      </c>
      <c r="P10" s="1129">
        <f>ROUNDDOWN(P8/P9,1)</f>
        <v>0</v>
      </c>
      <c r="Q10" s="696" t="s">
        <v>748</v>
      </c>
      <c r="R10" s="697" t="s">
        <v>750</v>
      </c>
      <c r="S10" s="1024"/>
      <c r="T10" s="1431"/>
      <c r="U10" s="698"/>
      <c r="V10" s="698"/>
      <c r="W10" s="698"/>
    </row>
    <row r="11" spans="1:23" s="315" customFormat="1" ht="24.75" customHeight="1" x14ac:dyDescent="0.15">
      <c r="B11" s="1432" t="s">
        <v>1009</v>
      </c>
      <c r="C11" s="1435" t="s">
        <v>770</v>
      </c>
      <c r="D11" s="1420"/>
      <c r="E11" s="1421"/>
      <c r="F11" s="601"/>
      <c r="G11" s="741"/>
      <c r="H11" s="602"/>
      <c r="I11" s="603"/>
      <c r="J11" s="742"/>
      <c r="K11" s="604"/>
      <c r="L11" s="603"/>
      <c r="M11" s="741"/>
      <c r="N11" s="605"/>
      <c r="O11" s="603"/>
      <c r="P11" s="741"/>
      <c r="Q11" s="602"/>
      <c r="R11" s="743"/>
      <c r="S11" s="743"/>
      <c r="T11" s="743"/>
      <c r="U11" s="744"/>
      <c r="V11" s="745"/>
      <c r="W11" s="745"/>
    </row>
    <row r="12" spans="1:23" s="315" customFormat="1" ht="24.75" customHeight="1" x14ac:dyDescent="0.15">
      <c r="B12" s="1433"/>
      <c r="C12" s="1422"/>
      <c r="D12" s="1393"/>
      <c r="E12" s="1424"/>
      <c r="F12" s="606"/>
      <c r="G12" s="602">
        <v>3</v>
      </c>
      <c r="H12" s="607"/>
      <c r="I12" s="608"/>
      <c r="J12" s="602">
        <v>6</v>
      </c>
      <c r="K12" s="609"/>
      <c r="L12" s="610"/>
      <c r="M12" s="602">
        <v>20</v>
      </c>
      <c r="N12" s="611"/>
      <c r="O12" s="607"/>
      <c r="P12" s="602">
        <v>30</v>
      </c>
      <c r="Q12" s="607"/>
      <c r="R12" s="746"/>
      <c r="S12" s="746"/>
      <c r="T12" s="746"/>
      <c r="U12" s="610"/>
      <c r="V12" s="747"/>
      <c r="W12" s="747"/>
    </row>
    <row r="13" spans="1:23" s="315" customFormat="1" ht="24.75" customHeight="1" x14ac:dyDescent="0.15">
      <c r="B13" s="1433"/>
      <c r="C13" s="1436"/>
      <c r="D13" s="1437"/>
      <c r="E13" s="1438"/>
      <c r="F13" s="627" t="s">
        <v>747</v>
      </c>
      <c r="G13" s="748"/>
      <c r="H13" s="628" t="s">
        <v>748</v>
      </c>
      <c r="I13" s="629" t="s">
        <v>747</v>
      </c>
      <c r="J13" s="748"/>
      <c r="K13" s="630" t="s">
        <v>748</v>
      </c>
      <c r="L13" s="629" t="s">
        <v>747</v>
      </c>
      <c r="M13" s="748"/>
      <c r="N13" s="630" t="s">
        <v>748</v>
      </c>
      <c r="O13" s="628" t="s">
        <v>747</v>
      </c>
      <c r="P13" s="748"/>
      <c r="Q13" s="631" t="s">
        <v>748</v>
      </c>
      <c r="R13" s="749"/>
      <c r="S13" s="758"/>
      <c r="T13" s="746"/>
      <c r="U13" s="750"/>
      <c r="V13" s="751"/>
      <c r="W13" s="751"/>
    </row>
    <row r="14" spans="1:23" s="315" customFormat="1" ht="24.75" customHeight="1" x14ac:dyDescent="0.15">
      <c r="B14" s="1433"/>
      <c r="C14" s="1439" t="s">
        <v>771</v>
      </c>
      <c r="D14" s="1393"/>
      <c r="E14" s="1424"/>
      <c r="F14" s="617"/>
      <c r="G14" s="752"/>
      <c r="H14" s="607"/>
      <c r="I14" s="608"/>
      <c r="J14" s="753"/>
      <c r="K14" s="609"/>
      <c r="L14" s="608"/>
      <c r="M14" s="752"/>
      <c r="N14" s="611"/>
      <c r="O14" s="608"/>
      <c r="P14" s="752"/>
      <c r="Q14" s="618"/>
      <c r="R14" s="754"/>
      <c r="S14" s="754"/>
      <c r="T14" s="746"/>
      <c r="U14" s="744"/>
      <c r="V14" s="754"/>
      <c r="W14" s="754"/>
    </row>
    <row r="15" spans="1:23" s="315" customFormat="1" ht="24.75" customHeight="1" x14ac:dyDescent="0.15">
      <c r="B15" s="1433"/>
      <c r="C15" s="1422"/>
      <c r="D15" s="1423"/>
      <c r="E15" s="1424"/>
      <c r="F15" s="606"/>
      <c r="G15" s="602">
        <v>3</v>
      </c>
      <c r="H15" s="607"/>
      <c r="I15" s="608"/>
      <c r="J15" s="602">
        <v>6</v>
      </c>
      <c r="K15" s="609"/>
      <c r="L15" s="610"/>
      <c r="M15" s="602">
        <v>20</v>
      </c>
      <c r="N15" s="611"/>
      <c r="O15" s="607"/>
      <c r="P15" s="602">
        <v>30</v>
      </c>
      <c r="Q15" s="618"/>
      <c r="R15" s="746"/>
      <c r="S15" s="746"/>
      <c r="T15" s="746"/>
      <c r="U15" s="610"/>
      <c r="V15" s="746"/>
      <c r="W15" s="746"/>
    </row>
    <row r="16" spans="1:23" s="315" customFormat="1" ht="24.75" customHeight="1" x14ac:dyDescent="0.15">
      <c r="B16" s="1434"/>
      <c r="C16" s="1394"/>
      <c r="D16" s="1395"/>
      <c r="E16" s="1428"/>
      <c r="F16" s="612" t="s">
        <v>747</v>
      </c>
      <c r="G16" s="755"/>
      <c r="H16" s="613" t="s">
        <v>748</v>
      </c>
      <c r="I16" s="614" t="s">
        <v>747</v>
      </c>
      <c r="J16" s="755"/>
      <c r="K16" s="615" t="s">
        <v>748</v>
      </c>
      <c r="L16" s="614" t="s">
        <v>747</v>
      </c>
      <c r="M16" s="755"/>
      <c r="N16" s="615" t="s">
        <v>748</v>
      </c>
      <c r="O16" s="613" t="s">
        <v>747</v>
      </c>
      <c r="P16" s="755"/>
      <c r="Q16" s="616" t="s">
        <v>748</v>
      </c>
      <c r="R16" s="756"/>
      <c r="S16" s="756"/>
      <c r="T16" s="756"/>
      <c r="U16" s="757"/>
      <c r="V16" s="756"/>
      <c r="W16" s="756"/>
    </row>
    <row r="17" spans="1:23" s="315" customFormat="1" ht="21" customHeight="1" x14ac:dyDescent="0.15">
      <c r="A17" s="315" t="s">
        <v>1010</v>
      </c>
      <c r="F17" s="316"/>
      <c r="H17" s="316"/>
      <c r="J17" s="316"/>
      <c r="L17" s="316"/>
      <c r="N17" s="316"/>
      <c r="O17" s="316"/>
      <c r="Q17" s="316"/>
    </row>
    <row r="18" spans="1:23" s="315" customFormat="1" ht="21" customHeight="1" x14ac:dyDescent="0.15">
      <c r="B18" s="127" t="s">
        <v>2068</v>
      </c>
      <c r="F18" s="316"/>
      <c r="H18" s="316"/>
      <c r="J18" s="316"/>
      <c r="L18" s="316"/>
      <c r="N18" s="316"/>
      <c r="O18" s="316"/>
      <c r="Q18" s="316"/>
    </row>
    <row r="19" spans="1:23" s="315" customFormat="1" ht="21" customHeight="1" x14ac:dyDescent="0.15">
      <c r="A19" s="315" t="s">
        <v>2067</v>
      </c>
      <c r="B19" s="103"/>
      <c r="F19" s="316"/>
      <c r="H19" s="316"/>
      <c r="J19" s="316"/>
      <c r="L19" s="316"/>
      <c r="N19" s="316"/>
      <c r="O19" s="316"/>
      <c r="Q19" s="316"/>
    </row>
    <row r="20" spans="1:23" s="315" customFormat="1" ht="21" customHeight="1" x14ac:dyDescent="0.15">
      <c r="A20" s="315" t="s">
        <v>1011</v>
      </c>
      <c r="F20" s="316"/>
      <c r="H20" s="316"/>
      <c r="J20" s="316"/>
      <c r="L20" s="316"/>
      <c r="N20" s="316"/>
      <c r="O20" s="316"/>
      <c r="Q20" s="316"/>
    </row>
    <row r="21" spans="1:23" s="315" customFormat="1" ht="21" customHeight="1" x14ac:dyDescent="0.15">
      <c r="A21" s="103"/>
      <c r="B21" s="103"/>
      <c r="C21" s="103"/>
      <c r="D21" s="103"/>
      <c r="E21" s="103"/>
      <c r="F21" s="127"/>
      <c r="G21" s="103"/>
      <c r="H21" s="127"/>
      <c r="I21" s="103"/>
      <c r="J21" s="127"/>
      <c r="K21" s="103"/>
      <c r="L21" s="127"/>
      <c r="M21" s="103"/>
      <c r="N21" s="127"/>
      <c r="O21" s="127"/>
      <c r="P21" s="103"/>
      <c r="Q21" s="127"/>
      <c r="R21" s="103"/>
      <c r="S21" s="103"/>
      <c r="T21" s="103"/>
      <c r="U21" s="103"/>
      <c r="V21" s="103"/>
      <c r="W21" s="103"/>
    </row>
  </sheetData>
  <sheetProtection formatRows="0"/>
  <mergeCells count="14">
    <mergeCell ref="B5:B10"/>
    <mergeCell ref="C5:E7"/>
    <mergeCell ref="C8:E10"/>
    <mergeCell ref="T8:T10"/>
    <mergeCell ref="B11:B16"/>
    <mergeCell ref="C11:E13"/>
    <mergeCell ref="C14:E16"/>
    <mergeCell ref="B3:E4"/>
    <mergeCell ref="F3:T3"/>
    <mergeCell ref="U3:W3"/>
    <mergeCell ref="F4:H4"/>
    <mergeCell ref="I4:K4"/>
    <mergeCell ref="L4:N4"/>
    <mergeCell ref="O4:Q4"/>
  </mergeCells>
  <phoneticPr fontId="3"/>
  <dataValidations count="2">
    <dataValidation operator="greaterThanOrEqual" allowBlank="1" showInputMessage="1" showErrorMessage="1" error="数字を入力してください" sqref="H65511:H65512 F65511:F65512 L65511:L65512 N65511:O65512 F5 F8 H5 N5:O5 H8 N8:O8 F11 F14 H11 N11:O11 H14 N14:O14 L11 L14 L5 L8" xr:uid="{00000000-0002-0000-0A00-000000000000}"/>
    <dataValidation type="decimal" imeMode="off" operator="greaterThanOrEqual" allowBlank="1" showInputMessage="1" showErrorMessage="1" error="数字を入力してください" sqref="Q65511:S65512 U65511:U65512 Q5 Q14 Q8 Q11" xr:uid="{00000000-0002-0000-0A00-000001000000}">
      <formula1>0</formula1>
    </dataValidation>
  </dataValidations>
  <pageMargins left="0.75" right="0.75" top="0.36" bottom="0.52" header="0.2" footer="0.28000000000000003"/>
  <pageSetup paperSize="9" scale="90" orientation="landscape" r:id="rId1"/>
  <headerFooter alignWithMargins="0">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1:W21"/>
  <sheetViews>
    <sheetView view="pageBreakPreview" zoomScaleNormal="100" zoomScaleSheetLayoutView="100" workbookViewId="0">
      <selection activeCell="J6" sqref="J6"/>
    </sheetView>
  </sheetViews>
  <sheetFormatPr defaultColWidth="9" defaultRowHeight="24.95" customHeight="1" x14ac:dyDescent="0.15"/>
  <cols>
    <col min="1" max="1" width="3.25" style="1201" customWidth="1"/>
    <col min="2" max="2" width="10.25" style="1201" customWidth="1"/>
    <col min="3" max="3" width="2.125" style="1201" customWidth="1"/>
    <col min="4" max="4" width="6" style="1201" customWidth="1"/>
    <col min="5" max="6" width="2.625" style="1201" customWidth="1"/>
    <col min="7" max="7" width="6.125" style="1201" customWidth="1"/>
    <col min="8" max="9" width="2.625" style="1201" customWidth="1"/>
    <col min="10" max="10" width="6.125" style="1201" customWidth="1"/>
    <col min="11" max="12" width="2.625" style="1201" customWidth="1"/>
    <col min="13" max="13" width="6.125" style="1201" customWidth="1"/>
    <col min="14" max="15" width="2.625" style="1201" customWidth="1"/>
    <col min="16" max="16" width="6.125" style="1201" customWidth="1"/>
    <col min="17" max="17" width="2.625" style="1201" customWidth="1"/>
    <col min="18" max="18" width="11" style="1201" bestFit="1" customWidth="1"/>
    <col min="19" max="19" width="5.25" style="1201" bestFit="1" customWidth="1"/>
    <col min="20" max="21" width="15.625" style="1201" customWidth="1"/>
    <col min="22" max="23" width="13.375" style="1201" customWidth="1"/>
    <col min="24" max="16384" width="9" style="1201"/>
  </cols>
  <sheetData>
    <row r="1" spans="1:23" s="1169" customFormat="1" ht="24.95" customHeight="1" x14ac:dyDescent="0.15">
      <c r="A1" s="1169" t="s">
        <v>2206</v>
      </c>
    </row>
    <row r="2" spans="1:23" s="1169" customFormat="1" ht="19.5" customHeight="1" x14ac:dyDescent="0.15">
      <c r="B2" s="1169" t="s">
        <v>2012</v>
      </c>
    </row>
    <row r="3" spans="1:23" s="1169" customFormat="1" ht="32.25" customHeight="1" x14ac:dyDescent="0.15">
      <c r="B3" s="1405"/>
      <c r="C3" s="1468"/>
      <c r="D3" s="1468"/>
      <c r="E3" s="1469"/>
      <c r="F3" s="1411" t="s">
        <v>1842</v>
      </c>
      <c r="G3" s="1472"/>
      <c r="H3" s="1472"/>
      <c r="I3" s="1472"/>
      <c r="J3" s="1472"/>
      <c r="K3" s="1472"/>
      <c r="L3" s="1472"/>
      <c r="M3" s="1472"/>
      <c r="N3" s="1472"/>
      <c r="O3" s="1472"/>
      <c r="P3" s="1472"/>
      <c r="Q3" s="1472"/>
      <c r="R3" s="1472"/>
      <c r="S3" s="1472"/>
      <c r="T3" s="1473"/>
      <c r="U3" s="1412" t="s">
        <v>2013</v>
      </c>
      <c r="V3" s="1472"/>
      <c r="W3" s="1473"/>
    </row>
    <row r="4" spans="1:23" s="1169" customFormat="1" ht="45.75" customHeight="1" x14ac:dyDescent="0.15">
      <c r="B4" s="1408"/>
      <c r="C4" s="1470"/>
      <c r="D4" s="1470"/>
      <c r="E4" s="1471"/>
      <c r="F4" s="1474" t="s">
        <v>2014</v>
      </c>
      <c r="G4" s="1472"/>
      <c r="H4" s="1473"/>
      <c r="I4" s="1475" t="s">
        <v>2015</v>
      </c>
      <c r="J4" s="1476"/>
      <c r="K4" s="1477"/>
      <c r="L4" s="1474" t="s">
        <v>2016</v>
      </c>
      <c r="M4" s="1472"/>
      <c r="N4" s="1473"/>
      <c r="O4" s="1478" t="s">
        <v>741</v>
      </c>
      <c r="P4" s="1472"/>
      <c r="Q4" s="1473"/>
      <c r="R4" s="1170" t="s">
        <v>1843</v>
      </c>
      <c r="S4" s="1171" t="s">
        <v>1844</v>
      </c>
      <c r="T4" s="916" t="s">
        <v>2017</v>
      </c>
      <c r="U4" s="1125" t="s">
        <v>2018</v>
      </c>
      <c r="V4" s="916" t="s">
        <v>2019</v>
      </c>
      <c r="W4" s="678" t="s">
        <v>2020</v>
      </c>
    </row>
    <row r="5" spans="1:23" s="1169" customFormat="1" ht="24.75" customHeight="1" x14ac:dyDescent="0.15">
      <c r="B5" s="1416" t="s">
        <v>773</v>
      </c>
      <c r="C5" s="1419" t="s">
        <v>770</v>
      </c>
      <c r="D5" s="1442"/>
      <c r="E5" s="1443"/>
      <c r="F5" s="1172"/>
      <c r="G5" s="1126"/>
      <c r="H5" s="1173"/>
      <c r="I5" s="1172"/>
      <c r="J5" s="1127"/>
      <c r="K5" s="1174"/>
      <c r="L5" s="1172"/>
      <c r="M5" s="1126"/>
      <c r="N5" s="1175"/>
      <c r="O5" s="1172"/>
      <c r="P5" s="1126"/>
      <c r="Q5" s="1173"/>
      <c r="R5" s="1176"/>
      <c r="S5" s="1020"/>
      <c r="T5" s="1177" t="s">
        <v>2021</v>
      </c>
      <c r="U5" s="1178" t="s">
        <v>2022</v>
      </c>
      <c r="V5" s="1175"/>
      <c r="W5" s="1179"/>
    </row>
    <row r="6" spans="1:23" s="1169" customFormat="1" ht="24.75" customHeight="1" x14ac:dyDescent="0.15">
      <c r="B6" s="1440"/>
      <c r="C6" s="1444"/>
      <c r="D6" s="1445"/>
      <c r="E6" s="1446"/>
      <c r="F6" s="1180"/>
      <c r="G6" s="1173">
        <v>3</v>
      </c>
      <c r="H6" s="1181"/>
      <c r="I6" s="1182"/>
      <c r="J6" s="1173">
        <v>6</v>
      </c>
      <c r="K6" s="1183"/>
      <c r="L6" s="1180"/>
      <c r="M6" s="1173">
        <v>20</v>
      </c>
      <c r="N6" s="1184"/>
      <c r="O6" s="1181"/>
      <c r="P6" s="1173">
        <v>30</v>
      </c>
      <c r="Q6" s="1181"/>
      <c r="R6" s="1021">
        <f>ROUND(SUM(G7,J7,M7,P7),0)</f>
        <v>0</v>
      </c>
      <c r="S6" s="1021"/>
      <c r="T6" s="1185"/>
      <c r="U6" s="1185" t="s">
        <v>1849</v>
      </c>
      <c r="V6" s="1184" t="s">
        <v>743</v>
      </c>
      <c r="W6" s="1185" t="s">
        <v>743</v>
      </c>
    </row>
    <row r="7" spans="1:23" s="1169" customFormat="1" ht="24.75" customHeight="1" x14ac:dyDescent="0.15">
      <c r="B7" s="1440"/>
      <c r="C7" s="1444"/>
      <c r="D7" s="1447"/>
      <c r="E7" s="1446"/>
      <c r="F7" s="1128" t="s">
        <v>2023</v>
      </c>
      <c r="G7" s="1129">
        <f>ROUNDDOWN(G5/G6,1)</f>
        <v>0</v>
      </c>
      <c r="H7" s="1130" t="s">
        <v>2024</v>
      </c>
      <c r="I7" s="1128" t="s">
        <v>2023</v>
      </c>
      <c r="J7" s="1129">
        <f>ROUNDDOWN(J5/J6,1)</f>
        <v>0</v>
      </c>
      <c r="K7" s="1131" t="s">
        <v>2024</v>
      </c>
      <c r="L7" s="1128" t="s">
        <v>2023</v>
      </c>
      <c r="M7" s="1129">
        <f>ROUNDDOWN(M5/M6,1)</f>
        <v>0</v>
      </c>
      <c r="N7" s="1131" t="s">
        <v>2024</v>
      </c>
      <c r="O7" s="1130" t="s">
        <v>2023</v>
      </c>
      <c r="P7" s="1129">
        <f>ROUNDDOWN(P5/P6,1)</f>
        <v>0</v>
      </c>
      <c r="Q7" s="1132" t="s">
        <v>2024</v>
      </c>
      <c r="R7" s="1186" t="s">
        <v>749</v>
      </c>
      <c r="S7" s="1022">
        <v>1</v>
      </c>
      <c r="T7" s="1133">
        <f>(MAX(R6,R9))+S7</f>
        <v>1</v>
      </c>
      <c r="U7" s="1210">
        <f>T7</f>
        <v>1</v>
      </c>
      <c r="V7" s="1187">
        <v>1</v>
      </c>
      <c r="W7" s="1186">
        <v>1</v>
      </c>
    </row>
    <row r="8" spans="1:23" s="1169" customFormat="1" ht="24.75" customHeight="1" x14ac:dyDescent="0.15">
      <c r="B8" s="1440"/>
      <c r="C8" s="1425" t="s">
        <v>772</v>
      </c>
      <c r="D8" s="1448"/>
      <c r="E8" s="1449"/>
      <c r="F8" s="1188"/>
      <c r="G8" s="1135"/>
      <c r="H8" s="1189"/>
      <c r="I8" s="1188"/>
      <c r="J8" s="1136"/>
      <c r="K8" s="1190"/>
      <c r="L8" s="1188"/>
      <c r="M8" s="1135"/>
      <c r="N8" s="1191"/>
      <c r="O8" s="1188"/>
      <c r="P8" s="1135"/>
      <c r="Q8" s="1192"/>
      <c r="R8" s="1193"/>
      <c r="S8" s="1023"/>
      <c r="T8" s="1453" t="s">
        <v>2025</v>
      </c>
      <c r="U8" s="1194" t="s">
        <v>743</v>
      </c>
      <c r="V8" s="1195"/>
      <c r="W8" s="1196"/>
    </row>
    <row r="9" spans="1:23" s="1169" customFormat="1" ht="24.75" customHeight="1" x14ac:dyDescent="0.15">
      <c r="B9" s="1440"/>
      <c r="C9" s="1444"/>
      <c r="D9" s="1447"/>
      <c r="E9" s="1446"/>
      <c r="F9" s="1180"/>
      <c r="G9" s="1208">
        <v>3</v>
      </c>
      <c r="H9" s="1140"/>
      <c r="I9" s="1200"/>
      <c r="J9" s="1208">
        <v>6</v>
      </c>
      <c r="K9" s="1209"/>
      <c r="L9" s="1138"/>
      <c r="M9" s="1208">
        <v>20</v>
      </c>
      <c r="N9" s="1141"/>
      <c r="O9" s="1140"/>
      <c r="P9" s="1208">
        <v>30</v>
      </c>
      <c r="Q9" s="1203"/>
      <c r="R9" s="1021">
        <f>ROUND(SUM(G10,J10,M10,P10),0)</f>
        <v>0</v>
      </c>
      <c r="S9" s="1021"/>
      <c r="T9" s="1454"/>
      <c r="U9" s="1211">
        <f>V7+W7</f>
        <v>2</v>
      </c>
      <c r="V9" s="1184"/>
      <c r="W9" s="1185"/>
    </row>
    <row r="10" spans="1:23" s="1169" customFormat="1" ht="24.75" customHeight="1" x14ac:dyDescent="0.15">
      <c r="B10" s="1441"/>
      <c r="C10" s="1450"/>
      <c r="D10" s="1451"/>
      <c r="E10" s="1452"/>
      <c r="F10" s="1128" t="s">
        <v>2026</v>
      </c>
      <c r="G10" s="1129">
        <f>ROUNDDOWN(G8/G9,1)</f>
        <v>0</v>
      </c>
      <c r="H10" s="1130" t="s">
        <v>2027</v>
      </c>
      <c r="I10" s="1128" t="s">
        <v>2026</v>
      </c>
      <c r="J10" s="1129">
        <f>ROUNDDOWN(J8/J9,1)</f>
        <v>0</v>
      </c>
      <c r="K10" s="1131" t="s">
        <v>2027</v>
      </c>
      <c r="L10" s="1128" t="s">
        <v>2026</v>
      </c>
      <c r="M10" s="1129">
        <f>ROUNDDOWN(M8/M9,1)</f>
        <v>0</v>
      </c>
      <c r="N10" s="1131" t="s">
        <v>2027</v>
      </c>
      <c r="O10" s="1130" t="s">
        <v>2026</v>
      </c>
      <c r="P10" s="1129">
        <f>ROUNDDOWN(P8/P9,1)</f>
        <v>0</v>
      </c>
      <c r="Q10" s="1132" t="s">
        <v>2027</v>
      </c>
      <c r="R10" s="1024" t="s">
        <v>2028</v>
      </c>
      <c r="S10" s="1024"/>
      <c r="T10" s="1455"/>
      <c r="U10" s="1198"/>
      <c r="V10" s="1199"/>
      <c r="W10" s="1198"/>
    </row>
    <row r="11" spans="1:23" s="1169" customFormat="1" ht="24.75" customHeight="1" x14ac:dyDescent="0.15">
      <c r="B11" s="1432" t="s">
        <v>2029</v>
      </c>
      <c r="C11" s="1435" t="s">
        <v>770</v>
      </c>
      <c r="D11" s="1456"/>
      <c r="E11" s="1457"/>
      <c r="F11" s="601"/>
      <c r="G11" s="741"/>
      <c r="H11" s="602"/>
      <c r="I11" s="603"/>
      <c r="J11" s="742"/>
      <c r="K11" s="604"/>
      <c r="L11" s="603"/>
      <c r="M11" s="741"/>
      <c r="N11" s="605"/>
      <c r="O11" s="603"/>
      <c r="P11" s="741"/>
      <c r="Q11" s="602"/>
      <c r="R11" s="743"/>
      <c r="S11" s="743"/>
      <c r="T11" s="743"/>
      <c r="U11" s="744"/>
      <c r="V11" s="745"/>
      <c r="W11" s="745"/>
    </row>
    <row r="12" spans="1:23" s="1169" customFormat="1" ht="24.75" customHeight="1" x14ac:dyDescent="0.15">
      <c r="B12" s="1433"/>
      <c r="C12" s="1458"/>
      <c r="D12" s="1459"/>
      <c r="E12" s="1460"/>
      <c r="F12" s="606"/>
      <c r="G12" s="602">
        <v>3</v>
      </c>
      <c r="H12" s="607"/>
      <c r="I12" s="608"/>
      <c r="J12" s="602">
        <v>6</v>
      </c>
      <c r="K12" s="609"/>
      <c r="L12" s="610"/>
      <c r="M12" s="602">
        <v>20</v>
      </c>
      <c r="N12" s="611"/>
      <c r="O12" s="607"/>
      <c r="P12" s="602">
        <v>30</v>
      </c>
      <c r="Q12" s="607"/>
      <c r="R12" s="746"/>
      <c r="S12" s="746"/>
      <c r="T12" s="746"/>
      <c r="U12" s="610"/>
      <c r="V12" s="747"/>
      <c r="W12" s="747"/>
    </row>
    <row r="13" spans="1:23" s="1169" customFormat="1" ht="24.75" customHeight="1" x14ac:dyDescent="0.15">
      <c r="B13" s="1433"/>
      <c r="C13" s="1461"/>
      <c r="D13" s="1462"/>
      <c r="E13" s="1463"/>
      <c r="F13" s="627" t="s">
        <v>2026</v>
      </c>
      <c r="G13" s="748"/>
      <c r="H13" s="628" t="s">
        <v>2027</v>
      </c>
      <c r="I13" s="629" t="s">
        <v>2026</v>
      </c>
      <c r="J13" s="748"/>
      <c r="K13" s="630" t="s">
        <v>2027</v>
      </c>
      <c r="L13" s="629" t="s">
        <v>2026</v>
      </c>
      <c r="M13" s="748"/>
      <c r="N13" s="630" t="s">
        <v>2027</v>
      </c>
      <c r="O13" s="628" t="s">
        <v>2026</v>
      </c>
      <c r="P13" s="748"/>
      <c r="Q13" s="631" t="s">
        <v>2027</v>
      </c>
      <c r="R13" s="749"/>
      <c r="S13" s="758"/>
      <c r="T13" s="746"/>
      <c r="U13" s="750"/>
      <c r="V13" s="751"/>
      <c r="W13" s="751"/>
    </row>
    <row r="14" spans="1:23" s="1169" customFormat="1" ht="24.75" customHeight="1" x14ac:dyDescent="0.15">
      <c r="B14" s="1433"/>
      <c r="C14" s="1439" t="s">
        <v>2030</v>
      </c>
      <c r="D14" s="1459"/>
      <c r="E14" s="1460"/>
      <c r="F14" s="617"/>
      <c r="G14" s="752"/>
      <c r="H14" s="607"/>
      <c r="I14" s="608"/>
      <c r="J14" s="753"/>
      <c r="K14" s="609"/>
      <c r="L14" s="608"/>
      <c r="M14" s="752"/>
      <c r="N14" s="611"/>
      <c r="O14" s="608"/>
      <c r="P14" s="752"/>
      <c r="Q14" s="618"/>
      <c r="R14" s="754"/>
      <c r="S14" s="754"/>
      <c r="T14" s="746"/>
      <c r="U14" s="744"/>
      <c r="V14" s="754"/>
      <c r="W14" s="754"/>
    </row>
    <row r="15" spans="1:23" s="1169" customFormat="1" ht="24.75" customHeight="1" x14ac:dyDescent="0.15">
      <c r="B15" s="1433"/>
      <c r="C15" s="1458"/>
      <c r="D15" s="1464"/>
      <c r="E15" s="1460"/>
      <c r="F15" s="606"/>
      <c r="G15" s="602">
        <v>3</v>
      </c>
      <c r="H15" s="607"/>
      <c r="I15" s="608"/>
      <c r="J15" s="602">
        <v>6</v>
      </c>
      <c r="K15" s="609"/>
      <c r="L15" s="610"/>
      <c r="M15" s="602">
        <v>20</v>
      </c>
      <c r="N15" s="611"/>
      <c r="O15" s="607"/>
      <c r="P15" s="602">
        <v>30</v>
      </c>
      <c r="Q15" s="618"/>
      <c r="R15" s="746"/>
      <c r="S15" s="746"/>
      <c r="T15" s="746"/>
      <c r="U15" s="610"/>
      <c r="V15" s="746"/>
      <c r="W15" s="746"/>
    </row>
    <row r="16" spans="1:23" s="1169" customFormat="1" ht="24.75" customHeight="1" x14ac:dyDescent="0.15">
      <c r="B16" s="1434"/>
      <c r="C16" s="1465"/>
      <c r="D16" s="1466"/>
      <c r="E16" s="1467"/>
      <c r="F16" s="612" t="s">
        <v>2026</v>
      </c>
      <c r="G16" s="755"/>
      <c r="H16" s="613" t="s">
        <v>2027</v>
      </c>
      <c r="I16" s="614" t="s">
        <v>2026</v>
      </c>
      <c r="J16" s="755"/>
      <c r="K16" s="615" t="s">
        <v>2027</v>
      </c>
      <c r="L16" s="614" t="s">
        <v>2026</v>
      </c>
      <c r="M16" s="755"/>
      <c r="N16" s="615" t="s">
        <v>2027</v>
      </c>
      <c r="O16" s="613" t="s">
        <v>2026</v>
      </c>
      <c r="P16" s="755"/>
      <c r="Q16" s="616" t="s">
        <v>2027</v>
      </c>
      <c r="R16" s="756"/>
      <c r="S16" s="756"/>
      <c r="T16" s="756"/>
      <c r="U16" s="757"/>
      <c r="V16" s="756"/>
      <c r="W16" s="756"/>
    </row>
    <row r="17" spans="1:23" s="1169" customFormat="1" ht="21" customHeight="1" x14ac:dyDescent="0.15">
      <c r="A17" s="1169" t="s">
        <v>2031</v>
      </c>
    </row>
    <row r="18" spans="1:23" s="1169" customFormat="1" ht="21" customHeight="1" x14ac:dyDescent="0.15">
      <c r="B18" s="1201" t="s">
        <v>2068</v>
      </c>
    </row>
    <row r="19" spans="1:23" s="1169" customFormat="1" ht="21" customHeight="1" x14ac:dyDescent="0.15">
      <c r="A19" s="1169" t="s">
        <v>2069</v>
      </c>
      <c r="B19" s="1201"/>
    </row>
    <row r="20" spans="1:23" s="1169" customFormat="1" ht="21" customHeight="1" x14ac:dyDescent="0.15">
      <c r="A20" s="1169" t="s">
        <v>2032</v>
      </c>
    </row>
    <row r="21" spans="1:23" s="1169" customFormat="1" ht="21" customHeight="1" x14ac:dyDescent="0.15">
      <c r="A21" s="1201"/>
      <c r="B21" s="1201"/>
      <c r="C21" s="1201"/>
      <c r="D21" s="1201"/>
      <c r="E21" s="1201"/>
      <c r="F21" s="1201"/>
      <c r="G21" s="1201"/>
      <c r="H21" s="1201"/>
      <c r="I21" s="1201"/>
      <c r="J21" s="1201"/>
      <c r="K21" s="1201"/>
      <c r="L21" s="1201"/>
      <c r="M21" s="1201"/>
      <c r="N21" s="1201"/>
      <c r="O21" s="1201"/>
      <c r="P21" s="1201"/>
      <c r="Q21" s="1201"/>
      <c r="R21" s="1201"/>
      <c r="S21" s="1201"/>
      <c r="T21" s="1201"/>
      <c r="U21" s="1201"/>
      <c r="V21" s="1201"/>
      <c r="W21" s="1201"/>
    </row>
  </sheetData>
  <sheetProtection formatRows="0"/>
  <mergeCells count="14">
    <mergeCell ref="B3:E4"/>
    <mergeCell ref="F3:T3"/>
    <mergeCell ref="U3:W3"/>
    <mergeCell ref="F4:H4"/>
    <mergeCell ref="I4:K4"/>
    <mergeCell ref="L4:N4"/>
    <mergeCell ref="O4:Q4"/>
    <mergeCell ref="B5:B10"/>
    <mergeCell ref="C5:E7"/>
    <mergeCell ref="C8:E10"/>
    <mergeCell ref="T8:T10"/>
    <mergeCell ref="B11:B16"/>
    <mergeCell ref="C11:E13"/>
    <mergeCell ref="C14:E16"/>
  </mergeCells>
  <phoneticPr fontId="3"/>
  <dataValidations count="2">
    <dataValidation operator="greaterThanOrEqual" allowBlank="1" showInputMessage="1" showErrorMessage="1" error="数字を入力してください" sqref="H65511:H65512 F65511:F65512 L65511:L65512 N65511:O65512 F5 F8 H5 N5:O5 H8 N8:O8 F11 F14 H11 N11:O11 H14 N14:O14 L11 L14 L5 L8" xr:uid="{00000000-0002-0000-0B00-000000000000}"/>
    <dataValidation type="decimal" imeMode="off" operator="greaterThanOrEqual" allowBlank="1" showInputMessage="1" showErrorMessage="1" error="数字を入力してください" sqref="Q65511:S65512 U65511:U65512 Q5 Q14 Q8 Q11" xr:uid="{00000000-0002-0000-0B00-000001000000}">
      <formula1>0</formula1>
    </dataValidation>
  </dataValidations>
  <pageMargins left="0.70866141732283472" right="0.70866141732283472" top="0.74803149606299213" bottom="0.74803149606299213" header="0.31496062992125984" footer="0.31496062992125984"/>
  <pageSetup paperSize="9" scale="92" orientation="landscape" r:id="rId1"/>
  <headerFooter>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pageSetUpPr fitToPage="1"/>
  </sheetPr>
  <dimension ref="A1:V21"/>
  <sheetViews>
    <sheetView view="pageBreakPreview" zoomScaleNormal="100" zoomScaleSheetLayoutView="100" workbookViewId="0">
      <selection activeCell="J6" sqref="J6"/>
    </sheetView>
  </sheetViews>
  <sheetFormatPr defaultColWidth="9" defaultRowHeight="24.95" customHeight="1" x14ac:dyDescent="0.15"/>
  <cols>
    <col min="1" max="1" width="3.25" style="1201" customWidth="1"/>
    <col min="2" max="2" width="10.25" style="1201" customWidth="1"/>
    <col min="3" max="3" width="2.125" style="1201" customWidth="1"/>
    <col min="4" max="4" width="6" style="1201" customWidth="1"/>
    <col min="5" max="6" width="2.625" style="1201" customWidth="1"/>
    <col min="7" max="7" width="6.125" style="1201" customWidth="1"/>
    <col min="8" max="9" width="2.625" style="1201" customWidth="1"/>
    <col min="10" max="10" width="6.125" style="1201" customWidth="1"/>
    <col min="11" max="12" width="2.625" style="1201" customWidth="1"/>
    <col min="13" max="13" width="6.125" style="1201" customWidth="1"/>
    <col min="14" max="15" width="2.625" style="1201" customWidth="1"/>
    <col min="16" max="16" width="6.125" style="1201" customWidth="1"/>
    <col min="17" max="17" width="2.625" style="1201" customWidth="1"/>
    <col min="18" max="18" width="11" style="1201" bestFit="1" customWidth="1"/>
    <col min="19" max="20" width="15.625" style="1201" customWidth="1"/>
    <col min="21" max="22" width="13.375" style="1201" customWidth="1"/>
    <col min="23" max="16384" width="9" style="1201"/>
  </cols>
  <sheetData>
    <row r="1" spans="1:22" s="1169" customFormat="1" ht="24.95" customHeight="1" x14ac:dyDescent="0.15">
      <c r="A1" s="1169" t="s">
        <v>2206</v>
      </c>
    </row>
    <row r="2" spans="1:22" s="1169" customFormat="1" ht="19.5" customHeight="1" x14ac:dyDescent="0.15">
      <c r="B2" s="1169" t="s">
        <v>2043</v>
      </c>
    </row>
    <row r="3" spans="1:22" s="1169" customFormat="1" ht="32.25" customHeight="1" x14ac:dyDescent="0.15">
      <c r="B3" s="1405"/>
      <c r="C3" s="1468"/>
      <c r="D3" s="1468"/>
      <c r="E3" s="1469"/>
      <c r="F3" s="1411" t="s">
        <v>1842</v>
      </c>
      <c r="G3" s="1472"/>
      <c r="H3" s="1472"/>
      <c r="I3" s="1472"/>
      <c r="J3" s="1472"/>
      <c r="K3" s="1472"/>
      <c r="L3" s="1472"/>
      <c r="M3" s="1472"/>
      <c r="N3" s="1472"/>
      <c r="O3" s="1472"/>
      <c r="P3" s="1472"/>
      <c r="Q3" s="1472"/>
      <c r="R3" s="1472"/>
      <c r="S3" s="1473"/>
      <c r="T3" s="1412" t="s">
        <v>2013</v>
      </c>
      <c r="U3" s="1472"/>
      <c r="V3" s="1473"/>
    </row>
    <row r="4" spans="1:22" s="1169" customFormat="1" ht="45.75" customHeight="1" x14ac:dyDescent="0.15">
      <c r="B4" s="1408"/>
      <c r="C4" s="1470"/>
      <c r="D4" s="1470"/>
      <c r="E4" s="1471"/>
      <c r="F4" s="1474" t="s">
        <v>2014</v>
      </c>
      <c r="G4" s="1472"/>
      <c r="H4" s="1473"/>
      <c r="I4" s="1475" t="s">
        <v>2015</v>
      </c>
      <c r="J4" s="1476"/>
      <c r="K4" s="1477"/>
      <c r="L4" s="1474" t="s">
        <v>2016</v>
      </c>
      <c r="M4" s="1472"/>
      <c r="N4" s="1473"/>
      <c r="O4" s="1478" t="s">
        <v>741</v>
      </c>
      <c r="P4" s="1472"/>
      <c r="Q4" s="1473"/>
      <c r="R4" s="1170" t="s">
        <v>649</v>
      </c>
      <c r="S4" s="916" t="s">
        <v>2017</v>
      </c>
      <c r="T4" s="1125" t="s">
        <v>2018</v>
      </c>
      <c r="U4" s="916" t="s">
        <v>2019</v>
      </c>
      <c r="V4" s="678" t="s">
        <v>2020</v>
      </c>
    </row>
    <row r="5" spans="1:22" s="1169" customFormat="1" ht="24.75" customHeight="1" x14ac:dyDescent="0.15">
      <c r="B5" s="1416" t="s">
        <v>773</v>
      </c>
      <c r="C5" s="1419" t="s">
        <v>770</v>
      </c>
      <c r="D5" s="1442"/>
      <c r="E5" s="1443"/>
      <c r="F5" s="1172"/>
      <c r="G5" s="785"/>
      <c r="H5" s="1173"/>
      <c r="I5" s="1172"/>
      <c r="J5" s="786"/>
      <c r="K5" s="1174"/>
      <c r="L5" s="1172"/>
      <c r="M5" s="785"/>
      <c r="N5" s="1175"/>
      <c r="O5" s="1172"/>
      <c r="P5" s="785"/>
      <c r="Q5" s="1173"/>
      <c r="R5" s="1176"/>
      <c r="S5" s="1202" t="s">
        <v>2033</v>
      </c>
      <c r="T5" s="1178"/>
      <c r="U5" s="1175"/>
      <c r="V5" s="1179"/>
    </row>
    <row r="6" spans="1:22" s="1169" customFormat="1" ht="24.75" customHeight="1" x14ac:dyDescent="0.15">
      <c r="B6" s="1440"/>
      <c r="C6" s="1444"/>
      <c r="D6" s="1445"/>
      <c r="E6" s="1446"/>
      <c r="F6" s="1180"/>
      <c r="G6" s="1173"/>
      <c r="H6" s="1181"/>
      <c r="I6" s="1182"/>
      <c r="J6" s="1173"/>
      <c r="K6" s="1183"/>
      <c r="L6" s="1180"/>
      <c r="M6" s="1173"/>
      <c r="N6" s="1184"/>
      <c r="O6" s="1181"/>
      <c r="P6" s="1173"/>
      <c r="Q6" s="1181"/>
      <c r="R6" s="1021">
        <f>ROUND(SUM(G7,J7,M7,P7),0)</f>
        <v>0</v>
      </c>
      <c r="S6" s="1206"/>
      <c r="T6" s="1185" t="s">
        <v>1849</v>
      </c>
      <c r="U6" s="1184" t="s">
        <v>743</v>
      </c>
      <c r="V6" s="1185" t="s">
        <v>743</v>
      </c>
    </row>
    <row r="7" spans="1:22" s="1169" customFormat="1" ht="24.75" customHeight="1" x14ac:dyDescent="0.15">
      <c r="B7" s="1440"/>
      <c r="C7" s="1444"/>
      <c r="D7" s="1447"/>
      <c r="E7" s="1446"/>
      <c r="F7" s="1138" t="s">
        <v>2026</v>
      </c>
      <c r="G7" s="1139"/>
      <c r="H7" s="1140" t="s">
        <v>2027</v>
      </c>
      <c r="I7" s="1138" t="s">
        <v>2026</v>
      </c>
      <c r="J7" s="1139"/>
      <c r="K7" s="1141" t="s">
        <v>2027</v>
      </c>
      <c r="L7" s="1138" t="s">
        <v>2026</v>
      </c>
      <c r="M7" s="1139"/>
      <c r="N7" s="1141" t="s">
        <v>2027</v>
      </c>
      <c r="O7" s="1140" t="s">
        <v>2026</v>
      </c>
      <c r="P7" s="1139"/>
      <c r="Q7" s="1203" t="s">
        <v>2027</v>
      </c>
      <c r="R7" s="1022" t="s">
        <v>2034</v>
      </c>
      <c r="S7" s="1204" t="s">
        <v>2035</v>
      </c>
      <c r="T7" s="1210">
        <f>S6+S8</f>
        <v>0</v>
      </c>
      <c r="U7" s="1187">
        <v>1</v>
      </c>
      <c r="V7" s="1186">
        <v>1</v>
      </c>
    </row>
    <row r="8" spans="1:22" s="1169" customFormat="1" ht="24.75" customHeight="1" x14ac:dyDescent="0.15">
      <c r="B8" s="1440"/>
      <c r="C8" s="1425" t="s">
        <v>772</v>
      </c>
      <c r="D8" s="1448"/>
      <c r="E8" s="1449"/>
      <c r="F8" s="1188"/>
      <c r="G8" s="1135"/>
      <c r="H8" s="1189"/>
      <c r="I8" s="1188"/>
      <c r="J8" s="1136"/>
      <c r="K8" s="1190"/>
      <c r="L8" s="1188"/>
      <c r="M8" s="1135"/>
      <c r="N8" s="1191"/>
      <c r="O8" s="1188"/>
      <c r="P8" s="1135"/>
      <c r="Q8" s="1192"/>
      <c r="R8" s="1205"/>
      <c r="S8" s="1207"/>
      <c r="T8" s="1023"/>
      <c r="U8" s="1195"/>
      <c r="V8" s="1196"/>
    </row>
    <row r="9" spans="1:22" s="1169" customFormat="1" ht="24.75" customHeight="1" x14ac:dyDescent="0.15">
      <c r="B9" s="1440"/>
      <c r="C9" s="1444"/>
      <c r="D9" s="1447"/>
      <c r="E9" s="1446"/>
      <c r="F9" s="1180"/>
      <c r="G9" s="1173"/>
      <c r="H9" s="1181"/>
      <c r="I9" s="1182"/>
      <c r="J9" s="1173"/>
      <c r="K9" s="1183"/>
      <c r="L9" s="1180"/>
      <c r="M9" s="1173"/>
      <c r="N9" s="1184"/>
      <c r="O9" s="1181"/>
      <c r="P9" s="1173"/>
      <c r="Q9" s="1197"/>
      <c r="R9" s="1021">
        <f>ROUND(SUM(G10,J10,M10,P10),0)</f>
        <v>0</v>
      </c>
      <c r="S9" s="1479" t="s">
        <v>2036</v>
      </c>
      <c r="T9" s="1212" t="s">
        <v>743</v>
      </c>
      <c r="U9" s="1184"/>
      <c r="V9" s="1185"/>
    </row>
    <row r="10" spans="1:22" s="1169" customFormat="1" ht="24.75" customHeight="1" x14ac:dyDescent="0.15">
      <c r="B10" s="1441"/>
      <c r="C10" s="1450"/>
      <c r="D10" s="1451"/>
      <c r="E10" s="1452"/>
      <c r="F10" s="1128" t="s">
        <v>2026</v>
      </c>
      <c r="G10" s="1129"/>
      <c r="H10" s="1130" t="s">
        <v>2027</v>
      </c>
      <c r="I10" s="1128" t="s">
        <v>2026</v>
      </c>
      <c r="J10" s="1129"/>
      <c r="K10" s="1131" t="s">
        <v>2027</v>
      </c>
      <c r="L10" s="1128" t="s">
        <v>2026</v>
      </c>
      <c r="M10" s="1129"/>
      <c r="N10" s="1131" t="s">
        <v>2027</v>
      </c>
      <c r="O10" s="1130" t="s">
        <v>2026</v>
      </c>
      <c r="P10" s="1129"/>
      <c r="Q10" s="1132" t="s">
        <v>2027</v>
      </c>
      <c r="R10" s="1024" t="s">
        <v>2028</v>
      </c>
      <c r="S10" s="1480"/>
      <c r="T10" s="1213">
        <f>U7+V7</f>
        <v>2</v>
      </c>
      <c r="U10" s="1199"/>
      <c r="V10" s="1198"/>
    </row>
    <row r="11" spans="1:22" s="1169" customFormat="1" ht="24.75" customHeight="1" x14ac:dyDescent="0.15">
      <c r="B11" s="1432" t="s">
        <v>2029</v>
      </c>
      <c r="C11" s="1435" t="s">
        <v>770</v>
      </c>
      <c r="D11" s="1456"/>
      <c r="E11" s="1457"/>
      <c r="F11" s="601"/>
      <c r="G11" s="741"/>
      <c r="H11" s="602"/>
      <c r="I11" s="603"/>
      <c r="J11" s="742"/>
      <c r="K11" s="604"/>
      <c r="L11" s="603"/>
      <c r="M11" s="741"/>
      <c r="N11" s="605"/>
      <c r="O11" s="603"/>
      <c r="P11" s="741"/>
      <c r="Q11" s="602"/>
      <c r="R11" s="743"/>
      <c r="S11" s="743"/>
      <c r="T11" s="744"/>
      <c r="U11" s="745"/>
      <c r="V11" s="745"/>
    </row>
    <row r="12" spans="1:22" s="1169" customFormat="1" ht="24.75" customHeight="1" x14ac:dyDescent="0.15">
      <c r="B12" s="1433"/>
      <c r="C12" s="1458"/>
      <c r="D12" s="1459"/>
      <c r="E12" s="1460"/>
      <c r="F12" s="606"/>
      <c r="G12" s="602"/>
      <c r="H12" s="607"/>
      <c r="I12" s="608"/>
      <c r="J12" s="602"/>
      <c r="K12" s="609"/>
      <c r="L12" s="610"/>
      <c r="M12" s="602"/>
      <c r="N12" s="611"/>
      <c r="O12" s="607"/>
      <c r="P12" s="602"/>
      <c r="Q12" s="607"/>
      <c r="R12" s="746"/>
      <c r="S12" s="746"/>
      <c r="T12" s="610"/>
      <c r="U12" s="747"/>
      <c r="V12" s="747"/>
    </row>
    <row r="13" spans="1:22" s="1169" customFormat="1" ht="24.75" customHeight="1" x14ac:dyDescent="0.15">
      <c r="B13" s="1433"/>
      <c r="C13" s="1461"/>
      <c r="D13" s="1462"/>
      <c r="E13" s="1463"/>
      <c r="F13" s="627" t="s">
        <v>2026</v>
      </c>
      <c r="G13" s="748"/>
      <c r="H13" s="628" t="s">
        <v>2027</v>
      </c>
      <c r="I13" s="629" t="s">
        <v>2026</v>
      </c>
      <c r="J13" s="748"/>
      <c r="K13" s="630" t="s">
        <v>2027</v>
      </c>
      <c r="L13" s="629" t="s">
        <v>2026</v>
      </c>
      <c r="M13" s="748"/>
      <c r="N13" s="630" t="s">
        <v>2027</v>
      </c>
      <c r="O13" s="628" t="s">
        <v>2026</v>
      </c>
      <c r="P13" s="748"/>
      <c r="Q13" s="631" t="s">
        <v>2027</v>
      </c>
      <c r="R13" s="749"/>
      <c r="S13" s="746"/>
      <c r="T13" s="750"/>
      <c r="U13" s="751"/>
      <c r="V13" s="751"/>
    </row>
    <row r="14" spans="1:22" s="1169" customFormat="1" ht="24.75" customHeight="1" x14ac:dyDescent="0.15">
      <c r="B14" s="1433"/>
      <c r="C14" s="1439" t="s">
        <v>2030</v>
      </c>
      <c r="D14" s="1459"/>
      <c r="E14" s="1460"/>
      <c r="F14" s="617"/>
      <c r="G14" s="752"/>
      <c r="H14" s="607"/>
      <c r="I14" s="608"/>
      <c r="J14" s="753"/>
      <c r="K14" s="609"/>
      <c r="L14" s="608"/>
      <c r="M14" s="752"/>
      <c r="N14" s="611"/>
      <c r="O14" s="608"/>
      <c r="P14" s="752"/>
      <c r="Q14" s="618"/>
      <c r="R14" s="754"/>
      <c r="S14" s="746"/>
      <c r="T14" s="744"/>
      <c r="U14" s="754"/>
      <c r="V14" s="754"/>
    </row>
    <row r="15" spans="1:22" s="1169" customFormat="1" ht="24.75" customHeight="1" x14ac:dyDescent="0.15">
      <c r="B15" s="1433"/>
      <c r="C15" s="1458"/>
      <c r="D15" s="1464"/>
      <c r="E15" s="1460"/>
      <c r="F15" s="606"/>
      <c r="G15" s="602"/>
      <c r="H15" s="607"/>
      <c r="I15" s="608"/>
      <c r="J15" s="602"/>
      <c r="K15" s="609"/>
      <c r="L15" s="610"/>
      <c r="M15" s="602"/>
      <c r="N15" s="611"/>
      <c r="O15" s="607"/>
      <c r="P15" s="602"/>
      <c r="Q15" s="618"/>
      <c r="R15" s="746"/>
      <c r="S15" s="746"/>
      <c r="T15" s="610"/>
      <c r="U15" s="746"/>
      <c r="V15" s="746"/>
    </row>
    <row r="16" spans="1:22" s="1169" customFormat="1" ht="24.75" customHeight="1" x14ac:dyDescent="0.15">
      <c r="B16" s="1434"/>
      <c r="C16" s="1465"/>
      <c r="D16" s="1466"/>
      <c r="E16" s="1467"/>
      <c r="F16" s="612" t="s">
        <v>2026</v>
      </c>
      <c r="G16" s="755"/>
      <c r="H16" s="613" t="s">
        <v>2027</v>
      </c>
      <c r="I16" s="614" t="s">
        <v>2026</v>
      </c>
      <c r="J16" s="755"/>
      <c r="K16" s="615" t="s">
        <v>2027</v>
      </c>
      <c r="L16" s="614" t="s">
        <v>2026</v>
      </c>
      <c r="M16" s="755"/>
      <c r="N16" s="615" t="s">
        <v>2027</v>
      </c>
      <c r="O16" s="613" t="s">
        <v>2026</v>
      </c>
      <c r="P16" s="755"/>
      <c r="Q16" s="616" t="s">
        <v>2027</v>
      </c>
      <c r="R16" s="756"/>
      <c r="S16" s="756"/>
      <c r="T16" s="757"/>
      <c r="U16" s="756"/>
      <c r="V16" s="756"/>
    </row>
    <row r="17" spans="1:22" s="1169" customFormat="1" ht="21" customHeight="1" x14ac:dyDescent="0.15">
      <c r="A17" s="1169" t="s">
        <v>2037</v>
      </c>
    </row>
    <row r="18" spans="1:22" s="1169" customFormat="1" ht="21" customHeight="1" x14ac:dyDescent="0.15">
      <c r="B18" s="1201" t="s">
        <v>895</v>
      </c>
    </row>
    <row r="19" spans="1:22" s="1169" customFormat="1" ht="21" customHeight="1" x14ac:dyDescent="0.15">
      <c r="A19" s="1169" t="s">
        <v>2069</v>
      </c>
      <c r="B19" s="1201"/>
    </row>
    <row r="20" spans="1:22" s="1169" customFormat="1" ht="21" customHeight="1" x14ac:dyDescent="0.15">
      <c r="A20" s="1169" t="s">
        <v>2032</v>
      </c>
    </row>
    <row r="21" spans="1:22" s="1169" customFormat="1" ht="21" customHeight="1" x14ac:dyDescent="0.15">
      <c r="A21" s="1201"/>
      <c r="B21" s="1201"/>
      <c r="C21" s="1201"/>
      <c r="D21" s="1201"/>
      <c r="E21" s="1201"/>
      <c r="F21" s="1201"/>
      <c r="G21" s="1201"/>
      <c r="H21" s="1201"/>
      <c r="I21" s="1201"/>
      <c r="J21" s="1201"/>
      <c r="K21" s="1201"/>
      <c r="L21" s="1201"/>
      <c r="M21" s="1201"/>
      <c r="N21" s="1201"/>
      <c r="O21" s="1201"/>
      <c r="P21" s="1201"/>
      <c r="Q21" s="1201"/>
      <c r="R21" s="1201"/>
      <c r="S21" s="1201"/>
      <c r="T21" s="1201"/>
      <c r="U21" s="1201"/>
      <c r="V21" s="1201"/>
    </row>
  </sheetData>
  <sheetProtection formatRows="0"/>
  <mergeCells count="14">
    <mergeCell ref="B3:E4"/>
    <mergeCell ref="F3:S3"/>
    <mergeCell ref="T3:V3"/>
    <mergeCell ref="F4:H4"/>
    <mergeCell ref="I4:K4"/>
    <mergeCell ref="L4:N4"/>
    <mergeCell ref="O4:Q4"/>
    <mergeCell ref="B5:B10"/>
    <mergeCell ref="C5:E7"/>
    <mergeCell ref="C8:E10"/>
    <mergeCell ref="S9:S10"/>
    <mergeCell ref="B11:B16"/>
    <mergeCell ref="C11:E13"/>
    <mergeCell ref="C14:E16"/>
  </mergeCells>
  <phoneticPr fontId="3"/>
  <dataValidations count="2">
    <dataValidation type="decimal" imeMode="off" operator="greaterThanOrEqual" allowBlank="1" showInputMessage="1" showErrorMessage="1" error="数字を入力してください" sqref="Q65511:R65512 T65511:T65512 Q5 Q14 Q8 Q11" xr:uid="{00000000-0002-0000-0C00-000000000000}">
      <formula1>0</formula1>
    </dataValidation>
    <dataValidation operator="greaterThanOrEqual" allowBlank="1" showInputMessage="1" showErrorMessage="1" error="数字を入力してください" sqref="H65511:H65512 F65511:F65512 L65511:L65512 N65511:O65512 F5 F8 H5 N5:O5 H8 N8:O8 F11 F14 H11 N11:O11 H14 N14:O14 L11 L14 L5 L8" xr:uid="{00000000-0002-0000-0C00-000001000000}"/>
  </dataValidations>
  <pageMargins left="0.70866141732283472" right="0.70866141732283472" top="0.74803149606299213" bottom="0.74803149606299213" header="0.31496062992125984" footer="0.31496062992125984"/>
  <pageSetup paperSize="9" scale="96" orientation="landscape" r:id="rId1"/>
  <headerFooter>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0">
    <pageSetUpPr fitToPage="1"/>
  </sheetPr>
  <dimension ref="A1:V21"/>
  <sheetViews>
    <sheetView view="pageBreakPreview" zoomScaleNormal="100" zoomScaleSheetLayoutView="100" workbookViewId="0">
      <selection activeCell="J6" sqref="J6"/>
    </sheetView>
  </sheetViews>
  <sheetFormatPr defaultColWidth="9" defaultRowHeight="24.95" customHeight="1" x14ac:dyDescent="0.15"/>
  <cols>
    <col min="1" max="1" width="3.25" style="103" customWidth="1"/>
    <col min="2" max="2" width="10.25" style="103" customWidth="1"/>
    <col min="3" max="3" width="2.125" style="103" customWidth="1"/>
    <col min="4" max="4" width="6" style="103" customWidth="1"/>
    <col min="5" max="5" width="2.625" style="103" customWidth="1"/>
    <col min="6" max="6" width="2.625" style="127" customWidth="1"/>
    <col min="7" max="7" width="6.125" style="103" customWidth="1"/>
    <col min="8" max="8" width="2.625" style="127" customWidth="1"/>
    <col min="9" max="9" width="2.625" style="103" customWidth="1"/>
    <col min="10" max="10" width="6.125" style="127" customWidth="1"/>
    <col min="11" max="11" width="2.625" style="103" customWidth="1"/>
    <col min="12" max="12" width="2.625" style="127" customWidth="1"/>
    <col min="13" max="13" width="6.125" style="103" customWidth="1"/>
    <col min="14" max="15" width="2.625" style="127" customWidth="1"/>
    <col min="16" max="16" width="6.125" style="103" customWidth="1"/>
    <col min="17" max="17" width="2.625" style="127" customWidth="1"/>
    <col min="18" max="18" width="15" style="103" customWidth="1"/>
    <col min="19" max="20" width="15.625" style="103" customWidth="1"/>
    <col min="21" max="22" width="10.25" style="103" customWidth="1"/>
    <col min="23" max="16384" width="9" style="103"/>
  </cols>
  <sheetData>
    <row r="1" spans="1:22" s="315" customFormat="1" ht="24.95" customHeight="1" x14ac:dyDescent="0.15">
      <c r="A1" s="315" t="s">
        <v>2207</v>
      </c>
      <c r="F1" s="316"/>
      <c r="H1" s="316"/>
      <c r="J1" s="316"/>
      <c r="L1" s="316"/>
      <c r="N1" s="316"/>
      <c r="O1" s="316"/>
      <c r="Q1" s="316"/>
    </row>
    <row r="2" spans="1:22" s="315" customFormat="1" ht="19.5" customHeight="1" x14ac:dyDescent="0.15">
      <c r="B2" s="315" t="s">
        <v>2044</v>
      </c>
      <c r="F2" s="316"/>
      <c r="H2" s="316"/>
      <c r="J2" s="316"/>
      <c r="L2" s="316"/>
      <c r="N2" s="316"/>
      <c r="O2" s="316"/>
      <c r="Q2" s="316"/>
    </row>
    <row r="3" spans="1:22" s="315" customFormat="1" ht="32.25" customHeight="1" x14ac:dyDescent="0.15">
      <c r="B3" s="1405"/>
      <c r="C3" s="1406"/>
      <c r="D3" s="1406"/>
      <c r="E3" s="1407"/>
      <c r="F3" s="1411" t="s">
        <v>1842</v>
      </c>
      <c r="G3" s="1371"/>
      <c r="H3" s="1371"/>
      <c r="I3" s="1371"/>
      <c r="J3" s="1371"/>
      <c r="K3" s="1371"/>
      <c r="L3" s="1371"/>
      <c r="M3" s="1371"/>
      <c r="N3" s="1371"/>
      <c r="O3" s="1371"/>
      <c r="P3" s="1371"/>
      <c r="Q3" s="1371"/>
      <c r="R3" s="1371"/>
      <c r="S3" s="1372"/>
      <c r="T3" s="1412" t="s">
        <v>2013</v>
      </c>
      <c r="U3" s="1371"/>
      <c r="V3" s="1372"/>
    </row>
    <row r="4" spans="1:22" s="315" customFormat="1" ht="45.75" customHeight="1" x14ac:dyDescent="0.15">
      <c r="B4" s="1408"/>
      <c r="C4" s="1409"/>
      <c r="D4" s="1409"/>
      <c r="E4" s="1410"/>
      <c r="F4" s="1413" t="s">
        <v>2014</v>
      </c>
      <c r="G4" s="1371"/>
      <c r="H4" s="1372"/>
      <c r="I4" s="1414" t="s">
        <v>2015</v>
      </c>
      <c r="J4" s="1403"/>
      <c r="K4" s="1404"/>
      <c r="L4" s="1413" t="s">
        <v>2016</v>
      </c>
      <c r="M4" s="1371"/>
      <c r="N4" s="1372"/>
      <c r="O4" s="1415" t="s">
        <v>741</v>
      </c>
      <c r="P4" s="1371"/>
      <c r="Q4" s="1372"/>
      <c r="R4" s="368" t="s">
        <v>649</v>
      </c>
      <c r="S4" s="1125" t="s">
        <v>2017</v>
      </c>
      <c r="T4" s="1125" t="s">
        <v>2018</v>
      </c>
      <c r="U4" s="916"/>
      <c r="V4" s="678"/>
    </row>
    <row r="5" spans="1:22" s="315" customFormat="1" ht="24.75" customHeight="1" x14ac:dyDescent="0.15">
      <c r="B5" s="1416" t="s">
        <v>773</v>
      </c>
      <c r="C5" s="1419" t="s">
        <v>770</v>
      </c>
      <c r="D5" s="1420"/>
      <c r="E5" s="1421"/>
      <c r="F5" s="679"/>
      <c r="G5" s="785"/>
      <c r="H5" s="632"/>
      <c r="I5" s="679"/>
      <c r="J5" s="786"/>
      <c r="K5" s="680"/>
      <c r="L5" s="679"/>
      <c r="M5" s="785"/>
      <c r="N5" s="681"/>
      <c r="O5" s="679"/>
      <c r="P5" s="785"/>
      <c r="Q5" s="632"/>
      <c r="R5" s="1214"/>
      <c r="S5" s="1137" t="s">
        <v>2033</v>
      </c>
      <c r="T5" s="1137" t="s">
        <v>2033</v>
      </c>
      <c r="U5" s="684"/>
      <c r="V5" s="684"/>
    </row>
    <row r="6" spans="1:22" s="315" customFormat="1" ht="24.75" customHeight="1" x14ac:dyDescent="0.15">
      <c r="B6" s="1417"/>
      <c r="C6" s="1422"/>
      <c r="D6" s="1423"/>
      <c r="E6" s="1424"/>
      <c r="F6" s="317"/>
      <c r="G6" s="599"/>
      <c r="H6" s="318"/>
      <c r="I6" s="320"/>
      <c r="J6" s="599"/>
      <c r="K6" s="600"/>
      <c r="L6" s="317"/>
      <c r="M6" s="599"/>
      <c r="N6" s="319"/>
      <c r="O6" s="318"/>
      <c r="P6" s="599"/>
      <c r="Q6" s="318"/>
      <c r="R6" s="1021">
        <f>ROUND(SUM(G7,J7,M7,P7),0)</f>
        <v>0</v>
      </c>
      <c r="S6" s="1206"/>
      <c r="T6" s="1143">
        <v>1</v>
      </c>
      <c r="U6" s="1144"/>
      <c r="V6" s="685"/>
    </row>
    <row r="7" spans="1:22" s="315" customFormat="1" ht="24.75" customHeight="1" x14ac:dyDescent="0.15">
      <c r="B7" s="1417"/>
      <c r="C7" s="1422"/>
      <c r="D7" s="1393"/>
      <c r="E7" s="1424"/>
      <c r="F7" s="317" t="s">
        <v>2026</v>
      </c>
      <c r="G7" s="1139"/>
      <c r="H7" s="1140" t="s">
        <v>2027</v>
      </c>
      <c r="I7" s="1138" t="s">
        <v>2026</v>
      </c>
      <c r="J7" s="1139"/>
      <c r="K7" s="1141" t="s">
        <v>2027</v>
      </c>
      <c r="L7" s="1138" t="s">
        <v>2026</v>
      </c>
      <c r="M7" s="1139"/>
      <c r="N7" s="1141" t="s">
        <v>2027</v>
      </c>
      <c r="O7" s="1140" t="s">
        <v>2026</v>
      </c>
      <c r="P7" s="1139"/>
      <c r="Q7" s="313" t="s">
        <v>2027</v>
      </c>
      <c r="R7" s="1022" t="s">
        <v>2034</v>
      </c>
      <c r="S7" s="1142" t="s">
        <v>2035</v>
      </c>
      <c r="T7" s="1142" t="s">
        <v>2035</v>
      </c>
      <c r="U7" s="687"/>
      <c r="V7" s="686"/>
    </row>
    <row r="8" spans="1:22" s="315" customFormat="1" ht="24.75" customHeight="1" x14ac:dyDescent="0.15">
      <c r="B8" s="1417"/>
      <c r="C8" s="1425" t="s">
        <v>772</v>
      </c>
      <c r="D8" s="1426"/>
      <c r="E8" s="1427"/>
      <c r="F8" s="688"/>
      <c r="G8" s="787"/>
      <c r="H8" s="689"/>
      <c r="I8" s="688"/>
      <c r="J8" s="788"/>
      <c r="K8" s="690"/>
      <c r="L8" s="688"/>
      <c r="M8" s="787"/>
      <c r="N8" s="691"/>
      <c r="O8" s="688"/>
      <c r="P8" s="787"/>
      <c r="Q8" s="692"/>
      <c r="R8" s="1205"/>
      <c r="S8" s="1207"/>
      <c r="T8" s="1145">
        <v>1</v>
      </c>
      <c r="U8" s="694"/>
      <c r="V8" s="694"/>
    </row>
    <row r="9" spans="1:22" s="315" customFormat="1" ht="24.75" customHeight="1" x14ac:dyDescent="0.15">
      <c r="B9" s="1417"/>
      <c r="C9" s="1422"/>
      <c r="D9" s="1393"/>
      <c r="E9" s="1424"/>
      <c r="F9" s="317"/>
      <c r="G9" s="632"/>
      <c r="H9" s="318"/>
      <c r="I9" s="320"/>
      <c r="J9" s="599"/>
      <c r="K9" s="600"/>
      <c r="L9" s="317"/>
      <c r="M9" s="599"/>
      <c r="N9" s="319"/>
      <c r="O9" s="318"/>
      <c r="P9" s="599"/>
      <c r="Q9" s="313"/>
      <c r="R9" s="1021">
        <f>ROUND(SUM(G10,J10,M10,P10),0)</f>
        <v>0</v>
      </c>
      <c r="S9" s="1481" t="s">
        <v>2036</v>
      </c>
      <c r="U9" s="685"/>
      <c r="V9" s="685"/>
    </row>
    <row r="10" spans="1:22" s="315" customFormat="1" ht="24.75" customHeight="1" x14ac:dyDescent="0.15">
      <c r="B10" s="1418"/>
      <c r="C10" s="1394"/>
      <c r="D10" s="1395"/>
      <c r="E10" s="1428"/>
      <c r="F10" s="695" t="s">
        <v>2026</v>
      </c>
      <c r="G10" s="1129"/>
      <c r="H10" s="1130" t="s">
        <v>2027</v>
      </c>
      <c r="I10" s="1128" t="s">
        <v>2026</v>
      </c>
      <c r="J10" s="1129"/>
      <c r="K10" s="1131" t="s">
        <v>2027</v>
      </c>
      <c r="L10" s="1128" t="s">
        <v>2026</v>
      </c>
      <c r="M10" s="1129"/>
      <c r="N10" s="1131" t="s">
        <v>2027</v>
      </c>
      <c r="O10" s="1130" t="s">
        <v>2026</v>
      </c>
      <c r="P10" s="1129"/>
      <c r="Q10" s="1132" t="s">
        <v>2027</v>
      </c>
      <c r="R10" s="697" t="s">
        <v>2028</v>
      </c>
      <c r="S10" s="1482"/>
      <c r="T10" s="1146"/>
      <c r="U10" s="698"/>
      <c r="V10" s="698"/>
    </row>
    <row r="11" spans="1:22" s="315" customFormat="1" ht="24.75" customHeight="1" x14ac:dyDescent="0.15">
      <c r="B11" s="1432" t="s">
        <v>2029</v>
      </c>
      <c r="C11" s="1435" t="s">
        <v>770</v>
      </c>
      <c r="D11" s="1420"/>
      <c r="E11" s="1421"/>
      <c r="F11" s="601"/>
      <c r="G11" s="741"/>
      <c r="H11" s="602"/>
      <c r="I11" s="603"/>
      <c r="J11" s="742"/>
      <c r="K11" s="604"/>
      <c r="L11" s="603"/>
      <c r="M11" s="741"/>
      <c r="N11" s="605"/>
      <c r="O11" s="603"/>
      <c r="P11" s="741"/>
      <c r="Q11" s="602"/>
      <c r="R11" s="743"/>
      <c r="S11" s="743"/>
      <c r="T11" s="744"/>
      <c r="U11" s="745"/>
      <c r="V11" s="745"/>
    </row>
    <row r="12" spans="1:22" s="315" customFormat="1" ht="24.75" customHeight="1" x14ac:dyDescent="0.15">
      <c r="B12" s="1433"/>
      <c r="C12" s="1422"/>
      <c r="D12" s="1393"/>
      <c r="E12" s="1424"/>
      <c r="F12" s="606"/>
      <c r="G12" s="602"/>
      <c r="H12" s="607"/>
      <c r="I12" s="608"/>
      <c r="J12" s="602"/>
      <c r="K12" s="609"/>
      <c r="L12" s="610"/>
      <c r="M12" s="602"/>
      <c r="N12" s="611"/>
      <c r="O12" s="607"/>
      <c r="P12" s="602"/>
      <c r="Q12" s="607"/>
      <c r="R12" s="746"/>
      <c r="S12" s="746"/>
      <c r="T12" s="610"/>
      <c r="U12" s="747"/>
      <c r="V12" s="747"/>
    </row>
    <row r="13" spans="1:22" s="315" customFormat="1" ht="24.75" customHeight="1" x14ac:dyDescent="0.15">
      <c r="B13" s="1433"/>
      <c r="C13" s="1436"/>
      <c r="D13" s="1437"/>
      <c r="E13" s="1438"/>
      <c r="F13" s="627" t="s">
        <v>2026</v>
      </c>
      <c r="G13" s="748"/>
      <c r="H13" s="628" t="s">
        <v>2027</v>
      </c>
      <c r="I13" s="629" t="s">
        <v>2026</v>
      </c>
      <c r="J13" s="748"/>
      <c r="K13" s="630" t="s">
        <v>2027</v>
      </c>
      <c r="L13" s="629" t="s">
        <v>2026</v>
      </c>
      <c r="M13" s="748"/>
      <c r="N13" s="630" t="s">
        <v>2027</v>
      </c>
      <c r="O13" s="628" t="s">
        <v>2026</v>
      </c>
      <c r="P13" s="748"/>
      <c r="Q13" s="631" t="s">
        <v>2027</v>
      </c>
      <c r="R13" s="749"/>
      <c r="S13" s="746"/>
      <c r="T13" s="750"/>
      <c r="U13" s="751"/>
      <c r="V13" s="751"/>
    </row>
    <row r="14" spans="1:22" s="315" customFormat="1" ht="24.75" customHeight="1" x14ac:dyDescent="0.15">
      <c r="B14" s="1433"/>
      <c r="C14" s="1439" t="s">
        <v>2030</v>
      </c>
      <c r="D14" s="1393"/>
      <c r="E14" s="1424"/>
      <c r="F14" s="617"/>
      <c r="G14" s="752"/>
      <c r="H14" s="607"/>
      <c r="I14" s="608"/>
      <c r="J14" s="753"/>
      <c r="K14" s="609"/>
      <c r="L14" s="608"/>
      <c r="M14" s="752"/>
      <c r="N14" s="611"/>
      <c r="O14" s="608"/>
      <c r="P14" s="752"/>
      <c r="Q14" s="618"/>
      <c r="R14" s="754"/>
      <c r="S14" s="746"/>
      <c r="T14" s="744"/>
      <c r="U14" s="754"/>
      <c r="V14" s="754"/>
    </row>
    <row r="15" spans="1:22" s="315" customFormat="1" ht="24.75" customHeight="1" x14ac:dyDescent="0.15">
      <c r="B15" s="1433"/>
      <c r="C15" s="1422"/>
      <c r="D15" s="1423"/>
      <c r="E15" s="1424"/>
      <c r="F15" s="606"/>
      <c r="G15" s="602"/>
      <c r="H15" s="607"/>
      <c r="I15" s="608"/>
      <c r="J15" s="602"/>
      <c r="K15" s="609"/>
      <c r="L15" s="610"/>
      <c r="M15" s="602"/>
      <c r="N15" s="611"/>
      <c r="O15" s="607"/>
      <c r="P15" s="602"/>
      <c r="Q15" s="618"/>
      <c r="R15" s="746"/>
      <c r="S15" s="746"/>
      <c r="T15" s="610"/>
      <c r="U15" s="746"/>
      <c r="V15" s="746"/>
    </row>
    <row r="16" spans="1:22" s="315" customFormat="1" ht="24.75" customHeight="1" x14ac:dyDescent="0.15">
      <c r="B16" s="1434"/>
      <c r="C16" s="1394"/>
      <c r="D16" s="1395"/>
      <c r="E16" s="1428"/>
      <c r="F16" s="612" t="s">
        <v>2026</v>
      </c>
      <c r="G16" s="755"/>
      <c r="H16" s="613" t="s">
        <v>2027</v>
      </c>
      <c r="I16" s="614" t="s">
        <v>2026</v>
      </c>
      <c r="J16" s="755"/>
      <c r="K16" s="615" t="s">
        <v>2027</v>
      </c>
      <c r="L16" s="614" t="s">
        <v>2026</v>
      </c>
      <c r="M16" s="755"/>
      <c r="N16" s="615" t="s">
        <v>2027</v>
      </c>
      <c r="O16" s="613" t="s">
        <v>2026</v>
      </c>
      <c r="P16" s="755"/>
      <c r="Q16" s="616" t="s">
        <v>2027</v>
      </c>
      <c r="R16" s="756"/>
      <c r="S16" s="756"/>
      <c r="T16" s="757"/>
      <c r="U16" s="756"/>
      <c r="V16" s="756"/>
    </row>
    <row r="17" spans="1:22" s="315" customFormat="1" ht="21" customHeight="1" x14ac:dyDescent="0.15">
      <c r="A17" s="315" t="s">
        <v>2037</v>
      </c>
      <c r="F17" s="316"/>
      <c r="H17" s="316"/>
      <c r="J17" s="316"/>
      <c r="L17" s="316"/>
      <c r="N17" s="316"/>
      <c r="O17" s="316"/>
      <c r="Q17" s="316"/>
    </row>
    <row r="18" spans="1:22" s="315" customFormat="1" ht="21" customHeight="1" x14ac:dyDescent="0.15">
      <c r="B18" s="103" t="s">
        <v>895</v>
      </c>
      <c r="F18" s="316"/>
      <c r="H18" s="316"/>
      <c r="J18" s="316"/>
      <c r="L18" s="316"/>
      <c r="N18" s="316"/>
      <c r="O18" s="316"/>
      <c r="Q18" s="316"/>
    </row>
    <row r="19" spans="1:22" s="315" customFormat="1" ht="21" customHeight="1" x14ac:dyDescent="0.15">
      <c r="A19" s="315" t="s">
        <v>2070</v>
      </c>
      <c r="B19" s="103"/>
      <c r="F19" s="316"/>
      <c r="H19" s="316"/>
      <c r="J19" s="316"/>
      <c r="L19" s="316"/>
      <c r="N19" s="316"/>
      <c r="O19" s="316"/>
      <c r="Q19" s="316"/>
    </row>
    <row r="20" spans="1:22" s="315" customFormat="1" ht="21" customHeight="1" x14ac:dyDescent="0.15">
      <c r="A20" s="315" t="s">
        <v>2032</v>
      </c>
      <c r="F20" s="316"/>
      <c r="H20" s="316"/>
      <c r="J20" s="316"/>
      <c r="L20" s="316"/>
      <c r="N20" s="316"/>
      <c r="O20" s="316"/>
      <c r="Q20" s="316"/>
    </row>
    <row r="21" spans="1:22" s="315" customFormat="1" ht="21" customHeight="1" x14ac:dyDescent="0.15">
      <c r="A21" s="103"/>
      <c r="B21" s="103"/>
      <c r="C21" s="103"/>
      <c r="D21" s="103"/>
      <c r="E21" s="103"/>
      <c r="F21" s="127"/>
      <c r="G21" s="103"/>
      <c r="H21" s="127"/>
      <c r="I21" s="103"/>
      <c r="J21" s="127"/>
      <c r="K21" s="103"/>
      <c r="L21" s="127"/>
      <c r="M21" s="103"/>
      <c r="N21" s="127"/>
      <c r="O21" s="127"/>
      <c r="P21" s="103"/>
      <c r="Q21" s="127"/>
      <c r="R21" s="103"/>
      <c r="S21" s="103"/>
      <c r="T21" s="103"/>
      <c r="U21" s="103"/>
      <c r="V21" s="103"/>
    </row>
  </sheetData>
  <sheetProtection formatRows="0"/>
  <mergeCells count="14">
    <mergeCell ref="B3:E4"/>
    <mergeCell ref="F3:S3"/>
    <mergeCell ref="T3:V3"/>
    <mergeCell ref="F4:H4"/>
    <mergeCell ref="I4:K4"/>
    <mergeCell ref="L4:N4"/>
    <mergeCell ref="O4:Q4"/>
    <mergeCell ref="B5:B10"/>
    <mergeCell ref="C5:E7"/>
    <mergeCell ref="C8:E10"/>
    <mergeCell ref="S9:S10"/>
    <mergeCell ref="B11:B16"/>
    <mergeCell ref="C11:E13"/>
    <mergeCell ref="C14:E16"/>
  </mergeCells>
  <phoneticPr fontId="3"/>
  <dataValidations count="2">
    <dataValidation operator="greaterThanOrEqual" allowBlank="1" showInputMessage="1" showErrorMessage="1" error="数字を入力してください" sqref="H65511:H65512 F65511:F65512 L65511:L65512 N65511:O65512 F5 F8 H5 N5:O5 H8 N8:O8 F11 F14 H11 N11:O11 H14 N14:O14 L11 L14 L5 L8" xr:uid="{00000000-0002-0000-0D00-000000000000}"/>
    <dataValidation type="decimal" imeMode="off" operator="greaterThanOrEqual" allowBlank="1" showInputMessage="1" showErrorMessage="1" error="数字を入力してください" sqref="Q65511:R65512 T65511:T65512 Q5 Q14 Q8 Q11" xr:uid="{00000000-0002-0000-0D00-000001000000}">
      <formula1>0</formula1>
    </dataValidation>
  </dataValidations>
  <pageMargins left="0.70866141732283472" right="0.70866141732283472" top="0.74803149606299213" bottom="0.74803149606299213" header="0.31496062992125984" footer="0.31496062992125984"/>
  <pageSetup paperSize="9" scale="97" orientation="landscape" r:id="rId1"/>
  <headerFooter>
    <oddFooter>&amp;C&amp;A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pageSetUpPr fitToPage="1"/>
  </sheetPr>
  <dimension ref="A1:V21"/>
  <sheetViews>
    <sheetView view="pageBreakPreview" zoomScaleNormal="100" zoomScaleSheetLayoutView="100" workbookViewId="0">
      <selection activeCell="J6" sqref="J6"/>
    </sheetView>
  </sheetViews>
  <sheetFormatPr defaultColWidth="9" defaultRowHeight="24.95" customHeight="1" x14ac:dyDescent="0.15"/>
  <cols>
    <col min="1" max="1" width="3.25" style="103" customWidth="1"/>
    <col min="2" max="2" width="10.25" style="103" customWidth="1"/>
    <col min="3" max="3" width="2.125" style="103" customWidth="1"/>
    <col min="4" max="4" width="6" style="103" customWidth="1"/>
    <col min="5" max="5" width="2.625" style="103" customWidth="1"/>
    <col min="6" max="6" width="2.625" style="127" customWidth="1"/>
    <col min="7" max="7" width="6.125" style="103" customWidth="1"/>
    <col min="8" max="8" width="2.625" style="127" customWidth="1"/>
    <col min="9" max="9" width="2.625" style="103" customWidth="1"/>
    <col min="10" max="10" width="6.125" style="127" customWidth="1"/>
    <col min="11" max="11" width="2.625" style="103" customWidth="1"/>
    <col min="12" max="12" width="2.625" style="127" customWidth="1"/>
    <col min="13" max="13" width="6.125" style="103" customWidth="1"/>
    <col min="14" max="15" width="2.625" style="127" customWidth="1"/>
    <col min="16" max="16" width="6.125" style="103" customWidth="1"/>
    <col min="17" max="17" width="2.625" style="127" customWidth="1"/>
    <col min="18" max="18" width="15" style="103" customWidth="1"/>
    <col min="19" max="20" width="15.625" style="103" customWidth="1"/>
    <col min="21" max="22" width="13.375" style="103" customWidth="1"/>
    <col min="23" max="16384" width="9" style="103"/>
  </cols>
  <sheetData>
    <row r="1" spans="1:22" s="315" customFormat="1" ht="24.95" customHeight="1" x14ac:dyDescent="0.15">
      <c r="A1" s="315" t="s">
        <v>2205</v>
      </c>
      <c r="F1" s="316"/>
      <c r="H1" s="316"/>
      <c r="J1" s="316"/>
      <c r="L1" s="316"/>
      <c r="N1" s="316"/>
      <c r="O1" s="316"/>
      <c r="Q1" s="316"/>
    </row>
    <row r="2" spans="1:22" s="315" customFormat="1" ht="19.5" customHeight="1" x14ac:dyDescent="0.15">
      <c r="B2" s="315" t="s">
        <v>2038</v>
      </c>
      <c r="F2" s="316"/>
      <c r="H2" s="316"/>
      <c r="J2" s="316"/>
      <c r="L2" s="316"/>
      <c r="N2" s="316"/>
      <c r="O2" s="316"/>
      <c r="Q2" s="316"/>
    </row>
    <row r="3" spans="1:22" s="315" customFormat="1" ht="32.25" customHeight="1" x14ac:dyDescent="0.15">
      <c r="B3" s="1405"/>
      <c r="C3" s="1406"/>
      <c r="D3" s="1406"/>
      <c r="E3" s="1407"/>
      <c r="F3" s="1411" t="s">
        <v>1842</v>
      </c>
      <c r="G3" s="1371"/>
      <c r="H3" s="1371"/>
      <c r="I3" s="1371"/>
      <c r="J3" s="1371"/>
      <c r="K3" s="1371"/>
      <c r="L3" s="1371"/>
      <c r="M3" s="1371"/>
      <c r="N3" s="1371"/>
      <c r="O3" s="1371"/>
      <c r="P3" s="1371"/>
      <c r="Q3" s="1371"/>
      <c r="R3" s="1371"/>
      <c r="S3" s="1372"/>
      <c r="T3" s="1412" t="s">
        <v>2013</v>
      </c>
      <c r="U3" s="1371"/>
      <c r="V3" s="1372"/>
    </row>
    <row r="4" spans="1:22" s="315" customFormat="1" ht="45.75" customHeight="1" x14ac:dyDescent="0.15">
      <c r="B4" s="1408"/>
      <c r="C4" s="1409"/>
      <c r="D4" s="1409"/>
      <c r="E4" s="1410"/>
      <c r="F4" s="1413" t="s">
        <v>2014</v>
      </c>
      <c r="G4" s="1371"/>
      <c r="H4" s="1372"/>
      <c r="I4" s="1414" t="s">
        <v>2015</v>
      </c>
      <c r="J4" s="1403"/>
      <c r="K4" s="1404"/>
      <c r="L4" s="1413" t="s">
        <v>2016</v>
      </c>
      <c r="M4" s="1371"/>
      <c r="N4" s="1372"/>
      <c r="O4" s="1415" t="s">
        <v>741</v>
      </c>
      <c r="P4" s="1371"/>
      <c r="Q4" s="1372"/>
      <c r="R4" s="368" t="s">
        <v>649</v>
      </c>
      <c r="S4" s="916" t="s">
        <v>742</v>
      </c>
      <c r="T4" s="1125" t="s">
        <v>2039</v>
      </c>
      <c r="U4" s="916" t="s">
        <v>2040</v>
      </c>
      <c r="V4" s="678" t="s">
        <v>2041</v>
      </c>
    </row>
    <row r="5" spans="1:22" s="315" customFormat="1" ht="24.75" customHeight="1" x14ac:dyDescent="0.15">
      <c r="B5" s="1416" t="s">
        <v>773</v>
      </c>
      <c r="C5" s="1419" t="s">
        <v>770</v>
      </c>
      <c r="D5" s="1420"/>
      <c r="E5" s="1421"/>
      <c r="F5" s="679"/>
      <c r="G5" s="1126"/>
      <c r="H5" s="632"/>
      <c r="I5" s="679"/>
      <c r="J5" s="1127"/>
      <c r="K5" s="680"/>
      <c r="L5" s="679"/>
      <c r="M5" s="1126"/>
      <c r="N5" s="681"/>
      <c r="O5" s="679"/>
      <c r="P5" s="1126"/>
      <c r="Q5" s="632"/>
      <c r="R5" s="682"/>
      <c r="S5" s="683"/>
      <c r="T5" s="684"/>
      <c r="U5" s="684"/>
      <c r="V5" s="684"/>
    </row>
    <row r="6" spans="1:22" s="315" customFormat="1" ht="24.75" customHeight="1" x14ac:dyDescent="0.15">
      <c r="B6" s="1417"/>
      <c r="C6" s="1422"/>
      <c r="D6" s="1423"/>
      <c r="E6" s="1424"/>
      <c r="F6" s="317"/>
      <c r="G6" s="599">
        <v>3</v>
      </c>
      <c r="H6" s="318"/>
      <c r="I6" s="320"/>
      <c r="J6" s="599">
        <v>6</v>
      </c>
      <c r="K6" s="600"/>
      <c r="L6" s="317"/>
      <c r="M6" s="599">
        <v>20</v>
      </c>
      <c r="N6" s="319"/>
      <c r="O6" s="318"/>
      <c r="P6" s="599">
        <v>30</v>
      </c>
      <c r="Q6" s="318"/>
      <c r="R6" s="1021">
        <f>ROUND(SUM(G7,J7,M7,P7),0)</f>
        <v>0</v>
      </c>
      <c r="S6" s="685"/>
      <c r="T6" s="685" t="s">
        <v>1849</v>
      </c>
      <c r="U6" s="1144"/>
      <c r="V6" s="685" t="s">
        <v>743</v>
      </c>
    </row>
    <row r="7" spans="1:22" s="315" customFormat="1" ht="24.75" customHeight="1" x14ac:dyDescent="0.15">
      <c r="B7" s="1417"/>
      <c r="C7" s="1422"/>
      <c r="D7" s="1393"/>
      <c r="E7" s="1424"/>
      <c r="F7" s="1128" t="s">
        <v>2026</v>
      </c>
      <c r="G7" s="1129">
        <f>ROUNDDOWN(G5/G6,1)</f>
        <v>0</v>
      </c>
      <c r="H7" s="1130" t="s">
        <v>2027</v>
      </c>
      <c r="I7" s="1128" t="s">
        <v>2026</v>
      </c>
      <c r="J7" s="1129">
        <f>ROUNDDOWN(J5/J6,1)</f>
        <v>0</v>
      </c>
      <c r="K7" s="1131" t="s">
        <v>2027</v>
      </c>
      <c r="L7" s="1128" t="s">
        <v>2026</v>
      </c>
      <c r="M7" s="1129">
        <f>ROUNDDOWN(M5/M6,1)</f>
        <v>0</v>
      </c>
      <c r="N7" s="1131" t="s">
        <v>2027</v>
      </c>
      <c r="O7" s="1130" t="s">
        <v>2026</v>
      </c>
      <c r="P7" s="1129">
        <f>ROUNDDOWN(P5/P6,1)</f>
        <v>0</v>
      </c>
      <c r="Q7" s="1132" t="s">
        <v>2027</v>
      </c>
      <c r="R7" s="686" t="s">
        <v>2034</v>
      </c>
      <c r="S7" s="1133">
        <f>MAX(R6,R9)</f>
        <v>0</v>
      </c>
      <c r="T7" s="1134">
        <f>S7+U7</f>
        <v>1</v>
      </c>
      <c r="U7" s="687">
        <v>1</v>
      </c>
      <c r="V7" s="686">
        <v>1</v>
      </c>
    </row>
    <row r="8" spans="1:22" s="315" customFormat="1" ht="24.75" customHeight="1" x14ac:dyDescent="0.15">
      <c r="B8" s="1417"/>
      <c r="C8" s="1425" t="s">
        <v>772</v>
      </c>
      <c r="D8" s="1426"/>
      <c r="E8" s="1427"/>
      <c r="F8" s="688"/>
      <c r="G8" s="1135"/>
      <c r="H8" s="689"/>
      <c r="I8" s="688"/>
      <c r="J8" s="1136"/>
      <c r="K8" s="690"/>
      <c r="L8" s="688"/>
      <c r="M8" s="1135"/>
      <c r="N8" s="691"/>
      <c r="O8" s="688"/>
      <c r="P8" s="1135"/>
      <c r="Q8" s="692"/>
      <c r="R8" s="693"/>
      <c r="S8" s="1483" t="s">
        <v>2042</v>
      </c>
      <c r="T8" s="1025" t="s">
        <v>743</v>
      </c>
      <c r="U8" s="694"/>
      <c r="V8" s="694"/>
    </row>
    <row r="9" spans="1:22" s="315" customFormat="1" ht="24.75" customHeight="1" x14ac:dyDescent="0.15">
      <c r="B9" s="1417"/>
      <c r="C9" s="1422"/>
      <c r="D9" s="1393"/>
      <c r="E9" s="1424"/>
      <c r="F9" s="317"/>
      <c r="G9" s="632">
        <v>3</v>
      </c>
      <c r="H9" s="318"/>
      <c r="I9" s="320"/>
      <c r="J9" s="599">
        <v>6</v>
      </c>
      <c r="K9" s="600"/>
      <c r="L9" s="317"/>
      <c r="M9" s="599">
        <v>20</v>
      </c>
      <c r="N9" s="319"/>
      <c r="O9" s="318"/>
      <c r="P9" s="599">
        <v>30</v>
      </c>
      <c r="Q9" s="313"/>
      <c r="R9" s="1021">
        <f>ROUND(SUM(G10,J10,M10,P10),0)</f>
        <v>0</v>
      </c>
      <c r="S9" s="1484"/>
      <c r="T9" s="685">
        <f>V7</f>
        <v>1</v>
      </c>
      <c r="U9" s="685"/>
      <c r="V9" s="685"/>
    </row>
    <row r="10" spans="1:22" s="315" customFormat="1" ht="24.75" customHeight="1" x14ac:dyDescent="0.15">
      <c r="B10" s="1418"/>
      <c r="C10" s="1394"/>
      <c r="D10" s="1395"/>
      <c r="E10" s="1428"/>
      <c r="F10" s="1128" t="s">
        <v>2026</v>
      </c>
      <c r="G10" s="1129">
        <f>ROUNDDOWN(G8/G9,1)</f>
        <v>0</v>
      </c>
      <c r="H10" s="1130" t="s">
        <v>2027</v>
      </c>
      <c r="I10" s="1128" t="s">
        <v>2026</v>
      </c>
      <c r="J10" s="1129">
        <f>ROUNDDOWN(J8/J9,1)</f>
        <v>0</v>
      </c>
      <c r="K10" s="1131" t="s">
        <v>2027</v>
      </c>
      <c r="L10" s="1128" t="s">
        <v>2026</v>
      </c>
      <c r="M10" s="1129">
        <f>ROUNDDOWN(M8/M9,1)</f>
        <v>0</v>
      </c>
      <c r="N10" s="1131" t="s">
        <v>2027</v>
      </c>
      <c r="O10" s="1130" t="s">
        <v>2026</v>
      </c>
      <c r="P10" s="1129">
        <f>ROUNDDOWN(P8/P9,1)</f>
        <v>0</v>
      </c>
      <c r="Q10" s="1132" t="s">
        <v>2027</v>
      </c>
      <c r="R10" s="697" t="s">
        <v>2028</v>
      </c>
      <c r="S10" s="1485"/>
      <c r="T10" s="698"/>
      <c r="U10" s="698"/>
      <c r="V10" s="698"/>
    </row>
    <row r="11" spans="1:22" s="315" customFormat="1" ht="24.75" customHeight="1" x14ac:dyDescent="0.15">
      <c r="B11" s="1432" t="s">
        <v>2029</v>
      </c>
      <c r="C11" s="1435" t="s">
        <v>770</v>
      </c>
      <c r="D11" s="1420"/>
      <c r="E11" s="1421"/>
      <c r="F11" s="601"/>
      <c r="G11" s="741"/>
      <c r="H11" s="602"/>
      <c r="I11" s="603"/>
      <c r="J11" s="742"/>
      <c r="K11" s="604"/>
      <c r="L11" s="603"/>
      <c r="M11" s="741"/>
      <c r="N11" s="605"/>
      <c r="O11" s="603"/>
      <c r="P11" s="741"/>
      <c r="Q11" s="602"/>
      <c r="R11" s="743"/>
      <c r="S11" s="743"/>
      <c r="T11" s="744"/>
      <c r="U11" s="745"/>
      <c r="V11" s="745"/>
    </row>
    <row r="12" spans="1:22" s="315" customFormat="1" ht="24.75" customHeight="1" x14ac:dyDescent="0.15">
      <c r="B12" s="1433"/>
      <c r="C12" s="1422"/>
      <c r="D12" s="1393"/>
      <c r="E12" s="1424"/>
      <c r="F12" s="606"/>
      <c r="G12" s="602">
        <v>3</v>
      </c>
      <c r="H12" s="607"/>
      <c r="I12" s="608"/>
      <c r="J12" s="602">
        <v>6</v>
      </c>
      <c r="K12" s="609"/>
      <c r="L12" s="610"/>
      <c r="M12" s="602">
        <v>20</v>
      </c>
      <c r="N12" s="611"/>
      <c r="O12" s="607"/>
      <c r="P12" s="602">
        <v>30</v>
      </c>
      <c r="Q12" s="607"/>
      <c r="R12" s="746"/>
      <c r="S12" s="746"/>
      <c r="T12" s="610"/>
      <c r="U12" s="747"/>
      <c r="V12" s="747"/>
    </row>
    <row r="13" spans="1:22" s="315" customFormat="1" ht="24.75" customHeight="1" x14ac:dyDescent="0.15">
      <c r="B13" s="1433"/>
      <c r="C13" s="1436"/>
      <c r="D13" s="1437"/>
      <c r="E13" s="1438"/>
      <c r="F13" s="627" t="s">
        <v>2026</v>
      </c>
      <c r="G13" s="748"/>
      <c r="H13" s="628" t="s">
        <v>2027</v>
      </c>
      <c r="I13" s="629" t="s">
        <v>2026</v>
      </c>
      <c r="J13" s="748"/>
      <c r="K13" s="630" t="s">
        <v>2027</v>
      </c>
      <c r="L13" s="629" t="s">
        <v>2026</v>
      </c>
      <c r="M13" s="748"/>
      <c r="N13" s="630" t="s">
        <v>2027</v>
      </c>
      <c r="O13" s="628" t="s">
        <v>2026</v>
      </c>
      <c r="P13" s="748"/>
      <c r="Q13" s="631" t="s">
        <v>2027</v>
      </c>
      <c r="R13" s="749"/>
      <c r="S13" s="746"/>
      <c r="T13" s="750"/>
      <c r="U13" s="751"/>
      <c r="V13" s="751"/>
    </row>
    <row r="14" spans="1:22" s="315" customFormat="1" ht="24.75" customHeight="1" x14ac:dyDescent="0.15">
      <c r="B14" s="1433"/>
      <c r="C14" s="1439" t="s">
        <v>2030</v>
      </c>
      <c r="D14" s="1393"/>
      <c r="E14" s="1424"/>
      <c r="F14" s="617"/>
      <c r="G14" s="752"/>
      <c r="H14" s="607"/>
      <c r="I14" s="608"/>
      <c r="J14" s="753"/>
      <c r="K14" s="609"/>
      <c r="L14" s="608"/>
      <c r="M14" s="752"/>
      <c r="N14" s="611"/>
      <c r="O14" s="608"/>
      <c r="P14" s="752"/>
      <c r="Q14" s="618"/>
      <c r="R14" s="754"/>
      <c r="S14" s="746"/>
      <c r="T14" s="744"/>
      <c r="U14" s="754"/>
      <c r="V14" s="754"/>
    </row>
    <row r="15" spans="1:22" s="315" customFormat="1" ht="24.75" customHeight="1" x14ac:dyDescent="0.15">
      <c r="B15" s="1433"/>
      <c r="C15" s="1422"/>
      <c r="D15" s="1423"/>
      <c r="E15" s="1424"/>
      <c r="F15" s="606"/>
      <c r="G15" s="602">
        <v>3</v>
      </c>
      <c r="H15" s="607"/>
      <c r="I15" s="608"/>
      <c r="J15" s="602">
        <v>6</v>
      </c>
      <c r="K15" s="609"/>
      <c r="L15" s="610"/>
      <c r="M15" s="602">
        <v>20</v>
      </c>
      <c r="N15" s="611"/>
      <c r="O15" s="607"/>
      <c r="P15" s="602">
        <v>30</v>
      </c>
      <c r="Q15" s="618"/>
      <c r="R15" s="746"/>
      <c r="S15" s="746"/>
      <c r="T15" s="610"/>
      <c r="U15" s="746"/>
      <c r="V15" s="746"/>
    </row>
    <row r="16" spans="1:22" s="315" customFormat="1" ht="24.75" customHeight="1" x14ac:dyDescent="0.15">
      <c r="B16" s="1434"/>
      <c r="C16" s="1394"/>
      <c r="D16" s="1395"/>
      <c r="E16" s="1428"/>
      <c r="F16" s="612" t="s">
        <v>2026</v>
      </c>
      <c r="G16" s="755"/>
      <c r="H16" s="613" t="s">
        <v>2027</v>
      </c>
      <c r="I16" s="614" t="s">
        <v>2026</v>
      </c>
      <c r="J16" s="755"/>
      <c r="K16" s="615" t="s">
        <v>2027</v>
      </c>
      <c r="L16" s="614" t="s">
        <v>2026</v>
      </c>
      <c r="M16" s="755"/>
      <c r="N16" s="615" t="s">
        <v>2027</v>
      </c>
      <c r="O16" s="613" t="s">
        <v>2026</v>
      </c>
      <c r="P16" s="755"/>
      <c r="Q16" s="616" t="s">
        <v>2027</v>
      </c>
      <c r="R16" s="756"/>
      <c r="S16" s="756"/>
      <c r="T16" s="757"/>
      <c r="U16" s="756"/>
      <c r="V16" s="756"/>
    </row>
    <row r="17" spans="1:22" s="315" customFormat="1" ht="21" customHeight="1" x14ac:dyDescent="0.15">
      <c r="A17" s="315" t="s">
        <v>2031</v>
      </c>
      <c r="F17" s="316"/>
      <c r="H17" s="316"/>
      <c r="J17" s="316"/>
      <c r="L17" s="316"/>
      <c r="N17" s="316"/>
      <c r="O17" s="316"/>
      <c r="Q17" s="316"/>
    </row>
    <row r="18" spans="1:22" s="315" customFormat="1" ht="21" customHeight="1" x14ac:dyDescent="0.15">
      <c r="B18" s="103" t="s">
        <v>895</v>
      </c>
      <c r="F18" s="316"/>
      <c r="H18" s="316"/>
      <c r="J18" s="316"/>
      <c r="L18" s="316"/>
      <c r="N18" s="316"/>
      <c r="O18" s="316"/>
      <c r="Q18" s="316"/>
    </row>
    <row r="19" spans="1:22" s="315" customFormat="1" ht="21" customHeight="1" x14ac:dyDescent="0.15">
      <c r="A19" s="315" t="s">
        <v>2069</v>
      </c>
      <c r="B19" s="103"/>
      <c r="F19" s="316"/>
      <c r="H19" s="316"/>
      <c r="J19" s="316"/>
      <c r="L19" s="316"/>
      <c r="N19" s="316"/>
      <c r="O19" s="316"/>
      <c r="Q19" s="316"/>
    </row>
    <row r="20" spans="1:22" s="315" customFormat="1" ht="21" customHeight="1" x14ac:dyDescent="0.15">
      <c r="A20" s="315" t="s">
        <v>2032</v>
      </c>
      <c r="F20" s="316"/>
      <c r="H20" s="316"/>
      <c r="J20" s="316"/>
      <c r="L20" s="316"/>
      <c r="N20" s="316"/>
      <c r="O20" s="316"/>
      <c r="Q20" s="316"/>
    </row>
    <row r="21" spans="1:22" s="315" customFormat="1" ht="21" customHeight="1" x14ac:dyDescent="0.15">
      <c r="A21" s="103"/>
      <c r="B21" s="103"/>
      <c r="C21" s="103"/>
      <c r="D21" s="103"/>
      <c r="E21" s="103"/>
      <c r="F21" s="127"/>
      <c r="G21" s="103"/>
      <c r="H21" s="127"/>
      <c r="I21" s="103"/>
      <c r="J21" s="127"/>
      <c r="K21" s="103"/>
      <c r="L21" s="127"/>
      <c r="M21" s="103"/>
      <c r="N21" s="127"/>
      <c r="O21" s="127"/>
      <c r="P21" s="103"/>
      <c r="Q21" s="127"/>
      <c r="R21" s="103"/>
      <c r="S21" s="103"/>
      <c r="T21" s="103"/>
      <c r="U21" s="103"/>
      <c r="V21" s="103"/>
    </row>
  </sheetData>
  <sheetProtection formatRows="0"/>
  <mergeCells count="14">
    <mergeCell ref="B3:E4"/>
    <mergeCell ref="F3:S3"/>
    <mergeCell ref="T3:V3"/>
    <mergeCell ref="F4:H4"/>
    <mergeCell ref="I4:K4"/>
    <mergeCell ref="L4:N4"/>
    <mergeCell ref="O4:Q4"/>
    <mergeCell ref="B5:B10"/>
    <mergeCell ref="C5:E7"/>
    <mergeCell ref="C8:E10"/>
    <mergeCell ref="S8:S10"/>
    <mergeCell ref="B11:B16"/>
    <mergeCell ref="C11:E13"/>
    <mergeCell ref="C14:E16"/>
  </mergeCells>
  <phoneticPr fontId="3"/>
  <dataValidations count="2">
    <dataValidation operator="greaterThanOrEqual" allowBlank="1" showInputMessage="1" showErrorMessage="1" error="数字を入力してください" sqref="H65511:H65512 F65511:F65512 L65511:L65512 N65511:O65512 F5 F8 H5 N5:O5 H8 N8:O8 F11 F14 H11 N11:O11 H14 N14:O14 L11 L14 L5 L8" xr:uid="{00000000-0002-0000-0E00-000000000000}"/>
    <dataValidation type="decimal" imeMode="off" operator="greaterThanOrEqual" allowBlank="1" showInputMessage="1" showErrorMessage="1" error="数字を入力してください" sqref="Q65511:R65512 T65511:T65512 Q5 Q14 Q8 Q11" xr:uid="{00000000-0002-0000-0E00-000001000000}">
      <formula1>0</formula1>
    </dataValidation>
  </dataValidations>
  <pageMargins left="0.70866141732283472" right="0.70866141732283472" top="0.74803149606299213" bottom="0.74803149606299213" header="0.31496062992125984" footer="0.31496062992125984"/>
  <pageSetup paperSize="9" scale="93" orientation="landscape" r:id="rId1"/>
  <headerFooter>
    <oddFooter>&amp;C&amp;A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A1:N25"/>
  <sheetViews>
    <sheetView showGridLines="0" view="pageBreakPreview" zoomScaleNormal="75" zoomScaleSheetLayoutView="100" workbookViewId="0">
      <selection activeCell="J6" sqref="J6"/>
    </sheetView>
  </sheetViews>
  <sheetFormatPr defaultColWidth="9" defaultRowHeight="24.95" customHeight="1" x14ac:dyDescent="0.15"/>
  <cols>
    <col min="1" max="1" width="8.125" style="46" customWidth="1"/>
    <col min="2" max="5" width="9.25" style="46" customWidth="1"/>
    <col min="6" max="7" width="15.625" style="46" customWidth="1"/>
    <col min="8" max="8" width="4.375" style="46" customWidth="1"/>
    <col min="9" max="9" width="3.5" style="46" bestFit="1" customWidth="1"/>
    <col min="10" max="10" width="4.375" style="46" customWidth="1"/>
    <col min="11" max="11" width="3.625" style="46" customWidth="1"/>
    <col min="12" max="12" width="15.625" style="46" customWidth="1"/>
    <col min="13" max="13" width="18.625" style="46" customWidth="1"/>
    <col min="14" max="14" width="17.625" style="46" customWidth="1"/>
    <col min="15" max="15" width="8.375" style="46" customWidth="1"/>
    <col min="16" max="18" width="2.625" style="46" customWidth="1"/>
    <col min="19" max="19" width="6.375" style="46" customWidth="1"/>
    <col min="20" max="20" width="10.25" style="46" customWidth="1"/>
    <col min="21" max="21" width="10" style="46" bestFit="1" customWidth="1"/>
    <col min="22" max="22" width="12.375" style="46" bestFit="1" customWidth="1"/>
    <col min="23" max="16384" width="9" style="46"/>
  </cols>
  <sheetData>
    <row r="1" spans="1:14" s="27" customFormat="1" ht="20.100000000000001" customHeight="1" x14ac:dyDescent="0.15">
      <c r="A1" s="699" t="s">
        <v>867</v>
      </c>
      <c r="D1" s="81"/>
      <c r="F1" s="81"/>
    </row>
    <row r="2" spans="1:14" ht="19.5" customHeight="1" x14ac:dyDescent="0.15">
      <c r="A2" s="27" t="s">
        <v>254</v>
      </c>
    </row>
    <row r="3" spans="1:14" ht="24.95" customHeight="1" x14ac:dyDescent="0.15">
      <c r="H3" s="1489"/>
      <c r="I3" s="1490"/>
      <c r="J3" s="1490"/>
      <c r="K3" s="1491"/>
      <c r="L3" s="155" t="s">
        <v>96</v>
      </c>
    </row>
    <row r="4" spans="1:14" s="81" customFormat="1" ht="10.15" customHeight="1" x14ac:dyDescent="0.15">
      <c r="B4" s="76"/>
      <c r="C4" s="76"/>
      <c r="D4" s="156"/>
      <c r="E4" s="156"/>
      <c r="F4" s="156"/>
      <c r="G4" s="156"/>
      <c r="H4" s="156"/>
      <c r="I4" s="156"/>
      <c r="J4" s="156"/>
      <c r="K4" s="156"/>
      <c r="L4" s="156"/>
      <c r="M4" s="156"/>
      <c r="N4" s="156"/>
    </row>
    <row r="5" spans="1:14" ht="24.95" customHeight="1" x14ac:dyDescent="0.15">
      <c r="A5" s="56" t="s">
        <v>2208</v>
      </c>
    </row>
    <row r="6" spans="1:14" ht="20.25" customHeight="1" x14ac:dyDescent="0.15">
      <c r="A6" s="27"/>
      <c r="B6" s="46" t="s">
        <v>774</v>
      </c>
    </row>
    <row r="7" spans="1:14" s="27" customFormat="1" ht="24.95" customHeight="1" x14ac:dyDescent="0.15">
      <c r="B7" s="1496" t="s">
        <v>171</v>
      </c>
      <c r="C7" s="1498"/>
      <c r="D7" s="1496" t="s">
        <v>170</v>
      </c>
      <c r="E7" s="1497"/>
      <c r="F7" s="18" t="s">
        <v>172</v>
      </c>
      <c r="G7" s="16" t="s">
        <v>173</v>
      </c>
      <c r="H7" s="1499" t="s">
        <v>2092</v>
      </c>
      <c r="I7" s="1500"/>
      <c r="J7" s="1500"/>
      <c r="K7" s="1498"/>
      <c r="L7" s="93" t="s">
        <v>2093</v>
      </c>
      <c r="M7" s="124"/>
    </row>
    <row r="8" spans="1:14" ht="22.5" customHeight="1" x14ac:dyDescent="0.15">
      <c r="B8" s="1492"/>
      <c r="C8" s="1493"/>
      <c r="D8" s="1494"/>
      <c r="E8" s="1495"/>
      <c r="F8" s="789"/>
      <c r="G8" s="790"/>
      <c r="H8" s="789"/>
      <c r="I8" s="160" t="s">
        <v>383</v>
      </c>
      <c r="J8" s="789"/>
      <c r="K8" s="161" t="s">
        <v>15</v>
      </c>
      <c r="L8" s="789"/>
    </row>
    <row r="9" spans="1:14" ht="22.5" customHeight="1" x14ac:dyDescent="0.15">
      <c r="B9" s="1492"/>
      <c r="C9" s="1493"/>
      <c r="D9" s="1494"/>
      <c r="E9" s="1495"/>
      <c r="F9" s="789"/>
      <c r="G9" s="790"/>
      <c r="H9" s="789"/>
      <c r="I9" s="160" t="s">
        <v>383</v>
      </c>
      <c r="J9" s="789"/>
      <c r="K9" s="161" t="s">
        <v>15</v>
      </c>
      <c r="L9" s="789"/>
    </row>
    <row r="10" spans="1:14" ht="22.5" customHeight="1" x14ac:dyDescent="0.15">
      <c r="B10" s="1492"/>
      <c r="C10" s="1493"/>
      <c r="D10" s="1494"/>
      <c r="E10" s="1495"/>
      <c r="F10" s="789"/>
      <c r="G10" s="790"/>
      <c r="H10" s="789"/>
      <c r="I10" s="160" t="s">
        <v>383</v>
      </c>
      <c r="J10" s="789"/>
      <c r="K10" s="161" t="s">
        <v>15</v>
      </c>
      <c r="L10" s="789"/>
    </row>
    <row r="11" spans="1:14" ht="22.5" customHeight="1" x14ac:dyDescent="0.15">
      <c r="B11" s="1492"/>
      <c r="C11" s="1493"/>
      <c r="D11" s="1494"/>
      <c r="E11" s="1495"/>
      <c r="F11" s="789"/>
      <c r="G11" s="790"/>
      <c r="H11" s="789"/>
      <c r="I11" s="160" t="s">
        <v>383</v>
      </c>
      <c r="J11" s="789"/>
      <c r="K11" s="161" t="s">
        <v>15</v>
      </c>
      <c r="L11" s="789"/>
    </row>
    <row r="12" spans="1:14" ht="22.5" customHeight="1" x14ac:dyDescent="0.15">
      <c r="B12" s="1492"/>
      <c r="C12" s="1493"/>
      <c r="D12" s="1494"/>
      <c r="E12" s="1495"/>
      <c r="F12" s="789"/>
      <c r="G12" s="790"/>
      <c r="H12" s="789"/>
      <c r="I12" s="160" t="s">
        <v>383</v>
      </c>
      <c r="J12" s="789"/>
      <c r="K12" s="161" t="s">
        <v>15</v>
      </c>
      <c r="L12" s="789"/>
    </row>
    <row r="13" spans="1:14" ht="22.5" customHeight="1" x14ac:dyDescent="0.15">
      <c r="B13" s="1492"/>
      <c r="C13" s="1493"/>
      <c r="D13" s="1494"/>
      <c r="E13" s="1495"/>
      <c r="F13" s="789"/>
      <c r="G13" s="790"/>
      <c r="H13" s="789"/>
      <c r="I13" s="160" t="s">
        <v>383</v>
      </c>
      <c r="J13" s="789"/>
      <c r="K13" s="161" t="s">
        <v>15</v>
      </c>
      <c r="L13" s="789"/>
    </row>
    <row r="14" spans="1:14" ht="22.5" customHeight="1" x14ac:dyDescent="0.15">
      <c r="B14" s="1492"/>
      <c r="C14" s="1493"/>
      <c r="D14" s="1494"/>
      <c r="E14" s="1495"/>
      <c r="F14" s="789"/>
      <c r="G14" s="790"/>
      <c r="H14" s="789"/>
      <c r="I14" s="160" t="s">
        <v>383</v>
      </c>
      <c r="J14" s="789"/>
      <c r="K14" s="161" t="s">
        <v>15</v>
      </c>
      <c r="L14" s="789"/>
    </row>
    <row r="15" spans="1:14" ht="22.5" customHeight="1" x14ac:dyDescent="0.15">
      <c r="B15" s="1492"/>
      <c r="C15" s="1493"/>
      <c r="D15" s="1494"/>
      <c r="E15" s="1495"/>
      <c r="F15" s="789"/>
      <c r="G15" s="790"/>
      <c r="H15" s="789"/>
      <c r="I15" s="160" t="s">
        <v>383</v>
      </c>
      <c r="J15" s="789"/>
      <c r="K15" s="161" t="s">
        <v>15</v>
      </c>
      <c r="L15" s="789"/>
    </row>
    <row r="16" spans="1:14" ht="22.5" customHeight="1" x14ac:dyDescent="0.15">
      <c r="B16" s="1492"/>
      <c r="C16" s="1493"/>
      <c r="D16" s="1494"/>
      <c r="E16" s="1495"/>
      <c r="F16" s="789"/>
      <c r="G16" s="790"/>
      <c r="H16" s="789"/>
      <c r="I16" s="160" t="s">
        <v>383</v>
      </c>
      <c r="J16" s="789"/>
      <c r="K16" s="161" t="s">
        <v>15</v>
      </c>
      <c r="L16" s="789"/>
    </row>
    <row r="17" spans="1:12" ht="22.5" customHeight="1" x14ac:dyDescent="0.15">
      <c r="B17" s="1492"/>
      <c r="C17" s="1493"/>
      <c r="D17" s="1494"/>
      <c r="E17" s="1495"/>
      <c r="F17" s="789"/>
      <c r="G17" s="790"/>
      <c r="H17" s="789"/>
      <c r="I17" s="160" t="s">
        <v>383</v>
      </c>
      <c r="J17" s="789"/>
      <c r="K17" s="161" t="s">
        <v>15</v>
      </c>
      <c r="L17" s="789"/>
    </row>
    <row r="18" spans="1:12" ht="22.5" customHeight="1" x14ac:dyDescent="0.15">
      <c r="B18" s="1492"/>
      <c r="C18" s="1493"/>
      <c r="D18" s="1494"/>
      <c r="E18" s="1495"/>
      <c r="F18" s="789"/>
      <c r="G18" s="790"/>
      <c r="H18" s="789"/>
      <c r="I18" s="160" t="s">
        <v>383</v>
      </c>
      <c r="J18" s="789"/>
      <c r="K18" s="161" t="s">
        <v>15</v>
      </c>
      <c r="L18" s="789"/>
    </row>
    <row r="19" spans="1:12" ht="24.95" customHeight="1" x14ac:dyDescent="0.15">
      <c r="A19" s="103" t="s">
        <v>2095</v>
      </c>
    </row>
    <row r="20" spans="1:12" ht="24.95" customHeight="1" x14ac:dyDescent="0.15">
      <c r="A20" s="103" t="s">
        <v>2094</v>
      </c>
    </row>
    <row r="21" spans="1:12" ht="15" customHeight="1" x14ac:dyDescent="0.15"/>
    <row r="22" spans="1:12" ht="24.95" customHeight="1" x14ac:dyDescent="0.15">
      <c r="B22" s="1486" t="s">
        <v>299</v>
      </c>
      <c r="C22" s="1487"/>
      <c r="D22" s="1488"/>
      <c r="E22" s="791"/>
      <c r="F22" s="700" t="s">
        <v>383</v>
      </c>
      <c r="G22" s="165" t="s">
        <v>417</v>
      </c>
      <c r="H22" s="165"/>
      <c r="I22" s="165"/>
      <c r="J22" s="165"/>
    </row>
    <row r="23" spans="1:12" ht="8.4499999999999993" customHeight="1" x14ac:dyDescent="0.15"/>
    <row r="24" spans="1:12" s="57" customFormat="1" ht="24.75" customHeight="1" x14ac:dyDescent="0.15">
      <c r="A24" s="263" t="s">
        <v>2209</v>
      </c>
      <c r="D24" s="166"/>
    </row>
    <row r="25" spans="1:12" s="59" customFormat="1" ht="24.75" customHeight="1" x14ac:dyDescent="0.15">
      <c r="A25" s="167"/>
      <c r="B25" s="21"/>
      <c r="C25" s="21"/>
      <c r="D25" s="21"/>
      <c r="E25" s="791"/>
      <c r="F25" s="168" t="s">
        <v>225</v>
      </c>
      <c r="G25" s="165" t="s">
        <v>417</v>
      </c>
      <c r="H25" s="168"/>
      <c r="I25" s="168"/>
      <c r="J25" s="168"/>
      <c r="K25" s="58"/>
      <c r="L25" s="168"/>
    </row>
  </sheetData>
  <sheetProtection formatRows="0"/>
  <customSheetViews>
    <customSheetView guid="{CB65DC77-56B9-4B82-BA4C-940D5F0607D4}" scale="90" showGridLines="0">
      <selection activeCell="M7" sqref="M7"/>
      <pageMargins left="0.75" right="0.75" top="0.71" bottom="0.83" header="0.51200000000000001" footer="0.51200000000000001"/>
      <pageSetup paperSize="9" scale="89" orientation="landscape" horizontalDpi="4294967293" verticalDpi="300" r:id="rId1"/>
      <headerFooter alignWithMargins="0">
        <oddFooter>&amp;C&amp;A</oddFooter>
      </headerFooter>
    </customSheetView>
    <customSheetView guid="{EA53CA90-5139-4B28-B317-A0192C4E22DE}" scale="90" showPageBreaks="1" showGridLines="0">
      <selection activeCell="M7" sqref="M7"/>
      <pageMargins left="0.75" right="0.75" top="0.71" bottom="0.83" header="0.51200000000000001" footer="0.51200000000000001"/>
      <pageSetup paperSize="9" scale="89" orientation="landscape" horizontalDpi="4294967293" verticalDpi="300" r:id="rId2"/>
      <headerFooter alignWithMargins="0">
        <oddFooter>&amp;C&amp;A</oddFooter>
      </headerFooter>
    </customSheetView>
  </customSheetViews>
  <mergeCells count="27">
    <mergeCell ref="D11:E11"/>
    <mergeCell ref="B12:C12"/>
    <mergeCell ref="D12:E12"/>
    <mergeCell ref="D17:E17"/>
    <mergeCell ref="D18:E18"/>
    <mergeCell ref="B15:C15"/>
    <mergeCell ref="D15:E15"/>
    <mergeCell ref="D16:E16"/>
    <mergeCell ref="B16:C16"/>
    <mergeCell ref="B17:C17"/>
    <mergeCell ref="B18:C18"/>
    <mergeCell ref="B22:D22"/>
    <mergeCell ref="H3:K3"/>
    <mergeCell ref="B8:C8"/>
    <mergeCell ref="D8:E8"/>
    <mergeCell ref="B9:C9"/>
    <mergeCell ref="D9:E9"/>
    <mergeCell ref="D7:E7"/>
    <mergeCell ref="B7:C7"/>
    <mergeCell ref="H7:K7"/>
    <mergeCell ref="B14:C14"/>
    <mergeCell ref="B11:C11"/>
    <mergeCell ref="D14:E14"/>
    <mergeCell ref="B13:C13"/>
    <mergeCell ref="D13:E13"/>
    <mergeCell ref="B10:C10"/>
    <mergeCell ref="D10:E10"/>
  </mergeCells>
  <phoneticPr fontId="3"/>
  <dataValidations count="4">
    <dataValidation operator="greaterThanOrEqual" allowBlank="1" showInputMessage="1" showErrorMessage="1" errorTitle="入力規則違反" error="整数を入力してください" sqref="L4 F4:J4 N4" xr:uid="{00000000-0002-0000-0F00-000000000000}"/>
    <dataValidation type="list" operator="equal" allowBlank="1" showInputMessage="1" showErrorMessage="1" errorTitle="入力規則違反" error="リストから選択してください" sqref="B8:C18" xr:uid="{00000000-0002-0000-0F00-000001000000}">
      <formula1>"常勤,非常勤"</formula1>
    </dataValidation>
    <dataValidation type="list" allowBlank="1" showInputMessage="1" showErrorMessage="1" errorTitle="入力規則違反" error="リストから選択してください" sqref="L8:L18" xr:uid="{00000000-0002-0000-0F00-000002000000}">
      <formula1>"1,2,3,4,5,6,7,8"</formula1>
    </dataValidation>
    <dataValidation type="list" operator="equal" allowBlank="1" showInputMessage="1" showErrorMessage="1" errorTitle="入力規則違反" error="リストから選択してください" sqref="H3" xr:uid="{00000000-0002-0000-0F00-000003000000}">
      <formula1>"いる,いない,非該当"</formula1>
    </dataValidation>
  </dataValidations>
  <pageMargins left="0.75" right="0.75" top="0.71" bottom="0.83" header="0.51200000000000001" footer="0.51200000000000001"/>
  <pageSetup paperSize="9" scale="89" orientation="landscape" r:id="rId3"/>
  <headerFooter alignWithMargins="0">
    <oddFooter>&amp;C&amp;A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J16"/>
  <sheetViews>
    <sheetView showGridLines="0" showZeros="0" view="pageBreakPreview" zoomScaleNormal="100" zoomScaleSheetLayoutView="100" workbookViewId="0">
      <selection activeCell="J6" sqref="J6"/>
    </sheetView>
  </sheetViews>
  <sheetFormatPr defaultColWidth="9" defaultRowHeight="24" customHeight="1" x14ac:dyDescent="0.15"/>
  <cols>
    <col min="1" max="1" width="10.5" style="46" customWidth="1"/>
    <col min="2" max="2" width="13.75" style="46" customWidth="1"/>
    <col min="3" max="3" width="10.625" style="46" customWidth="1"/>
    <col min="4" max="4" width="10.125" style="46" customWidth="1"/>
    <col min="5" max="7" width="10.625" style="46" customWidth="1"/>
    <col min="8" max="8" width="15.125" style="46" bestFit="1" customWidth="1"/>
    <col min="9" max="9" width="12.375" style="46" customWidth="1"/>
    <col min="10" max="10" width="8.625" style="46" customWidth="1"/>
    <col min="11" max="11" width="6.5" style="46" customWidth="1"/>
    <col min="12" max="12" width="8.625" style="46" customWidth="1"/>
    <col min="13" max="13" width="6.5" style="46" customWidth="1"/>
    <col min="14" max="14" width="8.625" style="46" customWidth="1"/>
    <col min="15" max="15" width="6.5" style="46" customWidth="1"/>
    <col min="16" max="16384" width="9" style="46"/>
  </cols>
  <sheetData>
    <row r="1" spans="1:10" s="27" customFormat="1" ht="18" customHeight="1" x14ac:dyDescent="0.15">
      <c r="A1" s="27" t="s">
        <v>183</v>
      </c>
    </row>
    <row r="2" spans="1:10" s="27" customFormat="1" ht="13.5" x14ac:dyDescent="0.15"/>
    <row r="3" spans="1:10" s="27" customFormat="1" ht="24" customHeight="1" x14ac:dyDescent="0.15">
      <c r="A3" s="701" t="s">
        <v>763</v>
      </c>
      <c r="B3" s="26"/>
      <c r="C3" s="26"/>
      <c r="D3" s="26"/>
      <c r="E3" s="26"/>
      <c r="F3" s="26"/>
      <c r="G3" s="26"/>
    </row>
    <row r="4" spans="1:10" s="27" customFormat="1" ht="24" customHeight="1" x14ac:dyDescent="0.15">
      <c r="B4" s="3"/>
      <c r="C4" s="27" t="s">
        <v>100</v>
      </c>
    </row>
    <row r="5" spans="1:10" s="27" customFormat="1" ht="24" customHeight="1" x14ac:dyDescent="0.15">
      <c r="B5" s="104" t="s">
        <v>340</v>
      </c>
    </row>
    <row r="6" spans="1:10" s="27" customFormat="1" ht="24" customHeight="1" x14ac:dyDescent="0.15">
      <c r="B6" s="3"/>
      <c r="C6" s="105" t="s">
        <v>94</v>
      </c>
      <c r="D6" s="3"/>
      <c r="E6" s="105" t="s">
        <v>95</v>
      </c>
    </row>
    <row r="7" spans="1:10" s="27" customFormat="1" ht="24" customHeight="1" x14ac:dyDescent="0.15">
      <c r="A7" s="26"/>
      <c r="B7" s="3"/>
      <c r="C7" s="105" t="s">
        <v>421</v>
      </c>
      <c r="D7" s="3"/>
      <c r="E7" s="105" t="s">
        <v>363</v>
      </c>
    </row>
    <row r="8" spans="1:10" s="27" customFormat="1" ht="13.5" x14ac:dyDescent="0.15"/>
    <row r="9" spans="1:10" s="63" customFormat="1" ht="24.95" customHeight="1" x14ac:dyDescent="0.15">
      <c r="A9" s="63" t="s">
        <v>352</v>
      </c>
    </row>
    <row r="10" spans="1:10" s="63" customFormat="1" ht="24.95" customHeight="1" x14ac:dyDescent="0.15">
      <c r="B10" s="1151" t="s">
        <v>2210</v>
      </c>
      <c r="C10" s="169"/>
      <c r="D10" s="170"/>
      <c r="E10" s="40"/>
    </row>
    <row r="11" spans="1:10" s="63" customFormat="1" ht="21.95" customHeight="1" x14ac:dyDescent="0.15">
      <c r="B11" s="18" t="s">
        <v>356</v>
      </c>
      <c r="C11" s="5"/>
      <c r="D11" s="171" t="s">
        <v>381</v>
      </c>
    </row>
    <row r="12" spans="1:10" s="63" customFormat="1" ht="21.95" customHeight="1" x14ac:dyDescent="0.15">
      <c r="B12" s="86" t="s">
        <v>355</v>
      </c>
      <c r="C12" s="5"/>
      <c r="D12" s="171" t="s">
        <v>381</v>
      </c>
    </row>
    <row r="13" spans="1:10" ht="16.5" customHeight="1" x14ac:dyDescent="0.15"/>
    <row r="14" spans="1:10" s="63" customFormat="1" ht="24.95" customHeight="1" x14ac:dyDescent="0.15">
      <c r="A14" s="63" t="s">
        <v>353</v>
      </c>
    </row>
    <row r="15" spans="1:10" ht="21" customHeight="1" x14ac:dyDescent="0.15">
      <c r="B15" s="3"/>
      <c r="C15" s="172" t="s">
        <v>262</v>
      </c>
      <c r="D15" s="173"/>
      <c r="E15" s="162"/>
      <c r="F15" s="163"/>
      <c r="G15" s="3"/>
      <c r="H15" s="172" t="s">
        <v>263</v>
      </c>
      <c r="I15" s="162"/>
      <c r="J15" s="163"/>
    </row>
    <row r="16" spans="1:10" ht="21" customHeight="1" x14ac:dyDescent="0.15">
      <c r="B16" s="3"/>
      <c r="C16" s="172" t="s">
        <v>264</v>
      </c>
      <c r="D16" s="162"/>
      <c r="E16" s="162"/>
      <c r="F16" s="163"/>
      <c r="G16" s="3"/>
      <c r="H16" s="172" t="s">
        <v>200</v>
      </c>
      <c r="I16" s="162"/>
      <c r="J16" s="163"/>
    </row>
  </sheetData>
  <sheetProtection formatRows="0"/>
  <customSheetViews>
    <customSheetView guid="{CB65DC77-56B9-4B82-BA4C-940D5F0607D4}" showGridLines="0" zeroValues="0">
      <selection activeCell="H15" sqref="H15"/>
      <pageMargins left="0.75" right="0.75" top="0.65" bottom="0.77" header="0.44" footer="0.37"/>
      <pageSetup paperSize="9" orientation="landscape" horizontalDpi="4294967292" verticalDpi="300" r:id="rId1"/>
      <headerFooter alignWithMargins="0">
        <oddFooter>&amp;C&amp;A</oddFooter>
      </headerFooter>
    </customSheetView>
    <customSheetView guid="{EA53CA90-5139-4B28-B317-A0192C4E22DE}" showPageBreaks="1" showGridLines="0" zeroValues="0">
      <selection activeCell="H15" sqref="H15"/>
      <pageMargins left="0.75" right="0.75" top="0.65" bottom="0.77" header="0.44" footer="0.37"/>
      <pageSetup paperSize="9" orientation="landscape" horizontalDpi="4294967292" verticalDpi="300" r:id="rId2"/>
      <headerFooter alignWithMargins="0">
        <oddFooter>&amp;C&amp;A</oddFooter>
      </headerFooter>
    </customSheetView>
  </customSheetViews>
  <phoneticPr fontId="3"/>
  <dataValidations count="2">
    <dataValidation type="list" operator="equal" allowBlank="1" showInputMessage="1" showErrorMessage="1" errorTitle="入力規則違反" error="リストから選択してください" sqref="D6:D7 B15:B16 B6:B7 G15:G16" xr:uid="{00000000-0002-0000-1000-000000000000}">
      <formula1>"○"</formula1>
    </dataValidation>
    <dataValidation type="list" operator="equal" allowBlank="1" showInputMessage="1" showErrorMessage="1" errorTitle="入力規則違反" error="リストから選択してください" sqref="B4" xr:uid="{00000000-0002-0000-1000-000001000000}">
      <formula1>"いる,いない,非該当"</formula1>
    </dataValidation>
  </dataValidations>
  <pageMargins left="0.75" right="0.75" top="0.65" bottom="0.77" header="0.44" footer="0.37"/>
  <pageSetup paperSize="9" orientation="landscape" r:id="rId3"/>
  <headerFooter alignWithMargins="0">
    <oddFooter>&amp;C&amp;A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dimension ref="A1:K22"/>
  <sheetViews>
    <sheetView showGridLines="0" view="pageBreakPreview" zoomScaleNormal="115" zoomScaleSheetLayoutView="100" workbookViewId="0">
      <selection activeCell="J6" sqref="J6"/>
    </sheetView>
  </sheetViews>
  <sheetFormatPr defaultColWidth="9" defaultRowHeight="24.95" customHeight="1" x14ac:dyDescent="0.15"/>
  <cols>
    <col min="1" max="1" width="7.375" style="67" customWidth="1"/>
    <col min="2" max="3" width="11.625" style="67" customWidth="1"/>
    <col min="4" max="5" width="6.125" style="67" customWidth="1"/>
    <col min="6" max="9" width="11.625" style="67" customWidth="1"/>
    <col min="10" max="16384" width="9" style="67"/>
  </cols>
  <sheetData>
    <row r="1" spans="1:11" s="61" customFormat="1" ht="24.95" customHeight="1" x14ac:dyDescent="0.15">
      <c r="A1" s="60" t="s">
        <v>184</v>
      </c>
    </row>
    <row r="2" spans="1:11" s="61" customFormat="1" ht="24.95" customHeight="1" x14ac:dyDescent="0.15">
      <c r="A2" s="60" t="s">
        <v>304</v>
      </c>
    </row>
    <row r="3" spans="1:11" s="61" customFormat="1" ht="24.95" customHeight="1" x14ac:dyDescent="0.15">
      <c r="A3" s="60" t="s">
        <v>382</v>
      </c>
    </row>
    <row r="4" spans="1:11" s="61" customFormat="1" ht="24.95" customHeight="1" x14ac:dyDescent="0.15">
      <c r="A4" s="60"/>
      <c r="B4" s="60"/>
      <c r="C4" s="1507"/>
      <c r="D4" s="1507"/>
      <c r="E4" s="9" t="s">
        <v>32</v>
      </c>
      <c r="F4" s="9"/>
    </row>
    <row r="5" spans="1:11" s="61" customFormat="1" ht="24.95" customHeight="1" x14ac:dyDescent="0.15">
      <c r="A5" s="62"/>
      <c r="B5" s="62" t="s">
        <v>1851</v>
      </c>
      <c r="C5" s="1508"/>
      <c r="D5" s="1509"/>
      <c r="E5" s="61" t="s">
        <v>379</v>
      </c>
    </row>
    <row r="6" spans="1:11" s="61" customFormat="1" ht="11.25" customHeight="1" x14ac:dyDescent="0.15">
      <c r="A6" s="60"/>
    </row>
    <row r="7" spans="1:11" s="61" customFormat="1" ht="24.95" customHeight="1" x14ac:dyDescent="0.15">
      <c r="A7" s="60" t="s">
        <v>344</v>
      </c>
      <c r="B7" s="60"/>
      <c r="C7" s="60"/>
      <c r="D7" s="60"/>
      <c r="E7" s="60"/>
      <c r="F7" s="60"/>
      <c r="G7" s="3"/>
      <c r="H7" s="61" t="s">
        <v>2159</v>
      </c>
    </row>
    <row r="8" spans="1:11" s="61" customFormat="1" ht="11.25" customHeight="1" x14ac:dyDescent="0.15">
      <c r="A8" s="60"/>
    </row>
    <row r="9" spans="1:11" s="61" customFormat="1" ht="24.95" customHeight="1" x14ac:dyDescent="0.15">
      <c r="A9" s="60" t="s">
        <v>345</v>
      </c>
      <c r="G9" s="3"/>
      <c r="H9" s="61" t="s">
        <v>2159</v>
      </c>
    </row>
    <row r="10" spans="1:11" s="61" customFormat="1" ht="11.25" customHeight="1" x14ac:dyDescent="0.15">
      <c r="A10" s="60"/>
    </row>
    <row r="11" spans="1:11" s="63" customFormat="1" ht="24.95" customHeight="1" x14ac:dyDescent="0.15">
      <c r="A11" s="60" t="s">
        <v>185</v>
      </c>
    </row>
    <row r="12" spans="1:11" s="63" customFormat="1" ht="24.95" customHeight="1" x14ac:dyDescent="0.15">
      <c r="A12" s="60" t="s">
        <v>380</v>
      </c>
    </row>
    <row r="13" spans="1:11" s="63" customFormat="1" ht="24.95" customHeight="1" x14ac:dyDescent="0.15">
      <c r="A13" s="60"/>
      <c r="B13" s="3"/>
      <c r="C13" s="30" t="s">
        <v>102</v>
      </c>
      <c r="D13" s="32"/>
      <c r="E13" s="32"/>
      <c r="F13" s="49"/>
      <c r="G13" s="116" t="s">
        <v>68</v>
      </c>
      <c r="H13" s="1501"/>
      <c r="I13" s="1502"/>
      <c r="J13" s="1503"/>
      <c r="K13" s="1504"/>
    </row>
    <row r="14" spans="1:11" s="61" customFormat="1" ht="11.25" customHeight="1" x14ac:dyDescent="0.15">
      <c r="A14" s="60"/>
    </row>
    <row r="15" spans="1:11" s="63" customFormat="1" ht="24.95" customHeight="1" x14ac:dyDescent="0.15">
      <c r="A15" s="60" t="s">
        <v>229</v>
      </c>
    </row>
    <row r="16" spans="1:11" s="63" customFormat="1" ht="24.95" customHeight="1" x14ac:dyDescent="0.15">
      <c r="B16" s="3"/>
      <c r="C16" s="30" t="s">
        <v>102</v>
      </c>
      <c r="D16" s="32"/>
      <c r="E16" s="32"/>
      <c r="F16" s="49"/>
    </row>
    <row r="17" spans="1:9" s="61" customFormat="1" ht="11.25" customHeight="1" x14ac:dyDescent="0.15">
      <c r="A17" s="60"/>
    </row>
    <row r="18" spans="1:9" s="47" customFormat="1" ht="24.95" customHeight="1" x14ac:dyDescent="0.15">
      <c r="A18" s="114" t="s">
        <v>354</v>
      </c>
      <c r="F18" s="33"/>
      <c r="G18" s="33"/>
      <c r="H18" s="33"/>
      <c r="I18" s="33"/>
    </row>
    <row r="19" spans="1:9" s="46" customFormat="1" ht="24.95" customHeight="1" x14ac:dyDescent="0.15">
      <c r="B19" s="46" t="s">
        <v>82</v>
      </c>
    </row>
    <row r="20" spans="1:9" s="46" customFormat="1" ht="24.95" customHeight="1" x14ac:dyDescent="0.15">
      <c r="B20" s="64"/>
      <c r="C20" s="1511" t="s">
        <v>293</v>
      </c>
      <c r="D20" s="1512"/>
      <c r="E20" s="1513"/>
      <c r="F20" s="1499" t="s">
        <v>294</v>
      </c>
      <c r="G20" s="1514"/>
      <c r="H20" s="1511" t="s">
        <v>295</v>
      </c>
      <c r="I20" s="1513"/>
    </row>
    <row r="21" spans="1:9" s="46" customFormat="1" ht="24.95" customHeight="1" x14ac:dyDescent="0.15">
      <c r="B21" s="65" t="s">
        <v>80</v>
      </c>
      <c r="C21" s="38"/>
      <c r="D21" s="1510" t="s">
        <v>83</v>
      </c>
      <c r="E21" s="1506"/>
      <c r="F21" s="37"/>
      <c r="G21" s="66" t="s">
        <v>83</v>
      </c>
      <c r="H21" s="37"/>
      <c r="I21" s="66" t="s">
        <v>83</v>
      </c>
    </row>
    <row r="22" spans="1:9" s="46" customFormat="1" ht="24.95" customHeight="1" x14ac:dyDescent="0.15">
      <c r="B22" s="65" t="s">
        <v>81</v>
      </c>
      <c r="C22" s="37"/>
      <c r="D22" s="1505" t="s">
        <v>83</v>
      </c>
      <c r="E22" s="1506"/>
      <c r="F22" s="37"/>
      <c r="G22" s="66" t="s">
        <v>83</v>
      </c>
      <c r="H22" s="37"/>
      <c r="I22" s="66" t="s">
        <v>83</v>
      </c>
    </row>
  </sheetData>
  <sheetProtection formatRows="0"/>
  <customSheetViews>
    <customSheetView guid="{CB65DC77-56B9-4B82-BA4C-940D5F0607D4}" scale="90" showGridLines="0">
      <selection activeCell="B3" sqref="B3"/>
      <pageMargins left="0.75" right="0.75" top="0.66" bottom="0.85" header="0.4" footer="0.44"/>
      <pageSetup paperSize="9" orientation="landscape" horizontalDpi="4294967292" r:id="rId1"/>
      <headerFooter alignWithMargins="0">
        <oddFooter>&amp;C&amp;A</oddFooter>
      </headerFooter>
    </customSheetView>
    <customSheetView guid="{EA53CA90-5139-4B28-B317-A0192C4E22DE}" scale="90" showPageBreaks="1" showGridLines="0">
      <selection activeCell="B3" sqref="B3"/>
      <pageMargins left="0.75" right="0.75" top="0.66" bottom="0.85" header="0.4" footer="0.44"/>
      <pageSetup paperSize="9" orientation="landscape" horizontalDpi="4294967292" r:id="rId2"/>
      <headerFooter alignWithMargins="0">
        <oddFooter>&amp;C&amp;A</oddFooter>
      </headerFooter>
    </customSheetView>
  </customSheetViews>
  <mergeCells count="8">
    <mergeCell ref="H13:K13"/>
    <mergeCell ref="D22:E22"/>
    <mergeCell ref="C4:D4"/>
    <mergeCell ref="C5:D5"/>
    <mergeCell ref="D21:E21"/>
    <mergeCell ref="C20:E20"/>
    <mergeCell ref="F20:G20"/>
    <mergeCell ref="H20:I20"/>
  </mergeCells>
  <phoneticPr fontId="3"/>
  <dataValidations count="2">
    <dataValidation type="list" operator="equal" allowBlank="1" showInputMessage="1" showErrorMessage="1" errorTitle="入力規則違反" error="リストから選択してください" sqref="B16 B13" xr:uid="{00000000-0002-0000-1100-000000000000}">
      <formula1>"有,無,非該当"</formula1>
    </dataValidation>
    <dataValidation type="list" operator="equal" allowBlank="1" showInputMessage="1" showErrorMessage="1" errorTitle="入力規則違反" error="リストから選択してください" sqref="G9 C4 G7" xr:uid="{00000000-0002-0000-1100-000001000000}">
      <formula1>"いる,いない,非該当"</formula1>
    </dataValidation>
  </dataValidations>
  <pageMargins left="0.75" right="0.75" top="0.66" bottom="0.85" header="0.4" footer="0.44"/>
  <pageSetup paperSize="9" orientation="landscape" r:id="rId3"/>
  <headerFooter alignWithMargins="0">
    <oddFooter>&amp;C&amp;A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dimension ref="A1:K19"/>
  <sheetViews>
    <sheetView showGridLines="0" view="pageBreakPreview" zoomScaleNormal="80" zoomScaleSheetLayoutView="100" workbookViewId="0">
      <selection activeCell="J6" sqref="J6"/>
    </sheetView>
  </sheetViews>
  <sheetFormatPr defaultColWidth="9" defaultRowHeight="24.95" customHeight="1" x14ac:dyDescent="0.15"/>
  <cols>
    <col min="1" max="2" width="12.5" style="103" customWidth="1"/>
    <col min="3" max="3" width="10.625" style="103" customWidth="1"/>
    <col min="4" max="4" width="10.25" style="103" customWidth="1"/>
    <col min="5" max="5" width="12.625" style="103" customWidth="1"/>
    <col min="6" max="11" width="12" style="103" customWidth="1"/>
    <col min="12" max="12" width="13.625" style="103" customWidth="1"/>
    <col min="13" max="16384" width="9" style="103"/>
  </cols>
  <sheetData>
    <row r="1" spans="1:11" ht="24.95" customHeight="1" x14ac:dyDescent="0.15">
      <c r="A1" s="103" t="s">
        <v>186</v>
      </c>
    </row>
    <row r="2" spans="1:11" s="56" customFormat="1" ht="24.95" customHeight="1" x14ac:dyDescent="0.15">
      <c r="A2" s="56" t="s">
        <v>422</v>
      </c>
    </row>
    <row r="3" spans="1:11" s="56" customFormat="1" ht="24.95" customHeight="1" x14ac:dyDescent="0.15">
      <c r="A3" s="56" t="s">
        <v>2211</v>
      </c>
    </row>
    <row r="4" spans="1:11" s="56" customFormat="1" ht="24.95" customHeight="1" x14ac:dyDescent="0.15">
      <c r="B4" s="174"/>
      <c r="C4" s="154"/>
      <c r="D4" s="175"/>
      <c r="E4" s="109" t="s">
        <v>230</v>
      </c>
      <c r="F4" s="176"/>
      <c r="G4" s="177"/>
      <c r="H4" s="178" t="s">
        <v>346</v>
      </c>
      <c r="I4" s="176"/>
      <c r="J4" s="176"/>
      <c r="K4" s="179"/>
    </row>
    <row r="5" spans="1:11" s="56" customFormat="1" ht="24.95" customHeight="1" x14ac:dyDescent="0.15">
      <c r="B5" s="180"/>
      <c r="C5" s="181"/>
      <c r="D5" s="182" t="s">
        <v>384</v>
      </c>
      <c r="E5" s="182" t="s">
        <v>385</v>
      </c>
      <c r="F5" s="182" t="s">
        <v>386</v>
      </c>
      <c r="G5" s="182" t="s">
        <v>387</v>
      </c>
      <c r="H5" s="182" t="s">
        <v>388</v>
      </c>
      <c r="I5" s="182" t="s">
        <v>389</v>
      </c>
      <c r="J5" s="182" t="s">
        <v>390</v>
      </c>
      <c r="K5" s="182" t="s">
        <v>391</v>
      </c>
    </row>
    <row r="6" spans="1:11" s="56" customFormat="1" ht="24.95" customHeight="1" x14ac:dyDescent="0.15">
      <c r="B6" s="1515" t="s">
        <v>423</v>
      </c>
      <c r="C6" s="1516"/>
      <c r="D6" s="183"/>
      <c r="E6" s="184"/>
      <c r="F6" s="184"/>
      <c r="G6" s="184"/>
      <c r="H6" s="184"/>
      <c r="I6" s="184"/>
      <c r="J6" s="184"/>
      <c r="K6" s="184"/>
    </row>
    <row r="7" spans="1:11" s="56" customFormat="1" ht="24.95" customHeight="1" x14ac:dyDescent="0.15">
      <c r="A7" s="97"/>
      <c r="B7" s="1515" t="s">
        <v>407</v>
      </c>
      <c r="C7" s="1516"/>
      <c r="D7" s="183"/>
      <c r="E7" s="184"/>
      <c r="F7" s="184"/>
      <c r="G7" s="184"/>
      <c r="H7" s="184"/>
      <c r="I7" s="184"/>
      <c r="J7" s="184"/>
      <c r="K7" s="184"/>
    </row>
    <row r="8" spans="1:11" s="56" customFormat="1" ht="24.95" customHeight="1" x14ac:dyDescent="0.15">
      <c r="B8" s="56" t="s">
        <v>2062</v>
      </c>
    </row>
    <row r="9" spans="1:11" s="56" customFormat="1" ht="14.25" customHeight="1" x14ac:dyDescent="0.15"/>
    <row r="10" spans="1:11" s="56" customFormat="1" ht="24.95" customHeight="1" x14ac:dyDescent="0.15">
      <c r="I10" s="185"/>
      <c r="J10" s="98"/>
    </row>
    <row r="11" spans="1:11" s="56" customFormat="1" ht="24.95" customHeight="1" x14ac:dyDescent="0.15">
      <c r="A11" s="56" t="s">
        <v>2054</v>
      </c>
      <c r="G11" s="97"/>
      <c r="H11" s="98"/>
      <c r="I11" s="185"/>
      <c r="J11" s="98"/>
    </row>
    <row r="12" spans="1:11" s="56" customFormat="1" ht="24.95" customHeight="1" x14ac:dyDescent="0.15">
      <c r="B12" s="186"/>
      <c r="C12" s="185"/>
    </row>
    <row r="13" spans="1:11" s="56" customFormat="1" ht="24.95" customHeight="1" x14ac:dyDescent="0.15">
      <c r="A13" s="56" t="s">
        <v>442</v>
      </c>
      <c r="H13" s="190"/>
      <c r="I13" s="185"/>
      <c r="J13" s="190"/>
    </row>
    <row r="14" spans="1:11" s="56" customFormat="1" ht="24.95" customHeight="1" x14ac:dyDescent="0.15">
      <c r="B14" s="186"/>
      <c r="C14" s="110" t="s">
        <v>203</v>
      </c>
      <c r="D14" s="187"/>
      <c r="E14" s="186"/>
      <c r="F14" s="188" t="s">
        <v>407</v>
      </c>
      <c r="G14" s="189"/>
    </row>
    <row r="15" spans="1:11" s="56" customFormat="1" ht="18.75" customHeight="1" x14ac:dyDescent="0.15">
      <c r="E15" s="103"/>
      <c r="F15" s="276"/>
      <c r="G15" s="276"/>
    </row>
    <row r="16" spans="1:11" s="150" customFormat="1" ht="24.95" customHeight="1" x14ac:dyDescent="0.15">
      <c r="A16" s="56" t="s">
        <v>265</v>
      </c>
      <c r="B16" s="103"/>
      <c r="I16" s="191"/>
    </row>
    <row r="17" spans="1:10" ht="24.95" customHeight="1" x14ac:dyDescent="0.15">
      <c r="A17" s="56" t="s">
        <v>2160</v>
      </c>
    </row>
    <row r="18" spans="1:10" ht="24.6" customHeight="1" x14ac:dyDescent="0.15">
      <c r="A18" s="56"/>
      <c r="G18" s="117"/>
      <c r="H18" s="186"/>
      <c r="I18" s="185"/>
      <c r="J18" s="190"/>
    </row>
    <row r="19" spans="1:10" ht="24.95" customHeight="1" x14ac:dyDescent="0.15">
      <c r="A19" s="117"/>
    </row>
  </sheetData>
  <sheetProtection formatRows="0"/>
  <customSheetViews>
    <customSheetView guid="{CB65DC77-56B9-4B82-BA4C-940D5F0607D4}" scale="90" showGridLines="0">
      <selection activeCell="M12" sqref="M12"/>
      <pageMargins left="0.7" right="0.46" top="1" bottom="1" header="0.51200000000000001" footer="0.51200000000000001"/>
      <pageSetup paperSize="9" orientation="landscape" horizontalDpi="4294967292" r:id="rId1"/>
      <headerFooter alignWithMargins="0">
        <oddFooter>&amp;C&amp;A</oddFooter>
      </headerFooter>
    </customSheetView>
    <customSheetView guid="{EA53CA90-5139-4B28-B317-A0192C4E22DE}" scale="90" showPageBreaks="1" showGridLines="0">
      <selection activeCell="M12" sqref="M12"/>
      <pageMargins left="0.7" right="0.46" top="1" bottom="1" header="0.51200000000000001" footer="0.51200000000000001"/>
      <pageSetup paperSize="9" orientation="landscape" horizontalDpi="4294967292" r:id="rId2"/>
      <headerFooter alignWithMargins="0">
        <oddFooter>&amp;C&amp;A</oddFooter>
      </headerFooter>
    </customSheetView>
  </customSheetViews>
  <mergeCells count="2">
    <mergeCell ref="B6:C6"/>
    <mergeCell ref="B7:C7"/>
  </mergeCells>
  <phoneticPr fontId="3"/>
  <dataValidations count="3">
    <dataValidation type="whole" operator="equal" allowBlank="1" showInputMessage="1" showErrorMessage="1" errorTitle="入力規則違反" error="該当する場合は、&quot;1&quot;を入力してください" sqref="I18" xr:uid="{00000000-0002-0000-1200-000000000000}">
      <formula1>1</formula1>
    </dataValidation>
    <dataValidation operator="equal" allowBlank="1" showInputMessage="1" showErrorMessage="1" errorTitle="入力規則違反" error="該当する場合は、&quot;1&quot;を入力してください" sqref="C12" xr:uid="{00000000-0002-0000-1200-000001000000}"/>
    <dataValidation type="list" operator="equal" allowBlank="1" showInputMessage="1" showErrorMessage="1" errorTitle="入力規則違反" error="リストから選択してください" sqref="H18 E14:E15 B14:B15 B12 D6:K7" xr:uid="{00000000-0002-0000-1200-000002000000}">
      <formula1>"○"</formula1>
    </dataValidation>
  </dataValidations>
  <pageMargins left="0.7" right="0.46" top="0.67" bottom="0.68" header="0.38" footer="0.38"/>
  <pageSetup paperSize="9" orientation="landscape" r:id="rId3"/>
  <headerFooter alignWithMargins="0">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O23"/>
  <sheetViews>
    <sheetView showGridLines="0" tabSelected="1" view="pageBreakPreview" topLeftCell="A2" zoomScale="70" zoomScaleNormal="100" zoomScaleSheetLayoutView="70" workbookViewId="0">
      <selection activeCell="A2" sqref="A2"/>
    </sheetView>
  </sheetViews>
  <sheetFormatPr defaultColWidth="9" defaultRowHeight="21.95" customHeight="1" x14ac:dyDescent="0.15"/>
  <cols>
    <col min="1" max="1" width="6.5" style="103" customWidth="1"/>
    <col min="2" max="2" width="21" style="103" customWidth="1"/>
    <col min="3" max="9" width="18.625" style="103" customWidth="1"/>
    <col min="10" max="16384" width="9" style="103"/>
  </cols>
  <sheetData>
    <row r="1" spans="1:15" ht="18" hidden="1" customHeight="1" x14ac:dyDescent="0.15">
      <c r="B1" s="261" t="s">
        <v>177</v>
      </c>
      <c r="C1" s="262"/>
      <c r="D1" s="128" t="str">
        <f>IF('P0(世田谷区)'!C5&lt;&gt;"", "MH" &amp; 'P0(世田谷区)'!C5,"")</f>
        <v/>
      </c>
    </row>
    <row r="2" spans="1:15" ht="17.25" customHeight="1" x14ac:dyDescent="0.15"/>
    <row r="3" spans="1:15" ht="30.75" customHeight="1" x14ac:dyDescent="0.15">
      <c r="A3" s="42" t="s">
        <v>2055</v>
      </c>
      <c r="B3" s="890">
        <v>5</v>
      </c>
      <c r="C3" s="43" t="s">
        <v>2149</v>
      </c>
      <c r="E3" s="1234"/>
      <c r="F3" s="1234"/>
      <c r="G3" s="1234"/>
    </row>
    <row r="4" spans="1:15" ht="11.45" customHeight="1" x14ac:dyDescent="0.15"/>
    <row r="5" spans="1:15" ht="27" customHeight="1" x14ac:dyDescent="0.15">
      <c r="B5" s="125" t="s">
        <v>1798</v>
      </c>
      <c r="C5" s="1314"/>
      <c r="D5" s="1326"/>
      <c r="E5" s="1326"/>
      <c r="F5" s="1315"/>
    </row>
    <row r="6" spans="1:15" ht="12.6" customHeight="1" x14ac:dyDescent="0.15">
      <c r="A6" s="117"/>
      <c r="H6" s="129"/>
      <c r="I6" s="129"/>
      <c r="J6" s="129"/>
      <c r="K6" s="129"/>
      <c r="L6" s="129"/>
      <c r="M6" s="129"/>
      <c r="N6" s="129"/>
      <c r="O6" s="129"/>
    </row>
    <row r="7" spans="1:15" ht="27" customHeight="1" x14ac:dyDescent="0.15">
      <c r="A7" s="130"/>
      <c r="B7" s="131" t="s">
        <v>79</v>
      </c>
      <c r="C7" s="132"/>
    </row>
    <row r="8" spans="1:15" ht="27" customHeight="1" x14ac:dyDescent="0.15">
      <c r="A8" s="130"/>
      <c r="B8" s="133" t="s">
        <v>1799</v>
      </c>
      <c r="C8" s="1319"/>
      <c r="D8" s="1325"/>
      <c r="E8" s="1325"/>
      <c r="F8" s="1320"/>
    </row>
    <row r="9" spans="1:15" ht="27" customHeight="1" x14ac:dyDescent="0.15">
      <c r="A9" s="130"/>
      <c r="B9" s="133" t="s">
        <v>327</v>
      </c>
      <c r="C9" s="134"/>
      <c r="I9" s="1223"/>
    </row>
    <row r="10" spans="1:15" ht="27" customHeight="1" x14ac:dyDescent="0.15">
      <c r="A10" s="130"/>
      <c r="B10" s="133" t="s">
        <v>328</v>
      </c>
      <c r="C10" s="135"/>
      <c r="I10" s="127"/>
    </row>
    <row r="11" spans="1:15" ht="27" customHeight="1" x14ac:dyDescent="0.15">
      <c r="A11" s="130"/>
      <c r="B11" s="133" t="s">
        <v>1800</v>
      </c>
      <c r="C11" s="1319"/>
      <c r="D11" s="1325"/>
      <c r="E11" s="1325"/>
      <c r="F11" s="1320"/>
    </row>
    <row r="12" spans="1:15" ht="27" customHeight="1" x14ac:dyDescent="0.15">
      <c r="A12" s="130"/>
      <c r="B12" s="133" t="s">
        <v>1902</v>
      </c>
      <c r="C12" s="1319"/>
      <c r="D12" s="1325"/>
      <c r="E12" s="1325"/>
      <c r="F12" s="1320"/>
    </row>
    <row r="13" spans="1:15" ht="27" customHeight="1" x14ac:dyDescent="0.15">
      <c r="A13" s="130"/>
      <c r="B13" s="133" t="s">
        <v>1801</v>
      </c>
      <c r="C13" s="1319"/>
      <c r="D13" s="1325"/>
      <c r="E13" s="1325"/>
      <c r="F13" s="1320"/>
    </row>
    <row r="14" spans="1:15" ht="37.5" customHeight="1" x14ac:dyDescent="0.15">
      <c r="A14" s="620"/>
      <c r="B14" s="133" t="s">
        <v>1802</v>
      </c>
      <c r="C14" s="1322" t="s">
        <v>2011</v>
      </c>
      <c r="D14" s="1323"/>
      <c r="E14" s="1323"/>
      <c r="F14" s="1324"/>
      <c r="G14" s="1085" t="s">
        <v>2091</v>
      </c>
    </row>
    <row r="15" spans="1:15" ht="11.25" customHeight="1" x14ac:dyDescent="0.15">
      <c r="A15" s="136"/>
      <c r="B15" s="137"/>
      <c r="C15" s="138"/>
    </row>
    <row r="16" spans="1:15" ht="27" customHeight="1" x14ac:dyDescent="0.15">
      <c r="A16" s="130"/>
      <c r="B16" s="93" t="s">
        <v>1803</v>
      </c>
      <c r="C16" s="1314"/>
      <c r="D16" s="1315"/>
      <c r="E16" s="1235"/>
      <c r="F16" s="1236" t="s">
        <v>20</v>
      </c>
      <c r="G16" s="139"/>
    </row>
    <row r="17" spans="1:7" ht="29.25" customHeight="1" x14ac:dyDescent="0.15">
      <c r="A17" s="130"/>
      <c r="B17" s="982" t="s">
        <v>1804</v>
      </c>
      <c r="C17" s="1319"/>
      <c r="D17" s="1320"/>
      <c r="E17" s="140" t="s">
        <v>21</v>
      </c>
      <c r="F17" s="1321"/>
      <c r="G17" s="1320"/>
    </row>
    <row r="18" spans="1:7" ht="27" customHeight="1" x14ac:dyDescent="0.15">
      <c r="A18" s="130"/>
      <c r="B18" s="982" t="s">
        <v>1805</v>
      </c>
      <c r="C18" s="1319"/>
      <c r="D18" s="1320"/>
      <c r="E18" s="982" t="s">
        <v>1804</v>
      </c>
      <c r="F18" s="1319"/>
      <c r="G18" s="1320"/>
    </row>
    <row r="19" spans="1:7" ht="27" customHeight="1" x14ac:dyDescent="0.15">
      <c r="A19" s="130"/>
      <c r="B19" s="131" t="s">
        <v>437</v>
      </c>
      <c r="C19" s="141"/>
    </row>
    <row r="20" spans="1:7" ht="11.25" customHeight="1" x14ac:dyDescent="0.15"/>
    <row r="21" spans="1:7" ht="16.899999999999999" customHeight="1" x14ac:dyDescent="0.15">
      <c r="A21" s="103" t="s">
        <v>751</v>
      </c>
    </row>
    <row r="22" spans="1:7" ht="27" customHeight="1" x14ac:dyDescent="0.15">
      <c r="B22" s="121" t="s">
        <v>1083</v>
      </c>
      <c r="C22" s="638"/>
    </row>
    <row r="23" spans="1:7" ht="27" customHeight="1" x14ac:dyDescent="0.15">
      <c r="B23" s="121" t="s">
        <v>373</v>
      </c>
      <c r="C23" s="1316"/>
      <c r="D23" s="1317"/>
      <c r="E23" s="1317"/>
      <c r="F23" s="1317"/>
      <c r="G23" s="1318"/>
    </row>
  </sheetData>
  <sheetProtection formatRows="0"/>
  <customSheetViews>
    <customSheetView guid="{CB65DC77-56B9-4B82-BA4C-940D5F0607D4}" scale="90" showGridLines="0" topLeftCell="B1">
      <selection activeCell="J8" sqref="J8"/>
      <pageMargins left="0.75" right="0.75" top="0.57999999999999996" bottom="1" header="0.51200000000000001" footer="0.51200000000000001"/>
      <pageSetup paperSize="9" scale="97" orientation="landscape" horizontalDpi="4294967293" verticalDpi="300" r:id="rId1"/>
      <headerFooter alignWithMargins="0">
        <oddFooter>&amp;C&amp;A</oddFooter>
      </headerFooter>
    </customSheetView>
    <customSheetView guid="{EA53CA90-5139-4B28-B317-A0192C4E22DE}" scale="90" showPageBreaks="1" showGridLines="0" topLeftCell="B1">
      <selection activeCell="J8" sqref="J8"/>
      <pageMargins left="0.75" right="0.75" top="0.57999999999999996" bottom="1" header="0.51200000000000001" footer="0.51200000000000001"/>
      <pageSetup paperSize="9" scale="97" orientation="landscape" horizontalDpi="4294967293" verticalDpi="300" r:id="rId2"/>
      <headerFooter alignWithMargins="0">
        <oddFooter>&amp;C&amp;A</oddFooter>
      </headerFooter>
    </customSheetView>
  </customSheetViews>
  <mergeCells count="12">
    <mergeCell ref="C14:F14"/>
    <mergeCell ref="C12:F12"/>
    <mergeCell ref="C13:F13"/>
    <mergeCell ref="C5:F5"/>
    <mergeCell ref="C8:F8"/>
    <mergeCell ref="C11:F11"/>
    <mergeCell ref="C16:D16"/>
    <mergeCell ref="C23:G23"/>
    <mergeCell ref="C17:D17"/>
    <mergeCell ref="C18:D18"/>
    <mergeCell ref="F17:G17"/>
    <mergeCell ref="F18:G18"/>
  </mergeCells>
  <phoneticPr fontId="3"/>
  <dataValidations count="1">
    <dataValidation type="whole" operator="greaterThanOrEqual" allowBlank="1" showInputMessage="1" showErrorMessage="1" errorTitle="入力規則違反" error="整数を入力してください" sqref="C1" xr:uid="{00000000-0002-0000-0100-000000000000}">
      <formula1>0</formula1>
    </dataValidation>
  </dataValidations>
  <pageMargins left="0.75" right="0.75" top="0.57999999999999996" bottom="1" header="0.51200000000000001" footer="0.51200000000000001"/>
  <pageSetup paperSize="9" scale="96" orientation="landscape" r:id="rId3"/>
  <headerFooter alignWithMargins="0">
    <oddFooter>&amp;C&amp;A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1:H17"/>
  <sheetViews>
    <sheetView showGridLines="0" view="pageBreakPreview" zoomScaleNormal="90" zoomScaleSheetLayoutView="100" workbookViewId="0">
      <selection activeCell="J6" sqref="J6"/>
    </sheetView>
  </sheetViews>
  <sheetFormatPr defaultColWidth="9" defaultRowHeight="21.95" customHeight="1" x14ac:dyDescent="0.15"/>
  <cols>
    <col min="1" max="1" width="6.5" style="27" customWidth="1"/>
    <col min="2" max="2" width="17.875" style="27" customWidth="1"/>
    <col min="3" max="7" width="16.625" style="27" customWidth="1"/>
    <col min="8" max="8" width="16.25" style="27" customWidth="1"/>
    <col min="9" max="9" width="5.875" style="27" customWidth="1"/>
    <col min="10" max="16384" width="9" style="27"/>
  </cols>
  <sheetData>
    <row r="1" spans="1:8" ht="21.95" customHeight="1" x14ac:dyDescent="0.15">
      <c r="A1" s="59" t="s">
        <v>187</v>
      </c>
    </row>
    <row r="2" spans="1:8" ht="21.95" customHeight="1" x14ac:dyDescent="0.15">
      <c r="A2" s="59" t="s">
        <v>260</v>
      </c>
      <c r="C2" s="73"/>
      <c r="D2" s="49"/>
      <c r="E2" s="3"/>
      <c r="F2" s="49"/>
    </row>
    <row r="3" spans="1:8" ht="21.95" customHeight="1" x14ac:dyDescent="0.15">
      <c r="A3" s="59" t="s">
        <v>259</v>
      </c>
    </row>
    <row r="4" spans="1:8" ht="21.95" customHeight="1" x14ac:dyDescent="0.15">
      <c r="A4" s="59"/>
      <c r="B4" s="35"/>
      <c r="C4" s="458" t="s">
        <v>401</v>
      </c>
      <c r="D4" s="35"/>
      <c r="E4" s="458" t="s">
        <v>402</v>
      </c>
      <c r="F4" s="35"/>
      <c r="G4" s="442" t="s">
        <v>411</v>
      </c>
    </row>
    <row r="5" spans="1:8" ht="36" customHeight="1" x14ac:dyDescent="0.15">
      <c r="A5" s="59"/>
      <c r="C5" s="59" t="s">
        <v>66</v>
      </c>
      <c r="H5" s="69"/>
    </row>
    <row r="6" spans="1:8" s="63" customFormat="1" ht="27" customHeight="1" x14ac:dyDescent="0.15">
      <c r="A6" s="260" t="s">
        <v>2071</v>
      </c>
      <c r="B6" s="27"/>
      <c r="C6" s="73"/>
      <c r="D6" s="49"/>
      <c r="E6" s="27"/>
      <c r="F6" s="27"/>
      <c r="G6" s="3"/>
    </row>
    <row r="7" spans="1:8" s="82" customFormat="1" ht="21.95" customHeight="1" x14ac:dyDescent="0.15">
      <c r="A7" s="127" t="s">
        <v>1852</v>
      </c>
      <c r="B7" s="47"/>
      <c r="D7" s="47"/>
      <c r="E7" s="47"/>
      <c r="F7" s="47"/>
      <c r="G7" s="47"/>
      <c r="H7" s="63"/>
    </row>
    <row r="8" spans="1:8" s="82" customFormat="1" ht="21.95" customHeight="1" x14ac:dyDescent="0.15">
      <c r="A8" s="82" t="s">
        <v>403</v>
      </c>
      <c r="B8" s="47"/>
      <c r="C8" s="82" t="s">
        <v>261</v>
      </c>
      <c r="D8" s="47"/>
      <c r="E8" s="47"/>
      <c r="F8" s="47"/>
      <c r="G8" s="47"/>
    </row>
    <row r="9" spans="1:8" s="82" customFormat="1" ht="21.95" customHeight="1" x14ac:dyDescent="0.15">
      <c r="B9" s="31"/>
      <c r="C9" s="40" t="s">
        <v>372</v>
      </c>
      <c r="D9" s="26"/>
      <c r="E9" s="47"/>
      <c r="F9" s="47"/>
      <c r="G9" s="47"/>
    </row>
    <row r="10" spans="1:8" s="82" customFormat="1" ht="21.95" customHeight="1" x14ac:dyDescent="0.15">
      <c r="B10" s="31"/>
      <c r="C10" s="779" t="s">
        <v>1853</v>
      </c>
      <c r="F10" s="47"/>
      <c r="G10" s="47"/>
    </row>
    <row r="11" spans="1:8" s="82" customFormat="1" ht="21.95" customHeight="1" x14ac:dyDescent="0.15">
      <c r="B11" s="265" t="s">
        <v>775</v>
      </c>
      <c r="C11" s="1517"/>
      <c r="D11" s="1518"/>
      <c r="E11" s="1518"/>
      <c r="F11" s="1518"/>
      <c r="G11" s="1518"/>
      <c r="H11" s="1519"/>
    </row>
    <row r="12" spans="1:8" s="63" customFormat="1" ht="11.25" customHeight="1" x14ac:dyDescent="0.15"/>
    <row r="13" spans="1:8" s="46" customFormat="1" ht="21.95" customHeight="1" x14ac:dyDescent="0.15">
      <c r="A13" s="103" t="s">
        <v>2056</v>
      </c>
    </row>
    <row r="14" spans="1:8" s="46" customFormat="1" ht="24" customHeight="1" x14ac:dyDescent="0.15">
      <c r="B14" s="31"/>
      <c r="C14" s="702"/>
    </row>
    <row r="15" spans="1:8" s="63" customFormat="1" ht="11.25" customHeight="1" x14ac:dyDescent="0.15"/>
    <row r="16" spans="1:8" s="46" customFormat="1" ht="21.95" customHeight="1" x14ac:dyDescent="0.15">
      <c r="A16" s="103" t="s">
        <v>1854</v>
      </c>
    </row>
    <row r="17" spans="2:8" s="46" customFormat="1" ht="100.5" customHeight="1" x14ac:dyDescent="0.15">
      <c r="B17" s="1520"/>
      <c r="C17" s="1521"/>
      <c r="D17" s="1521"/>
      <c r="E17" s="1521"/>
      <c r="F17" s="1521"/>
      <c r="G17" s="1521"/>
      <c r="H17" s="1522"/>
    </row>
  </sheetData>
  <sheetProtection formatRows="0"/>
  <customSheetViews>
    <customSheetView guid="{CB65DC77-56B9-4B82-BA4C-940D5F0607D4}" scale="90" showGridLines="0">
      <selection activeCell="B3" sqref="B3"/>
      <pageMargins left="0.75" right="0.27" top="0.49" bottom="0.55000000000000004" header="0.44" footer="0.32"/>
      <pageSetup paperSize="9" orientation="landscape" horizontalDpi="4294967292" r:id="rId1"/>
      <headerFooter alignWithMargins="0">
        <oddFooter>&amp;C&amp;A</oddFooter>
      </headerFooter>
    </customSheetView>
    <customSheetView guid="{EA53CA90-5139-4B28-B317-A0192C4E22DE}" scale="90" showPageBreaks="1" showGridLines="0">
      <selection activeCell="B3" sqref="B3"/>
      <pageMargins left="0.75" right="0.27" top="0.49" bottom="0.55000000000000004" header="0.44" footer="0.32"/>
      <pageSetup paperSize="9" orientation="landscape" horizontalDpi="4294967292" r:id="rId2"/>
      <headerFooter alignWithMargins="0">
        <oddFooter>&amp;C&amp;A</oddFooter>
      </headerFooter>
    </customSheetView>
  </customSheetViews>
  <mergeCells count="2">
    <mergeCell ref="C11:H11"/>
    <mergeCell ref="B17:H17"/>
  </mergeCells>
  <phoneticPr fontId="3"/>
  <dataValidations count="2">
    <dataValidation type="list" operator="equal" allowBlank="1" showInputMessage="1" showErrorMessage="1" errorTitle="入力規則違反" error="リストから選択してください" sqref="B4 D4 F4 E2 B14 B9:B10 G6" xr:uid="{00000000-0002-0000-1300-000000000000}">
      <formula1>"○"</formula1>
    </dataValidation>
    <dataValidation type="list" allowBlank="1" showInputMessage="1" showErrorMessage="1" sqref="B7" xr:uid="{00000000-0002-0000-1300-000001000000}">
      <formula1>"いる,いない"</formula1>
    </dataValidation>
  </dataValidations>
  <pageMargins left="0.75" right="0.27" top="0.49" bottom="0.55000000000000004" header="0.44" footer="0.32"/>
  <pageSetup paperSize="9" orientation="landscape" r:id="rId3"/>
  <headerFooter alignWithMargins="0">
    <oddFooter>&amp;C&amp;A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P26"/>
  <sheetViews>
    <sheetView showGridLines="0" showZeros="0" view="pageBreakPreview" zoomScale="85" zoomScaleNormal="75" zoomScaleSheetLayoutView="85" workbookViewId="0">
      <selection activeCell="J6" sqref="J6"/>
    </sheetView>
  </sheetViews>
  <sheetFormatPr defaultColWidth="9" defaultRowHeight="21.95" customHeight="1" x14ac:dyDescent="0.15"/>
  <cols>
    <col min="1" max="1" width="15" style="70" customWidth="1"/>
    <col min="2" max="2" width="8.25" style="70" customWidth="1"/>
    <col min="3" max="3" width="10.375" style="70" customWidth="1"/>
    <col min="4" max="4" width="7.25" style="70" customWidth="1"/>
    <col min="5" max="5" width="8.125" style="70" customWidth="1"/>
    <col min="6" max="6" width="7.75" style="70" customWidth="1"/>
    <col min="7" max="7" width="7.25" style="70" customWidth="1"/>
    <col min="8" max="8" width="7.625" style="70" customWidth="1"/>
    <col min="9" max="9" width="16.125" style="70" customWidth="1"/>
    <col min="10" max="10" width="8.125" style="70" customWidth="1"/>
    <col min="11" max="11" width="3.375" style="70" customWidth="1"/>
    <col min="12" max="12" width="10.75" style="70" customWidth="1"/>
    <col min="13" max="13" width="3.125" style="70" customWidth="1"/>
    <col min="14" max="14" width="8.75" style="70" customWidth="1"/>
    <col min="15" max="15" width="3.5" style="70" bestFit="1" customWidth="1"/>
    <col min="16" max="16" width="12.125" style="70" customWidth="1"/>
    <col min="17" max="16384" width="9" style="70"/>
  </cols>
  <sheetData>
    <row r="1" spans="1:16" ht="18.75" customHeight="1" x14ac:dyDescent="0.15">
      <c r="A1" s="118" t="s">
        <v>188</v>
      </c>
    </row>
    <row r="2" spans="1:16" ht="15.75" customHeight="1" x14ac:dyDescent="0.15">
      <c r="A2" s="81" t="s">
        <v>766</v>
      </c>
    </row>
    <row r="3" spans="1:16" ht="18" customHeight="1" x14ac:dyDescent="0.15">
      <c r="A3" s="1026" t="s">
        <v>2212</v>
      </c>
      <c r="B3" s="118"/>
    </row>
    <row r="4" spans="1:16" ht="21.75" customHeight="1" x14ac:dyDescent="0.15">
      <c r="A4" s="321"/>
      <c r="B4" s="1496" t="s">
        <v>893</v>
      </c>
      <c r="C4" s="1498"/>
      <c r="D4" s="1496" t="s">
        <v>431</v>
      </c>
      <c r="E4" s="1500"/>
      <c r="F4" s="1500"/>
      <c r="G4" s="1500"/>
      <c r="H4" s="1498"/>
      <c r="I4" s="1523" t="s">
        <v>341</v>
      </c>
      <c r="J4" s="1500"/>
      <c r="K4" s="1500"/>
      <c r="L4" s="1500"/>
      <c r="M4" s="1498"/>
      <c r="N4" s="1524" t="s">
        <v>368</v>
      </c>
      <c r="O4" s="1525"/>
      <c r="P4" s="1534" t="s">
        <v>393</v>
      </c>
    </row>
    <row r="5" spans="1:16" ht="24" x14ac:dyDescent="0.15">
      <c r="A5" s="322"/>
      <c r="B5" s="197" t="s">
        <v>255</v>
      </c>
      <c r="C5" s="197" t="s">
        <v>369</v>
      </c>
      <c r="D5" s="197" t="s">
        <v>255</v>
      </c>
      <c r="E5" s="323" t="s">
        <v>301</v>
      </c>
      <c r="F5" s="323" t="s">
        <v>302</v>
      </c>
      <c r="G5" s="323" t="s">
        <v>303</v>
      </c>
      <c r="H5" s="197" t="s">
        <v>370</v>
      </c>
      <c r="I5" s="198" t="s">
        <v>405</v>
      </c>
      <c r="J5" s="1496" t="s">
        <v>894</v>
      </c>
      <c r="K5" s="1498"/>
      <c r="L5" s="29" t="s">
        <v>300</v>
      </c>
      <c r="M5" s="199"/>
      <c r="N5" s="1536" t="s">
        <v>319</v>
      </c>
      <c r="O5" s="1537"/>
      <c r="P5" s="1535"/>
    </row>
    <row r="6" spans="1:16" ht="21" customHeight="1" x14ac:dyDescent="0.15">
      <c r="A6" s="158"/>
      <c r="B6" s="792"/>
      <c r="C6" s="792"/>
      <c r="D6" s="792"/>
      <c r="E6" s="792"/>
      <c r="F6" s="792"/>
      <c r="G6" s="792"/>
      <c r="H6" s="793"/>
      <c r="I6" s="202"/>
      <c r="J6" s="202"/>
      <c r="K6" s="203"/>
      <c r="L6" s="202"/>
      <c r="M6" s="204"/>
      <c r="N6" s="202"/>
      <c r="O6" s="205"/>
      <c r="P6" s="1531"/>
    </row>
    <row r="7" spans="1:16" ht="21" customHeight="1" x14ac:dyDescent="0.15">
      <c r="A7" s="206" t="s">
        <v>310</v>
      </c>
      <c r="B7" s="794"/>
      <c r="C7" s="794"/>
      <c r="D7" s="794"/>
      <c r="E7" s="794"/>
      <c r="F7" s="794"/>
      <c r="G7" s="794"/>
      <c r="H7" s="794"/>
      <c r="I7" s="207" t="s">
        <v>311</v>
      </c>
      <c r="J7" s="805"/>
      <c r="K7" s="77" t="s">
        <v>404</v>
      </c>
      <c r="L7" s="705">
        <f>J7*3.3</f>
        <v>0</v>
      </c>
      <c r="M7" s="208" t="s">
        <v>406</v>
      </c>
      <c r="N7" s="805"/>
      <c r="O7" s="209" t="s">
        <v>406</v>
      </c>
      <c r="P7" s="1532"/>
    </row>
    <row r="8" spans="1:16" ht="21" customHeight="1" x14ac:dyDescent="0.15">
      <c r="A8" s="207" t="s">
        <v>371</v>
      </c>
      <c r="B8" s="794"/>
      <c r="C8" s="794"/>
      <c r="D8" s="794"/>
      <c r="E8" s="794"/>
      <c r="F8" s="794"/>
      <c r="G8" s="794"/>
      <c r="H8" s="794"/>
      <c r="I8" s="207" t="s">
        <v>312</v>
      </c>
      <c r="J8" s="210"/>
      <c r="K8" s="77"/>
      <c r="L8" s="210"/>
      <c r="M8" s="211"/>
      <c r="N8" s="210"/>
      <c r="O8" s="212"/>
      <c r="P8" s="1532"/>
    </row>
    <row r="9" spans="1:16" ht="21" customHeight="1" x14ac:dyDescent="0.15">
      <c r="A9" s="213" t="s">
        <v>92</v>
      </c>
      <c r="B9" s="795"/>
      <c r="C9" s="795"/>
      <c r="D9" s="795"/>
      <c r="E9" s="795"/>
      <c r="F9" s="795"/>
      <c r="G9" s="795"/>
      <c r="H9" s="795"/>
      <c r="I9" s="107"/>
      <c r="J9" s="214"/>
      <c r="K9" s="215"/>
      <c r="L9" s="214"/>
      <c r="M9" s="216"/>
      <c r="N9" s="214"/>
      <c r="O9" s="217"/>
      <c r="P9" s="1533"/>
    </row>
    <row r="10" spans="1:16" ht="21.75" customHeight="1" x14ac:dyDescent="0.15">
      <c r="A10" s="158"/>
      <c r="B10" s="792"/>
      <c r="C10" s="792"/>
      <c r="D10" s="792"/>
      <c r="E10" s="792"/>
      <c r="F10" s="792"/>
      <c r="G10" s="792"/>
      <c r="H10" s="793"/>
      <c r="I10" s="202"/>
      <c r="J10" s="202"/>
      <c r="K10" s="203"/>
      <c r="L10" s="598"/>
      <c r="M10" s="204"/>
      <c r="N10" s="202"/>
      <c r="O10" s="205"/>
      <c r="P10" s="1531"/>
    </row>
    <row r="11" spans="1:16" ht="21.75" customHeight="1" x14ac:dyDescent="0.15">
      <c r="A11" s="206" t="s">
        <v>313</v>
      </c>
      <c r="B11" s="794"/>
      <c r="C11" s="794"/>
      <c r="D11" s="794"/>
      <c r="E11" s="794"/>
      <c r="F11" s="794"/>
      <c r="G11" s="794"/>
      <c r="H11" s="794"/>
      <c r="I11" s="207" t="s">
        <v>315</v>
      </c>
      <c r="J11" s="805"/>
      <c r="K11" s="77" t="s">
        <v>404</v>
      </c>
      <c r="L11" s="705">
        <f>J11*1.98</f>
        <v>0</v>
      </c>
      <c r="M11" s="208" t="s">
        <v>406</v>
      </c>
      <c r="N11" s="805"/>
      <c r="O11" s="209" t="s">
        <v>406</v>
      </c>
      <c r="P11" s="1532"/>
    </row>
    <row r="12" spans="1:16" ht="21.75" customHeight="1" x14ac:dyDescent="0.15">
      <c r="A12" s="207" t="s">
        <v>314</v>
      </c>
      <c r="B12" s="794"/>
      <c r="C12" s="794"/>
      <c r="D12" s="794"/>
      <c r="E12" s="794"/>
      <c r="F12" s="794"/>
      <c r="G12" s="794"/>
      <c r="H12" s="794"/>
      <c r="I12" s="207" t="s">
        <v>316</v>
      </c>
      <c r="J12" s="210"/>
      <c r="K12" s="77"/>
      <c r="L12" s="210"/>
      <c r="M12" s="211"/>
      <c r="N12" s="210"/>
      <c r="O12" s="212"/>
      <c r="P12" s="1532"/>
    </row>
    <row r="13" spans="1:16" ht="21.75" customHeight="1" x14ac:dyDescent="0.15">
      <c r="A13" s="213" t="s">
        <v>92</v>
      </c>
      <c r="B13" s="795"/>
      <c r="C13" s="795"/>
      <c r="D13" s="795"/>
      <c r="E13" s="795"/>
      <c r="F13" s="795"/>
      <c r="G13" s="795"/>
      <c r="H13" s="795"/>
      <c r="I13" s="107"/>
      <c r="J13" s="214"/>
      <c r="K13" s="215"/>
      <c r="L13" s="214"/>
      <c r="M13" s="216"/>
      <c r="N13" s="214"/>
      <c r="O13" s="217"/>
      <c r="P13" s="1533"/>
    </row>
    <row r="14" spans="1:16" ht="21.75" customHeight="1" x14ac:dyDescent="0.15">
      <c r="A14" s="197" t="s">
        <v>73</v>
      </c>
      <c r="B14" s="796"/>
      <c r="C14" s="796"/>
      <c r="D14" s="796"/>
      <c r="E14" s="796"/>
      <c r="F14" s="796"/>
      <c r="G14" s="796"/>
      <c r="H14" s="797"/>
    </row>
    <row r="15" spans="1:16" ht="21.75" customHeight="1" x14ac:dyDescent="0.15">
      <c r="A15" s="133" t="s">
        <v>1855</v>
      </c>
      <c r="B15" s="796"/>
      <c r="C15" s="796"/>
      <c r="D15" s="796"/>
      <c r="E15" s="796"/>
      <c r="F15" s="796"/>
      <c r="G15" s="796"/>
      <c r="H15" s="797"/>
      <c r="I15" s="218"/>
      <c r="J15" s="218"/>
      <c r="K15" s="218"/>
      <c r="L15" s="218"/>
      <c r="M15" s="218"/>
      <c r="N15" s="218"/>
      <c r="O15" s="218"/>
      <c r="P15" s="219"/>
    </row>
    <row r="16" spans="1:16" ht="21.75" customHeight="1" x14ac:dyDescent="0.15">
      <c r="A16" s="133" t="s">
        <v>1856</v>
      </c>
      <c r="B16" s="792"/>
      <c r="C16" s="792"/>
      <c r="D16" s="792"/>
      <c r="E16" s="792"/>
      <c r="F16" s="792"/>
      <c r="G16" s="792"/>
      <c r="H16" s="793"/>
      <c r="I16" s="218"/>
      <c r="J16" s="218"/>
      <c r="K16" s="218"/>
      <c r="L16" s="218"/>
      <c r="M16" s="218"/>
      <c r="N16" s="218"/>
      <c r="O16" s="218"/>
      <c r="P16" s="219"/>
    </row>
    <row r="17" spans="1:16" ht="21.75" customHeight="1" x14ac:dyDescent="0.15">
      <c r="A17" s="158" t="s">
        <v>317</v>
      </c>
      <c r="B17" s="792"/>
      <c r="C17" s="792"/>
      <c r="D17" s="792"/>
      <c r="E17" s="792"/>
      <c r="F17" s="792"/>
      <c r="G17" s="792"/>
      <c r="H17" s="793"/>
      <c r="I17" s="218"/>
      <c r="J17" s="218"/>
      <c r="K17" s="218"/>
      <c r="L17" s="218"/>
      <c r="M17" s="218"/>
      <c r="N17" s="218"/>
      <c r="O17" s="218"/>
      <c r="P17" s="219"/>
    </row>
    <row r="18" spans="1:16" ht="21.75" customHeight="1" x14ac:dyDescent="0.15">
      <c r="A18" s="220" t="s">
        <v>318</v>
      </c>
      <c r="B18" s="798"/>
      <c r="C18" s="798"/>
      <c r="D18" s="798"/>
      <c r="E18" s="798"/>
      <c r="F18" s="798"/>
      <c r="G18" s="798"/>
      <c r="H18" s="798"/>
      <c r="I18" s="218"/>
      <c r="J18" s="218"/>
      <c r="K18" s="218"/>
      <c r="L18" s="218"/>
      <c r="M18" s="218"/>
      <c r="N18" s="218"/>
      <c r="O18" s="218"/>
      <c r="P18" s="219"/>
    </row>
    <row r="19" spans="1:16" ht="21.75" customHeight="1" x14ac:dyDescent="0.15">
      <c r="A19" s="207" t="s">
        <v>74</v>
      </c>
      <c r="B19" s="799"/>
      <c r="C19" s="799"/>
      <c r="D19" s="799"/>
      <c r="E19" s="799"/>
      <c r="F19" s="799"/>
      <c r="G19" s="799"/>
      <c r="H19" s="800"/>
      <c r="I19" s="218"/>
      <c r="J19" s="218"/>
      <c r="K19" s="218"/>
      <c r="L19" s="218"/>
      <c r="M19" s="218"/>
      <c r="N19" s="218"/>
      <c r="O19" s="218"/>
      <c r="P19" s="219"/>
    </row>
    <row r="20" spans="1:16" ht="21.75" customHeight="1" x14ac:dyDescent="0.15">
      <c r="A20" s="197" t="s">
        <v>75</v>
      </c>
      <c r="B20" s="796"/>
      <c r="C20" s="796"/>
      <c r="D20" s="796"/>
      <c r="E20" s="796"/>
      <c r="F20" s="796"/>
      <c r="G20" s="796"/>
      <c r="H20" s="797"/>
      <c r="I20" s="218"/>
      <c r="J20" s="218"/>
      <c r="K20" s="218"/>
      <c r="L20" s="218"/>
      <c r="N20" s="218"/>
      <c r="O20" s="218"/>
      <c r="P20" s="219"/>
    </row>
    <row r="21" spans="1:16" ht="21" customHeight="1" x14ac:dyDescent="0.15">
      <c r="A21" s="197" t="s">
        <v>76</v>
      </c>
      <c r="B21" s="796"/>
      <c r="C21" s="796"/>
      <c r="D21" s="796"/>
      <c r="E21" s="796"/>
      <c r="F21" s="796"/>
      <c r="G21" s="796"/>
      <c r="H21" s="797"/>
      <c r="I21" s="16"/>
      <c r="J21" s="106" t="s">
        <v>341</v>
      </c>
      <c r="K21" s="193"/>
      <c r="L21" s="194"/>
      <c r="M21" s="194"/>
      <c r="N21" s="195" t="s">
        <v>368</v>
      </c>
      <c r="O21" s="196"/>
      <c r="P21" s="158"/>
    </row>
    <row r="22" spans="1:16" ht="21.75" customHeight="1" x14ac:dyDescent="0.15">
      <c r="A22" s="18" t="s">
        <v>77</v>
      </c>
      <c r="B22" s="801"/>
      <c r="C22" s="796"/>
      <c r="D22" s="796"/>
      <c r="E22" s="796"/>
      <c r="F22" s="796"/>
      <c r="G22" s="796"/>
      <c r="H22" s="797"/>
      <c r="I22" s="198" t="s">
        <v>405</v>
      </c>
      <c r="J22" s="1496" t="s">
        <v>894</v>
      </c>
      <c r="K22" s="1498"/>
      <c r="L22" s="29" t="s">
        <v>300</v>
      </c>
      <c r="M22" s="199"/>
      <c r="N22" s="200" t="s">
        <v>319</v>
      </c>
      <c r="O22" s="201"/>
      <c r="P22" s="221" t="s">
        <v>393</v>
      </c>
    </row>
    <row r="23" spans="1:16" ht="32.25" customHeight="1" x14ac:dyDescent="0.15">
      <c r="A23" s="18" t="s">
        <v>78</v>
      </c>
      <c r="B23" s="222"/>
      <c r="C23" s="796"/>
      <c r="D23" s="222"/>
      <c r="E23" s="222"/>
      <c r="F23" s="222"/>
      <c r="G23" s="222"/>
      <c r="H23" s="797"/>
      <c r="I23" s="107" t="s">
        <v>342</v>
      </c>
      <c r="J23" s="802"/>
      <c r="K23" s="215" t="s">
        <v>404</v>
      </c>
      <c r="L23" s="706">
        <f>J23*3.3</f>
        <v>0</v>
      </c>
      <c r="M23" s="223" t="s">
        <v>406</v>
      </c>
      <c r="N23" s="803"/>
      <c r="O23" s="223" t="s">
        <v>406</v>
      </c>
      <c r="P23" s="804"/>
    </row>
    <row r="24" spans="1:16" ht="19.5" customHeight="1" x14ac:dyDescent="0.15">
      <c r="A24" s="707" t="s">
        <v>767</v>
      </c>
      <c r="B24" s="707"/>
      <c r="C24" s="433"/>
      <c r="D24" s="433"/>
      <c r="E24" s="433"/>
      <c r="F24" s="433"/>
      <c r="G24" s="433"/>
      <c r="H24" s="433"/>
      <c r="I24" s="433"/>
      <c r="J24" s="433"/>
      <c r="K24" s="433"/>
      <c r="L24" s="433"/>
      <c r="M24" s="433"/>
      <c r="N24" s="433"/>
      <c r="O24" s="433"/>
      <c r="P24" s="433"/>
    </row>
    <row r="25" spans="1:16" ht="14.25" customHeight="1" x14ac:dyDescent="0.15">
      <c r="A25" s="349"/>
      <c r="B25" s="212"/>
      <c r="C25" s="759"/>
      <c r="D25" s="212"/>
      <c r="E25" s="212"/>
      <c r="F25" s="212"/>
      <c r="G25" s="212"/>
      <c r="H25" s="760"/>
      <c r="I25" s="212"/>
      <c r="J25" s="212"/>
      <c r="K25" s="73"/>
      <c r="L25" s="761"/>
      <c r="M25" s="209"/>
      <c r="N25" s="212"/>
      <c r="O25" s="209"/>
      <c r="P25" s="762"/>
    </row>
    <row r="26" spans="1:16" ht="21.95" customHeight="1" x14ac:dyDescent="0.15">
      <c r="A26" s="708" t="s">
        <v>765</v>
      </c>
      <c r="B26" s="1526"/>
      <c r="C26" s="1527"/>
      <c r="D26" s="1528"/>
      <c r="F26" s="708" t="s">
        <v>764</v>
      </c>
      <c r="G26" s="1529"/>
      <c r="H26" s="1530"/>
      <c r="I26" s="1026" t="s">
        <v>2047</v>
      </c>
    </row>
  </sheetData>
  <sheetProtection formatRows="0"/>
  <customSheetViews>
    <customSheetView guid="{CB65DC77-56B9-4B82-BA4C-940D5F0607D4}" showGridLines="0">
      <selection activeCell="A4" sqref="A4:P5"/>
      <pageMargins left="0.55000000000000004" right="0.28000000000000003" top="0.69" bottom="0.64" header="0.39" footer="0.32"/>
      <pageSetup paperSize="9" orientation="landscape" horizontalDpi="4294967293" verticalDpi="300" r:id="rId1"/>
      <headerFooter alignWithMargins="0">
        <oddFooter>&amp;C&amp;A</oddFooter>
      </headerFooter>
    </customSheetView>
    <customSheetView guid="{EA53CA90-5139-4B28-B317-A0192C4E22DE}" showPageBreaks="1" showGridLines="0">
      <selection activeCell="A4" sqref="A4:P5"/>
      <pageMargins left="0.55000000000000004" right="0.28000000000000003" top="0.69" bottom="0.64" header="0.39" footer="0.32"/>
      <pageSetup paperSize="9" orientation="landscape" horizontalDpi="4294967293" verticalDpi="300" r:id="rId2"/>
      <headerFooter alignWithMargins="0">
        <oddFooter>&amp;C&amp;A</oddFooter>
      </headerFooter>
    </customSheetView>
  </customSheetViews>
  <mergeCells count="12">
    <mergeCell ref="P6:P9"/>
    <mergeCell ref="P10:P13"/>
    <mergeCell ref="P4:P5"/>
    <mergeCell ref="N5:O5"/>
    <mergeCell ref="J5:K5"/>
    <mergeCell ref="J22:K22"/>
    <mergeCell ref="D4:H4"/>
    <mergeCell ref="I4:M4"/>
    <mergeCell ref="N4:O4"/>
    <mergeCell ref="B26:D26"/>
    <mergeCell ref="G26:H26"/>
    <mergeCell ref="B4:C4"/>
  </mergeCells>
  <phoneticPr fontId="3"/>
  <pageMargins left="0.55118110236220474" right="0.27559055118110237" top="0.70866141732283472" bottom="0.62992125984251968" header="0.39370078740157483" footer="0.31496062992125984"/>
  <pageSetup paperSize="9" scale="94" orientation="landscape" r:id="rId3"/>
  <headerFooter alignWithMargins="0">
    <oddFooter>&amp;C&amp;A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dimension ref="A1:E20"/>
  <sheetViews>
    <sheetView showGridLines="0" view="pageBreakPreview" topLeftCell="A10" zoomScale="70" zoomScaleNormal="85" zoomScaleSheetLayoutView="70" workbookViewId="0">
      <selection activeCell="J6" sqref="J6"/>
    </sheetView>
  </sheetViews>
  <sheetFormatPr defaultColWidth="9" defaultRowHeight="24.95" customHeight="1" x14ac:dyDescent="0.15"/>
  <cols>
    <col min="1" max="1" width="15.5" style="46" customWidth="1"/>
    <col min="2" max="2" width="25.75" style="46" customWidth="1"/>
    <col min="3" max="3" width="18.625" style="46" customWidth="1"/>
    <col min="4" max="4" width="17.5" style="46" customWidth="1"/>
    <col min="5" max="5" width="22.5" style="46" customWidth="1"/>
    <col min="6" max="6" width="6.625" style="46" customWidth="1"/>
    <col min="7" max="16384" width="9" style="46"/>
  </cols>
  <sheetData>
    <row r="1" spans="1:5" s="71" customFormat="1" ht="24.95" customHeight="1" x14ac:dyDescent="0.15">
      <c r="A1" s="71" t="s">
        <v>892</v>
      </c>
    </row>
    <row r="2" spans="1:5" s="71" customFormat="1" ht="24.95" customHeight="1" x14ac:dyDescent="0.15">
      <c r="A2" s="27" t="s">
        <v>394</v>
      </c>
    </row>
    <row r="3" spans="1:5" s="71" customFormat="1" ht="24.95" customHeight="1" x14ac:dyDescent="0.15">
      <c r="A3" s="27"/>
      <c r="B3" s="3"/>
      <c r="C3" s="30" t="s">
        <v>44</v>
      </c>
      <c r="E3" s="32"/>
    </row>
    <row r="4" spans="1:5" s="71" customFormat="1" ht="24.95" customHeight="1" x14ac:dyDescent="0.15">
      <c r="A4" s="72" t="s">
        <v>42</v>
      </c>
      <c r="B4" s="91"/>
      <c r="C4" s="47" t="s">
        <v>41</v>
      </c>
      <c r="D4" s="47"/>
      <c r="E4" s="73"/>
    </row>
    <row r="5" spans="1:5" s="71" customFormat="1" ht="24.95" customHeight="1" x14ac:dyDescent="0.15">
      <c r="A5" s="27"/>
      <c r="C5" s="46"/>
      <c r="D5" s="46"/>
      <c r="E5" s="46"/>
    </row>
    <row r="6" spans="1:5" s="71" customFormat="1" ht="24.95" customHeight="1" x14ac:dyDescent="0.15">
      <c r="A6" s="56" t="s">
        <v>2063</v>
      </c>
      <c r="B6" s="47"/>
      <c r="C6" s="47"/>
      <c r="D6" s="47"/>
      <c r="E6" s="47"/>
    </row>
    <row r="7" spans="1:5" s="71" customFormat="1" ht="24.95" customHeight="1" x14ac:dyDescent="0.15">
      <c r="A7" s="27"/>
      <c r="B7" s="3"/>
      <c r="C7" s="30" t="s">
        <v>209</v>
      </c>
      <c r="E7" s="32"/>
    </row>
    <row r="8" spans="1:5" s="71" customFormat="1" ht="24.95" customHeight="1" x14ac:dyDescent="0.15">
      <c r="A8" s="72" t="s">
        <v>42</v>
      </c>
      <c r="B8" s="91"/>
      <c r="C8" s="47" t="s">
        <v>40</v>
      </c>
      <c r="D8" s="74"/>
    </row>
    <row r="9" spans="1:5" s="71" customFormat="1" ht="24.95" customHeight="1" x14ac:dyDescent="0.15">
      <c r="A9" s="27"/>
      <c r="C9" s="46"/>
      <c r="D9" s="46"/>
      <c r="E9" s="46"/>
    </row>
    <row r="10" spans="1:5" s="71" customFormat="1" ht="24.95" customHeight="1" x14ac:dyDescent="0.15">
      <c r="A10" s="27" t="s">
        <v>0</v>
      </c>
      <c r="B10" s="47"/>
      <c r="C10" s="47"/>
      <c r="D10" s="47"/>
      <c r="E10" s="47"/>
    </row>
    <row r="11" spans="1:5" s="71" customFormat="1" ht="24.95" customHeight="1" x14ac:dyDescent="0.15">
      <c r="A11" s="27"/>
      <c r="B11" s="3"/>
      <c r="C11" s="30" t="s">
        <v>209</v>
      </c>
      <c r="E11" s="32"/>
    </row>
    <row r="12" spans="1:5" s="71" customFormat="1" ht="24.95" customHeight="1" x14ac:dyDescent="0.15">
      <c r="A12" s="72" t="s">
        <v>42</v>
      </c>
      <c r="B12" s="91"/>
      <c r="C12" s="47" t="s">
        <v>40</v>
      </c>
      <c r="D12" s="74"/>
    </row>
    <row r="14" spans="1:5" s="71" customFormat="1" ht="24.95" customHeight="1" x14ac:dyDescent="0.15">
      <c r="A14" s="27" t="s">
        <v>1069</v>
      </c>
      <c r="B14" s="47"/>
      <c r="C14" s="47"/>
      <c r="D14" s="47"/>
      <c r="E14" s="47"/>
    </row>
    <row r="15" spans="1:5" s="71" customFormat="1" ht="24.95" customHeight="1" x14ac:dyDescent="0.15">
      <c r="A15" s="27"/>
      <c r="B15" s="3"/>
      <c r="C15" s="30" t="s">
        <v>209</v>
      </c>
      <c r="E15" s="32"/>
    </row>
    <row r="16" spans="1:5" s="71" customFormat="1" ht="24.95" customHeight="1" x14ac:dyDescent="0.15">
      <c r="A16" s="72" t="s">
        <v>1067</v>
      </c>
      <c r="B16" s="91"/>
      <c r="C16" s="47" t="s">
        <v>1068</v>
      </c>
      <c r="D16" s="74"/>
    </row>
    <row r="18" spans="1:4" ht="24.95" customHeight="1" x14ac:dyDescent="0.15">
      <c r="A18" s="27" t="s">
        <v>1076</v>
      </c>
      <c r="B18" s="47"/>
      <c r="C18" s="47"/>
      <c r="D18" s="47"/>
    </row>
    <row r="19" spans="1:4" ht="24.95" customHeight="1" x14ac:dyDescent="0.15">
      <c r="A19" s="27"/>
      <c r="B19" s="3"/>
      <c r="C19" s="30" t="s">
        <v>209</v>
      </c>
      <c r="D19" s="807"/>
    </row>
    <row r="20" spans="1:4" ht="24.95" customHeight="1" x14ac:dyDescent="0.15">
      <c r="A20" s="72" t="s">
        <v>1067</v>
      </c>
      <c r="B20" s="91"/>
      <c r="C20" s="47" t="s">
        <v>1068</v>
      </c>
      <c r="D20" s="74"/>
    </row>
  </sheetData>
  <sheetProtection formatRows="0"/>
  <customSheetViews>
    <customSheetView guid="{CB65DC77-56B9-4B82-BA4C-940D5F0607D4}" scale="90" showGridLines="0">
      <selection activeCell="B3" sqref="B3"/>
      <pageMargins left="0.75" right="0.75" top="1" bottom="1" header="0.51200000000000001" footer="0.51200000000000001"/>
      <pageSetup paperSize="9" orientation="landscape" horizontalDpi="4294967293" r:id="rId1"/>
      <headerFooter alignWithMargins="0">
        <oddFooter>&amp;C&amp;A</oddFooter>
      </headerFooter>
    </customSheetView>
    <customSheetView guid="{EA53CA90-5139-4B28-B317-A0192C4E22DE}" scale="90" showPageBreaks="1" showGridLines="0">
      <selection activeCell="B3" sqref="B3"/>
      <pageMargins left="0.75" right="0.75" top="1" bottom="1" header="0.51200000000000001" footer="0.51200000000000001"/>
      <pageSetup paperSize="9" orientation="landscape" horizontalDpi="4294967293" r:id="rId2"/>
      <headerFooter alignWithMargins="0">
        <oddFooter>&amp;C&amp;A</oddFooter>
      </headerFooter>
    </customSheetView>
  </customSheetViews>
  <phoneticPr fontId="3"/>
  <dataValidations count="3">
    <dataValidation type="list" operator="equal" allowBlank="1" showInputMessage="1" showErrorMessage="1" errorTitle="入力規則違反" error="リストから選択してください" sqref="B3" xr:uid="{00000000-0002-0000-1500-000000000000}">
      <formula1>"有,無,非該当"</formula1>
    </dataValidation>
    <dataValidation type="list" operator="equal" allowBlank="1" showInputMessage="1" showErrorMessage="1" errorTitle="入力規則違反" error="リストから選択してください" sqref="B7 B11 B15" xr:uid="{00000000-0002-0000-1500-000001000000}">
      <formula1>"いる,いない,非該当"</formula1>
    </dataValidation>
    <dataValidation type="list" allowBlank="1" showInputMessage="1" showErrorMessage="1" sqref="B19" xr:uid="{00000000-0002-0000-1500-000003000000}">
      <formula1>"いる,いない,非該当"</formula1>
    </dataValidation>
  </dataValidations>
  <pageMargins left="0.75" right="0.75" top="0.71" bottom="0.8" header="0.5" footer="0.39"/>
  <pageSetup paperSize="9" orientation="landscape" r:id="rId3"/>
  <headerFooter alignWithMargins="0">
    <oddFooter>&amp;C&amp;A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dimension ref="A1:E26"/>
  <sheetViews>
    <sheetView showGridLines="0" view="pageBreakPreview" zoomScale="85" zoomScaleNormal="80" zoomScaleSheetLayoutView="85" workbookViewId="0">
      <selection activeCell="J6" sqref="J6"/>
    </sheetView>
  </sheetViews>
  <sheetFormatPr defaultColWidth="12.625" defaultRowHeight="24.95" customHeight="1" x14ac:dyDescent="0.15"/>
  <cols>
    <col min="1" max="1" width="4.875" style="71" customWidth="1"/>
    <col min="2" max="2" width="7.25" style="71" customWidth="1"/>
    <col min="3" max="3" width="21.625" style="71" customWidth="1"/>
    <col min="4" max="4" width="62.125" style="71" customWidth="1"/>
    <col min="5" max="5" width="27.25" style="71" customWidth="1"/>
    <col min="6" max="6" width="12.875" style="71" customWidth="1"/>
    <col min="7" max="16384" width="12.625" style="71"/>
  </cols>
  <sheetData>
    <row r="1" spans="1:5" ht="24.95" customHeight="1" x14ac:dyDescent="0.15">
      <c r="A1" s="1090" t="s">
        <v>2072</v>
      </c>
    </row>
    <row r="2" spans="1:5" ht="15" customHeight="1" x14ac:dyDescent="0.15">
      <c r="B2" s="226"/>
      <c r="C2" s="17" t="s">
        <v>375</v>
      </c>
      <c r="D2" s="199"/>
      <c r="E2" s="227" t="s">
        <v>1</v>
      </c>
    </row>
    <row r="3" spans="1:5" ht="20.25" customHeight="1" x14ac:dyDescent="0.15">
      <c r="B3" s="107">
        <v>1</v>
      </c>
      <c r="C3" s="228" t="s">
        <v>343</v>
      </c>
      <c r="D3" s="229"/>
      <c r="E3" s="230"/>
    </row>
    <row r="4" spans="1:5" ht="20.25" customHeight="1" x14ac:dyDescent="0.15">
      <c r="B4" s="197">
        <v>2</v>
      </c>
      <c r="C4" s="231" t="s">
        <v>116</v>
      </c>
      <c r="D4" s="226"/>
      <c r="E4" s="230"/>
    </row>
    <row r="5" spans="1:5" ht="20.25" customHeight="1" x14ac:dyDescent="0.15">
      <c r="B5" s="197">
        <v>3</v>
      </c>
      <c r="C5" s="231" t="s">
        <v>117</v>
      </c>
      <c r="D5" s="226"/>
      <c r="E5" s="230"/>
    </row>
    <row r="6" spans="1:5" ht="20.25" customHeight="1" x14ac:dyDescent="0.15">
      <c r="B6" s="197">
        <v>4</v>
      </c>
      <c r="C6" s="231" t="s">
        <v>118</v>
      </c>
      <c r="D6" s="226"/>
      <c r="E6" s="230"/>
    </row>
    <row r="7" spans="1:5" ht="20.25" customHeight="1" x14ac:dyDescent="0.15">
      <c r="B7" s="197">
        <v>5</v>
      </c>
      <c r="C7" s="231" t="s">
        <v>119</v>
      </c>
      <c r="D7" s="226"/>
      <c r="E7" s="230"/>
    </row>
    <row r="8" spans="1:5" ht="20.25" customHeight="1" x14ac:dyDescent="0.15">
      <c r="B8" s="197">
        <v>6</v>
      </c>
      <c r="C8" s="231" t="s">
        <v>120</v>
      </c>
      <c r="D8" s="226"/>
      <c r="E8" s="230"/>
    </row>
    <row r="9" spans="1:5" ht="20.25" customHeight="1" x14ac:dyDescent="0.15">
      <c r="B9" s="197">
        <v>7</v>
      </c>
      <c r="C9" s="231" t="s">
        <v>121</v>
      </c>
      <c r="D9" s="226"/>
      <c r="E9" s="230"/>
    </row>
    <row r="10" spans="1:5" ht="20.25" customHeight="1" x14ac:dyDescent="0.15">
      <c r="B10" s="197">
        <v>8</v>
      </c>
      <c r="C10" s="231" t="s">
        <v>122</v>
      </c>
      <c r="D10" s="226"/>
      <c r="E10" s="1147"/>
    </row>
    <row r="11" spans="1:5" ht="20.25" customHeight="1" x14ac:dyDescent="0.15">
      <c r="B11" s="197">
        <v>9</v>
      </c>
      <c r="C11" s="29" t="s">
        <v>123</v>
      </c>
      <c r="D11" s="477"/>
      <c r="E11" s="1147"/>
    </row>
    <row r="12" spans="1:5" ht="20.25" customHeight="1" x14ac:dyDescent="0.15">
      <c r="B12" s="197">
        <v>10</v>
      </c>
      <c r="C12" s="231" t="s">
        <v>124</v>
      </c>
      <c r="D12" s="226"/>
      <c r="E12" s="1147"/>
    </row>
    <row r="13" spans="1:5" ht="20.25" customHeight="1" x14ac:dyDescent="0.15">
      <c r="B13" s="197">
        <v>11</v>
      </c>
      <c r="C13" s="231" t="s">
        <v>125</v>
      </c>
      <c r="D13" s="226"/>
      <c r="E13" s="1147"/>
    </row>
    <row r="14" spans="1:5" ht="20.25" customHeight="1" x14ac:dyDescent="0.15">
      <c r="B14" s="197">
        <v>12</v>
      </c>
      <c r="C14" s="231" t="s">
        <v>2</v>
      </c>
      <c r="D14" s="226"/>
      <c r="E14" s="1147"/>
    </row>
    <row r="15" spans="1:5" ht="20.25" customHeight="1" x14ac:dyDescent="0.15">
      <c r="B15" s="197">
        <v>13</v>
      </c>
      <c r="C15" s="231" t="s">
        <v>323</v>
      </c>
      <c r="D15" s="226"/>
      <c r="E15" s="1147"/>
    </row>
    <row r="16" spans="1:5" ht="20.25" customHeight="1" x14ac:dyDescent="0.15">
      <c r="B16" s="197">
        <v>14</v>
      </c>
      <c r="C16" s="231" t="s">
        <v>324</v>
      </c>
      <c r="D16" s="226"/>
      <c r="E16" s="1147"/>
    </row>
    <row r="17" spans="2:5" ht="20.25" customHeight="1" x14ac:dyDescent="0.15">
      <c r="B17" s="197">
        <v>15</v>
      </c>
      <c r="C17" s="231" t="s">
        <v>325</v>
      </c>
      <c r="D17" s="226"/>
      <c r="E17" s="1147"/>
    </row>
    <row r="18" spans="2:5" ht="20.25" customHeight="1" x14ac:dyDescent="0.15">
      <c r="B18" s="197">
        <v>16</v>
      </c>
      <c r="C18" s="231" t="s">
        <v>326</v>
      </c>
      <c r="D18" s="226"/>
      <c r="E18" s="1147"/>
    </row>
    <row r="19" spans="2:5" ht="20.25" customHeight="1" x14ac:dyDescent="0.15">
      <c r="B19" s="197">
        <v>17</v>
      </c>
      <c r="C19" s="231" t="s">
        <v>365</v>
      </c>
      <c r="D19" s="226"/>
      <c r="E19" s="1147"/>
    </row>
    <row r="20" spans="2:5" ht="20.25" customHeight="1" x14ac:dyDescent="0.15">
      <c r="B20" s="197">
        <v>18</v>
      </c>
      <c r="C20" s="231" t="s">
        <v>366</v>
      </c>
      <c r="D20" s="226"/>
      <c r="E20" s="1147"/>
    </row>
    <row r="21" spans="2:5" ht="20.25" customHeight="1" x14ac:dyDescent="0.15">
      <c r="B21" s="197">
        <v>19</v>
      </c>
      <c r="C21" s="231" t="s">
        <v>3</v>
      </c>
      <c r="D21" s="226"/>
      <c r="E21" s="1147"/>
    </row>
    <row r="22" spans="2:5" ht="20.25" customHeight="1" x14ac:dyDescent="0.15">
      <c r="B22" s="197">
        <v>20</v>
      </c>
      <c r="C22" s="231" t="s">
        <v>72</v>
      </c>
      <c r="D22" s="226"/>
      <c r="E22" s="1147"/>
    </row>
    <row r="23" spans="2:5" ht="20.25" customHeight="1" x14ac:dyDescent="0.15">
      <c r="B23" s="197">
        <v>21</v>
      </c>
      <c r="C23" s="231" t="s">
        <v>35</v>
      </c>
      <c r="D23" s="226"/>
      <c r="E23" s="1147"/>
    </row>
    <row r="24" spans="2:5" ht="20.25" customHeight="1" x14ac:dyDescent="0.15">
      <c r="B24" s="197">
        <v>22</v>
      </c>
      <c r="C24" s="1538" t="s">
        <v>2048</v>
      </c>
      <c r="D24" s="1539"/>
      <c r="E24" s="1147"/>
    </row>
    <row r="25" spans="2:5" ht="24.95" customHeight="1" x14ac:dyDescent="0.15">
      <c r="B25" s="232">
        <v>23</v>
      </c>
      <c r="C25" s="143" t="s">
        <v>2049</v>
      </c>
      <c r="D25" s="1148"/>
      <c r="E25" s="1147"/>
    </row>
    <row r="26" spans="2:5" ht="24.95" customHeight="1" x14ac:dyDescent="0.15">
      <c r="B26" s="197">
        <v>24</v>
      </c>
      <c r="C26" s="94" t="s">
        <v>2050</v>
      </c>
      <c r="D26" s="1540"/>
      <c r="E26" s="1541"/>
    </row>
  </sheetData>
  <sheetProtection formatRows="0"/>
  <customSheetViews>
    <customSheetView guid="{CB65DC77-56B9-4B82-BA4C-940D5F0607D4}" scale="90" showGridLines="0">
      <selection activeCell="G10" sqref="G10"/>
      <colBreaks count="2" manualBreakCount="2">
        <brk id="5" max="1048575" man="1"/>
        <brk id="16" max="1048575" man="1"/>
      </colBreaks>
      <pageMargins left="0.75" right="0.75" top="1" bottom="0.88" header="0.51200000000000001" footer="0.51200000000000001"/>
      <pageSetup paperSize="9" scale="95" orientation="landscape" horizontalDpi="4294967293" r:id="rId1"/>
      <headerFooter alignWithMargins="0">
        <oddFooter>&amp;C&amp;A</oddFooter>
      </headerFooter>
    </customSheetView>
    <customSheetView guid="{EA53CA90-5139-4B28-B317-A0192C4E22DE}" scale="90" showPageBreaks="1" showGridLines="0">
      <selection activeCell="G10" sqref="G10"/>
      <colBreaks count="2" manualBreakCount="2">
        <brk id="5" max="1048575" man="1"/>
        <brk id="16" max="1048575" man="1"/>
      </colBreaks>
      <pageMargins left="0.75" right="0.75" top="1" bottom="0.88" header="0.51200000000000001" footer="0.51200000000000001"/>
      <pageSetup paperSize="9" scale="95" orientation="landscape" horizontalDpi="4294967293" r:id="rId2"/>
      <headerFooter alignWithMargins="0">
        <oddFooter>&amp;C&amp;A</oddFooter>
      </headerFooter>
    </customSheetView>
  </customSheetViews>
  <mergeCells count="2">
    <mergeCell ref="C24:D24"/>
    <mergeCell ref="D26:E26"/>
  </mergeCells>
  <phoneticPr fontId="3"/>
  <dataValidations count="1">
    <dataValidation type="list" operator="equal" allowBlank="1" showInputMessage="1" showErrorMessage="1" errorTitle="入力規則違反" error="リストから選択してください" sqref="E3:E25" xr:uid="{00000000-0002-0000-1600-000000000000}">
      <formula1>"○,×,／"</formula1>
    </dataValidation>
  </dataValidations>
  <pageMargins left="0.74803149606299213" right="0.74803149606299213" top="0.78740157480314965" bottom="0.19685039370078741" header="0.51181102362204722" footer="0.51181102362204722"/>
  <pageSetup paperSize="9" scale="95" orientation="landscape" r:id="rId3"/>
  <headerFooter alignWithMargins="0">
    <oddFooter>&amp;C&amp;A</oddFooter>
  </headerFooter>
  <colBreaks count="2" manualBreakCount="2">
    <brk id="5" max="1048575" man="1"/>
    <brk id="16"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6"/>
  <dimension ref="A1:E11"/>
  <sheetViews>
    <sheetView showGridLines="0" view="pageBreakPreview" zoomScaleNormal="100" zoomScaleSheetLayoutView="100" workbookViewId="0">
      <selection activeCell="J6" sqref="J6"/>
    </sheetView>
  </sheetViews>
  <sheetFormatPr defaultColWidth="12.625" defaultRowHeight="24.95" customHeight="1" x14ac:dyDescent="0.15"/>
  <cols>
    <col min="1" max="1" width="13.25" style="71" customWidth="1"/>
    <col min="2" max="2" width="18.875" style="71" customWidth="1"/>
    <col min="3" max="3" width="23.5" style="71" customWidth="1"/>
    <col min="4" max="4" width="24.875" style="71" customWidth="1"/>
    <col min="5" max="5" width="12.875" style="71" customWidth="1"/>
    <col min="6" max="16384" width="12.625" style="71"/>
  </cols>
  <sheetData>
    <row r="1" spans="1:5" ht="24.95" customHeight="1" x14ac:dyDescent="0.15">
      <c r="A1" s="27" t="s">
        <v>891</v>
      </c>
    </row>
    <row r="2" spans="1:5" ht="24.95" customHeight="1" x14ac:dyDescent="0.15">
      <c r="A2" s="27" t="s">
        <v>63</v>
      </c>
    </row>
    <row r="3" spans="1:5" ht="24.95" customHeight="1" x14ac:dyDescent="0.15">
      <c r="A3" s="27"/>
      <c r="B3" s="31"/>
      <c r="C3" s="71" t="s">
        <v>209</v>
      </c>
    </row>
    <row r="4" spans="1:5" ht="24.95" customHeight="1" x14ac:dyDescent="0.15">
      <c r="A4" s="73"/>
      <c r="B4" s="73"/>
      <c r="C4" s="73"/>
      <c r="D4" s="73"/>
    </row>
    <row r="5" spans="1:5" ht="24.95" customHeight="1" x14ac:dyDescent="0.15">
      <c r="A5" s="27" t="s">
        <v>43</v>
      </c>
    </row>
    <row r="6" spans="1:5" ht="24.95" customHeight="1" x14ac:dyDescent="0.15">
      <c r="A6" s="27"/>
      <c r="B6" s="3"/>
      <c r="C6" s="49" t="s">
        <v>96</v>
      </c>
      <c r="D6" s="32"/>
      <c r="E6" s="49"/>
    </row>
    <row r="7" spans="1:5" ht="24.95" customHeight="1" x14ac:dyDescent="0.15">
      <c r="A7" s="27"/>
      <c r="B7" s="233" t="s">
        <v>17</v>
      </c>
      <c r="C7" s="92"/>
    </row>
    <row r="8" spans="1:5" ht="24.95" customHeight="1" x14ac:dyDescent="0.15">
      <c r="A8" s="27"/>
      <c r="B8" s="123"/>
      <c r="C8" s="123"/>
      <c r="D8" s="73"/>
    </row>
    <row r="9" spans="1:5" ht="24.95" customHeight="1" x14ac:dyDescent="0.15">
      <c r="A9" s="59" t="s">
        <v>361</v>
      </c>
    </row>
    <row r="10" spans="1:5" ht="24.95" customHeight="1" x14ac:dyDescent="0.15">
      <c r="B10" s="3"/>
      <c r="C10" s="234" t="s">
        <v>96</v>
      </c>
      <c r="D10" s="32"/>
      <c r="E10" s="49"/>
    </row>
    <row r="11" spans="1:5" ht="24.95" customHeight="1" x14ac:dyDescent="0.15">
      <c r="B11" s="233" t="s">
        <v>17</v>
      </c>
      <c r="C11" s="92"/>
    </row>
  </sheetData>
  <sheetProtection formatRows="0"/>
  <customSheetViews>
    <customSheetView guid="{CB65DC77-56B9-4B82-BA4C-940D5F0607D4}" showGridLines="0">
      <selection activeCell="B3" sqref="B3"/>
      <pageMargins left="0.75" right="0.75" top="1" bottom="1" header="0.51200000000000001" footer="0.51200000000000001"/>
      <pageSetup paperSize="9" orientation="landscape" horizontalDpi="4294967293" r:id="rId1"/>
      <headerFooter alignWithMargins="0">
        <oddFooter>&amp;C&amp;A</oddFooter>
      </headerFooter>
    </customSheetView>
    <customSheetView guid="{EA53CA90-5139-4B28-B317-A0192C4E22DE}" showPageBreaks="1" showGridLines="0">
      <selection activeCell="B3" sqref="B3"/>
      <pageMargins left="0.75" right="0.75" top="1" bottom="1" header="0.51200000000000001" footer="0.51200000000000001"/>
      <pageSetup paperSize="9" orientation="landscape" horizontalDpi="4294967293" r:id="rId2"/>
      <headerFooter alignWithMargins="0">
        <oddFooter>&amp;C&amp;A</oddFooter>
      </headerFooter>
    </customSheetView>
  </customSheetViews>
  <phoneticPr fontId="3"/>
  <dataValidations count="1">
    <dataValidation type="list" operator="equal" allowBlank="1" showInputMessage="1" showErrorMessage="1" errorTitle="入力規則違反" error="リストから選択してください" sqref="B10 B6 B3" xr:uid="{00000000-0002-0000-1700-000000000000}">
      <formula1>"いる,いない,非該当"</formula1>
    </dataValidation>
  </dataValidations>
  <pageMargins left="0.75" right="0.75" top="1" bottom="1" header="0.51200000000000001" footer="0.51200000000000001"/>
  <pageSetup paperSize="9" orientation="landscape" r:id="rId3"/>
  <headerFooter alignWithMargins="0">
    <oddFooter>&amp;C&amp;A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dimension ref="A1:I16"/>
  <sheetViews>
    <sheetView showGridLines="0" view="pageBreakPreview" zoomScaleNormal="100" zoomScaleSheetLayoutView="100" workbookViewId="0">
      <selection activeCell="J6" sqref="J6"/>
    </sheetView>
  </sheetViews>
  <sheetFormatPr defaultColWidth="12.625" defaultRowHeight="21.95" customHeight="1" x14ac:dyDescent="0.15"/>
  <cols>
    <col min="1" max="1" width="8.125" style="71" customWidth="1"/>
    <col min="2" max="2" width="18.625" style="71" customWidth="1"/>
    <col min="3" max="3" width="24" style="71" customWidth="1"/>
    <col min="4" max="4" width="18.625" style="71" customWidth="1"/>
    <col min="5" max="5" width="12.875" style="71" customWidth="1"/>
    <col min="6" max="16384" width="12.625" style="71"/>
  </cols>
  <sheetData>
    <row r="1" spans="1:9" ht="21.95" customHeight="1" x14ac:dyDescent="0.15">
      <c r="A1" s="59" t="s">
        <v>274</v>
      </c>
    </row>
    <row r="2" spans="1:9" ht="21.95" customHeight="1" x14ac:dyDescent="0.15">
      <c r="A2" s="59" t="s">
        <v>396</v>
      </c>
    </row>
    <row r="3" spans="1:9" ht="21.95" customHeight="1" x14ac:dyDescent="0.15">
      <c r="A3" s="27" t="s">
        <v>415</v>
      </c>
    </row>
    <row r="4" spans="1:9" ht="21.95" customHeight="1" x14ac:dyDescent="0.15">
      <c r="A4" s="27"/>
      <c r="B4" s="25" t="s">
        <v>395</v>
      </c>
      <c r="C4" s="91"/>
    </row>
    <row r="5" spans="1:9" ht="21.95" customHeight="1" x14ac:dyDescent="0.15">
      <c r="B5" s="25" t="s">
        <v>199</v>
      </c>
      <c r="C5" s="5"/>
    </row>
    <row r="6" spans="1:9" ht="15" customHeight="1" x14ac:dyDescent="0.15"/>
    <row r="7" spans="1:9" ht="21.95" customHeight="1" x14ac:dyDescent="0.15">
      <c r="A7" s="59" t="s">
        <v>397</v>
      </c>
    </row>
    <row r="8" spans="1:9" ht="21.95" customHeight="1" x14ac:dyDescent="0.15">
      <c r="A8" s="59" t="s">
        <v>399</v>
      </c>
      <c r="D8" s="3"/>
      <c r="E8" s="884" t="s">
        <v>32</v>
      </c>
    </row>
    <row r="9" spans="1:9" ht="21.95" customHeight="1" x14ac:dyDescent="0.15">
      <c r="A9" s="59"/>
    </row>
    <row r="10" spans="1:9" ht="21.95" customHeight="1" x14ac:dyDescent="0.15">
      <c r="A10" s="27" t="s">
        <v>1077</v>
      </c>
      <c r="D10" s="3"/>
      <c r="E10" s="884" t="s">
        <v>32</v>
      </c>
      <c r="F10" s="81"/>
      <c r="G10" s="81"/>
      <c r="H10" s="81"/>
      <c r="I10" s="81"/>
    </row>
    <row r="11" spans="1:9" ht="17.25" customHeight="1" x14ac:dyDescent="0.15">
      <c r="A11" s="27"/>
    </row>
    <row r="12" spans="1:9" ht="21.95" customHeight="1" x14ac:dyDescent="0.15">
      <c r="A12" s="27" t="s">
        <v>398</v>
      </c>
      <c r="D12" s="92"/>
    </row>
    <row r="13" spans="1:9" ht="13.5" x14ac:dyDescent="0.15">
      <c r="F13" s="73"/>
      <c r="G13" s="73"/>
      <c r="H13" s="73"/>
      <c r="I13" s="81"/>
    </row>
    <row r="14" spans="1:9" ht="21.95" customHeight="1" x14ac:dyDescent="0.15">
      <c r="A14" s="27" t="s">
        <v>266</v>
      </c>
      <c r="D14" s="3"/>
      <c r="E14" s="884" t="s">
        <v>99</v>
      </c>
      <c r="F14" s="73"/>
      <c r="G14" s="73"/>
      <c r="H14" s="73"/>
      <c r="I14" s="81"/>
    </row>
    <row r="15" spans="1:9" ht="21.95" customHeight="1" x14ac:dyDescent="0.15">
      <c r="A15" s="27" t="s">
        <v>376</v>
      </c>
    </row>
    <row r="16" spans="1:9" ht="34.5" customHeight="1" x14ac:dyDescent="0.15">
      <c r="A16" s="27"/>
      <c r="B16" s="1520"/>
      <c r="C16" s="1521"/>
      <c r="D16" s="1521"/>
      <c r="E16" s="1521"/>
      <c r="F16" s="1521"/>
      <c r="G16" s="1522"/>
    </row>
  </sheetData>
  <sheetProtection formatRows="0"/>
  <customSheetViews>
    <customSheetView guid="{CB65DC77-56B9-4B82-BA4C-940D5F0607D4}" showGridLines="0">
      <selection activeCell="J17" sqref="J17"/>
      <pageMargins left="0.75" right="0.75" top="1" bottom="1" header="0.51200000000000001" footer="0.51200000000000001"/>
      <pageSetup paperSize="9" orientation="landscape" horizontalDpi="4294967293" r:id="rId1"/>
      <headerFooter alignWithMargins="0">
        <oddFooter>&amp;C&amp;A</oddFooter>
      </headerFooter>
    </customSheetView>
    <customSheetView guid="{EA53CA90-5139-4B28-B317-A0192C4E22DE}" showPageBreaks="1" showGridLines="0" printArea="1">
      <selection activeCell="J17" sqref="J17"/>
      <pageMargins left="0.75" right="0.75" top="1" bottom="1" header="0.51200000000000001" footer="0.51200000000000001"/>
      <pageSetup paperSize="9" orientation="landscape" horizontalDpi="4294967293" r:id="rId2"/>
      <headerFooter alignWithMargins="0">
        <oddFooter>&amp;C&amp;A</oddFooter>
      </headerFooter>
    </customSheetView>
  </customSheetViews>
  <mergeCells count="1">
    <mergeCell ref="B16:G16"/>
  </mergeCells>
  <phoneticPr fontId="3"/>
  <dataValidations count="2">
    <dataValidation type="list" operator="equal" allowBlank="1" showInputMessage="1" showErrorMessage="1" errorTitle="入力規則違反" error="リストから選択してください" sqref="D14" xr:uid="{00000000-0002-0000-1800-000000000000}">
      <formula1>"有,無,非該当"</formula1>
    </dataValidation>
    <dataValidation type="list" operator="equal" allowBlank="1" showInputMessage="1" showErrorMessage="1" errorTitle="入力規則違反" error="リストから選択してください" sqref="D8 D10" xr:uid="{00000000-0002-0000-1800-000001000000}">
      <formula1>"いる,いない,非該当"</formula1>
    </dataValidation>
  </dataValidations>
  <pageMargins left="0.75" right="0.75" top="1" bottom="1" header="0.51200000000000001" footer="0.51200000000000001"/>
  <pageSetup paperSize="9" orientation="landscape" r:id="rId3"/>
  <headerFooter alignWithMargins="0">
    <oddFooter>&amp;C&amp;A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8"/>
  <dimension ref="A1:O19"/>
  <sheetViews>
    <sheetView showGridLines="0" view="pageBreakPreview" zoomScale="85" zoomScaleNormal="90" zoomScaleSheetLayoutView="85" workbookViewId="0">
      <selection activeCell="J6" sqref="J6"/>
    </sheetView>
  </sheetViews>
  <sheetFormatPr defaultColWidth="12.625" defaultRowHeight="23.1" customHeight="1" x14ac:dyDescent="0.15"/>
  <cols>
    <col min="1" max="1" width="4.625" style="71" customWidth="1"/>
    <col min="2" max="2" width="12.75" style="71" customWidth="1"/>
    <col min="3" max="3" width="14.125" style="71" customWidth="1"/>
    <col min="4" max="4" width="7.375" style="71" customWidth="1"/>
    <col min="5" max="15" width="7.625" style="71" customWidth="1"/>
    <col min="16" max="16384" width="12.625" style="71"/>
  </cols>
  <sheetData>
    <row r="1" spans="1:15" s="27" customFormat="1" ht="23.1" customHeight="1" x14ac:dyDescent="0.15">
      <c r="A1" s="1116" t="s">
        <v>2213</v>
      </c>
      <c r="B1" s="168"/>
      <c r="C1" s="26"/>
      <c r="D1" s="26"/>
      <c r="E1" s="26"/>
      <c r="F1" s="26"/>
      <c r="G1" s="26"/>
      <c r="H1" s="26"/>
      <c r="I1" s="26"/>
      <c r="J1" s="26"/>
      <c r="K1" s="26"/>
      <c r="L1" s="26"/>
      <c r="M1" s="26"/>
      <c r="N1" s="26"/>
      <c r="O1" s="26"/>
    </row>
    <row r="2" spans="1:15" s="27" customFormat="1" ht="23.1" customHeight="1" x14ac:dyDescent="0.15">
      <c r="A2" s="26" t="s">
        <v>320</v>
      </c>
      <c r="B2" s="26"/>
      <c r="C2" s="26"/>
      <c r="E2" s="26"/>
      <c r="F2" s="26"/>
      <c r="H2" s="26"/>
      <c r="I2" s="26"/>
      <c r="J2" s="26"/>
      <c r="K2" s="26"/>
      <c r="L2" s="26"/>
      <c r="M2" s="26"/>
      <c r="N2" s="26"/>
      <c r="O2" s="26"/>
    </row>
    <row r="3" spans="1:15" s="27" customFormat="1" ht="23.1" customHeight="1" x14ac:dyDescent="0.15">
      <c r="A3" s="85"/>
      <c r="B3" s="19"/>
      <c r="C3" s="193"/>
      <c r="D3" s="18" t="s">
        <v>367</v>
      </c>
      <c r="E3" s="20" t="s">
        <v>104</v>
      </c>
      <c r="F3" s="18" t="s">
        <v>105</v>
      </c>
      <c r="G3" s="18" t="s">
        <v>106</v>
      </c>
      <c r="H3" s="18" t="s">
        <v>107</v>
      </c>
      <c r="I3" s="18" t="s">
        <v>108</v>
      </c>
      <c r="J3" s="18" t="s">
        <v>109</v>
      </c>
      <c r="K3" s="18" t="s">
        <v>110</v>
      </c>
      <c r="L3" s="18" t="s">
        <v>111</v>
      </c>
      <c r="M3" s="93" t="s">
        <v>2214</v>
      </c>
      <c r="N3" s="93" t="s">
        <v>2215</v>
      </c>
      <c r="O3" s="93" t="s">
        <v>2216</v>
      </c>
    </row>
    <row r="4" spans="1:15" s="27" customFormat="1" ht="23.1" customHeight="1" x14ac:dyDescent="0.15">
      <c r="A4" s="1543" t="s">
        <v>432</v>
      </c>
      <c r="B4" s="159" t="s">
        <v>424</v>
      </c>
      <c r="C4" s="193"/>
      <c r="D4" s="885"/>
      <c r="E4" s="886"/>
      <c r="F4" s="885"/>
      <c r="G4" s="885"/>
      <c r="H4" s="885"/>
      <c r="I4" s="885"/>
      <c r="J4" s="885"/>
      <c r="K4" s="885"/>
      <c r="L4" s="885"/>
      <c r="M4" s="885"/>
      <c r="N4" s="885"/>
      <c r="O4" s="885"/>
    </row>
    <row r="5" spans="1:15" s="27" customFormat="1" ht="23.1" customHeight="1" x14ac:dyDescent="0.15">
      <c r="A5" s="1544"/>
      <c r="B5" s="83" t="s">
        <v>112</v>
      </c>
      <c r="C5" s="125" t="s">
        <v>2057</v>
      </c>
      <c r="D5" s="31"/>
      <c r="E5" s="126"/>
      <c r="F5" s="31"/>
      <c r="G5" s="31"/>
      <c r="H5" s="31"/>
      <c r="I5" s="31"/>
      <c r="J5" s="31"/>
      <c r="K5" s="31"/>
      <c r="L5" s="31"/>
      <c r="M5" s="31"/>
      <c r="N5" s="31"/>
      <c r="O5" s="31"/>
    </row>
    <row r="6" spans="1:15" s="27" customFormat="1" ht="23.1" customHeight="1" x14ac:dyDescent="0.15">
      <c r="A6" s="1544"/>
      <c r="B6" s="102" t="s">
        <v>113</v>
      </c>
      <c r="C6" s="16" t="s">
        <v>114</v>
      </c>
      <c r="D6" s="31"/>
      <c r="E6" s="126"/>
      <c r="F6" s="31"/>
      <c r="G6" s="31"/>
      <c r="H6" s="31"/>
      <c r="I6" s="31"/>
      <c r="J6" s="31"/>
      <c r="K6" s="31"/>
      <c r="L6" s="31"/>
      <c r="M6" s="31"/>
      <c r="N6" s="31"/>
      <c r="O6" s="31"/>
    </row>
    <row r="7" spans="1:15" s="27" customFormat="1" ht="23.1" customHeight="1" x14ac:dyDescent="0.15">
      <c r="A7" s="1544"/>
      <c r="B7" s="235"/>
      <c r="C7" s="16" t="s">
        <v>425</v>
      </c>
      <c r="D7" s="31"/>
      <c r="E7" s="126"/>
      <c r="F7" s="31"/>
      <c r="G7" s="31"/>
      <c r="H7" s="31"/>
      <c r="I7" s="31"/>
      <c r="J7" s="31"/>
      <c r="K7" s="31"/>
      <c r="L7" s="31"/>
      <c r="M7" s="31"/>
      <c r="N7" s="31"/>
      <c r="O7" s="31"/>
    </row>
    <row r="8" spans="1:15" s="27" customFormat="1" ht="23.1" customHeight="1" x14ac:dyDescent="0.15">
      <c r="A8" s="1544"/>
      <c r="B8" s="324" t="s">
        <v>426</v>
      </c>
      <c r="C8" s="16" t="s">
        <v>408</v>
      </c>
      <c r="D8" s="31"/>
      <c r="E8" s="126"/>
      <c r="F8" s="31"/>
      <c r="G8" s="31"/>
      <c r="H8" s="31"/>
      <c r="I8" s="31"/>
      <c r="J8" s="31"/>
      <c r="K8" s="31"/>
      <c r="L8" s="31"/>
      <c r="M8" s="31"/>
      <c r="N8" s="31"/>
      <c r="O8" s="31"/>
    </row>
    <row r="9" spans="1:15" s="27" customFormat="1" ht="23.1" customHeight="1" x14ac:dyDescent="0.15">
      <c r="A9" s="1544"/>
      <c r="B9" s="324" t="s">
        <v>427</v>
      </c>
      <c r="C9" s="16" t="s">
        <v>103</v>
      </c>
      <c r="D9" s="31"/>
      <c r="E9" s="126"/>
      <c r="F9" s="31"/>
      <c r="G9" s="31"/>
      <c r="H9" s="31"/>
      <c r="I9" s="31"/>
      <c r="J9" s="31"/>
      <c r="K9" s="31"/>
      <c r="L9" s="31"/>
      <c r="M9" s="31"/>
      <c r="N9" s="31"/>
      <c r="O9" s="31"/>
    </row>
    <row r="10" spans="1:15" s="27" customFormat="1" ht="22.5" customHeight="1" x14ac:dyDescent="0.15">
      <c r="A10" s="1545"/>
      <c r="B10" s="102"/>
      <c r="C10" s="325" t="s">
        <v>1112</v>
      </c>
      <c r="D10" s="31"/>
      <c r="E10" s="126"/>
      <c r="F10" s="31"/>
      <c r="G10" s="31"/>
      <c r="H10" s="31"/>
      <c r="I10" s="31"/>
      <c r="J10" s="31"/>
      <c r="K10" s="31"/>
      <c r="L10" s="31"/>
      <c r="M10" s="31"/>
      <c r="N10" s="31"/>
      <c r="O10" s="31"/>
    </row>
    <row r="11" spans="1:15" s="27" customFormat="1" ht="22.5" customHeight="1" x14ac:dyDescent="0.15">
      <c r="A11" s="1546" t="s">
        <v>434</v>
      </c>
      <c r="B11" s="1547"/>
      <c r="C11" s="1548"/>
      <c r="D11" s="31"/>
      <c r="E11" s="126"/>
      <c r="F11" s="31"/>
      <c r="G11" s="31"/>
      <c r="H11" s="31"/>
      <c r="I11" s="31"/>
      <c r="J11" s="31"/>
      <c r="K11" s="31"/>
      <c r="L11" s="31"/>
      <c r="M11" s="31"/>
      <c r="N11" s="31"/>
      <c r="O11" s="31"/>
    </row>
    <row r="12" spans="1:15" ht="23.1" customHeight="1" x14ac:dyDescent="0.15">
      <c r="B12" s="71" t="s">
        <v>443</v>
      </c>
    </row>
    <row r="13" spans="1:15" ht="40.5" customHeight="1" x14ac:dyDescent="0.15">
      <c r="A13" s="237" t="s">
        <v>235</v>
      </c>
      <c r="B13" s="237"/>
      <c r="C13" s="81"/>
    </row>
    <row r="14" spans="1:15" ht="23.1" customHeight="1" x14ac:dyDescent="0.15">
      <c r="A14" s="27" t="s">
        <v>889</v>
      </c>
      <c r="B14" s="27"/>
    </row>
    <row r="15" spans="1:15" ht="23.1" customHeight="1" x14ac:dyDescent="0.15">
      <c r="A15" s="27"/>
      <c r="B15" s="1546" t="s">
        <v>428</v>
      </c>
      <c r="C15" s="1488"/>
      <c r="D15" s="1542"/>
      <c r="E15" s="1542"/>
      <c r="F15" s="1542"/>
    </row>
    <row r="16" spans="1:15" ht="23.1" customHeight="1" x14ac:dyDescent="0.15">
      <c r="A16" s="27"/>
      <c r="B16" s="1549" t="s">
        <v>429</v>
      </c>
      <c r="C16" s="1488"/>
      <c r="D16" s="1542"/>
      <c r="E16" s="1542"/>
      <c r="F16" s="1542"/>
    </row>
    <row r="17" spans="1:7" ht="23.1" customHeight="1" x14ac:dyDescent="0.15">
      <c r="A17" s="27"/>
      <c r="B17" s="1546" t="s">
        <v>433</v>
      </c>
      <c r="C17" s="1548"/>
      <c r="D17" s="1542"/>
      <c r="E17" s="1542"/>
      <c r="F17" s="1542"/>
    </row>
    <row r="18" spans="1:7" ht="23.1" customHeight="1" x14ac:dyDescent="0.15">
      <c r="D18" s="75"/>
      <c r="F18" s="32"/>
      <c r="G18" s="49"/>
    </row>
    <row r="19" spans="1:7" ht="23.1" customHeight="1" x14ac:dyDescent="0.15">
      <c r="A19" s="27" t="s">
        <v>890</v>
      </c>
      <c r="B19" s="27"/>
      <c r="D19" s="1363"/>
      <c r="E19" s="1364"/>
      <c r="F19" s="49" t="s">
        <v>32</v>
      </c>
      <c r="G19" s="49"/>
    </row>
  </sheetData>
  <sheetProtection formatRows="0"/>
  <customSheetViews>
    <customSheetView guid="{CB65DC77-56B9-4B82-BA4C-940D5F0607D4}" scale="90" showGridLines="0">
      <selection activeCell="K16" sqref="K16"/>
      <pageMargins left="0.65" right="0.56000000000000005" top="0.81" bottom="0.84" header="0.51200000000000001" footer="0.51200000000000001"/>
      <pageSetup paperSize="9" orientation="landscape" horizontalDpi="4294967293" verticalDpi="300" r:id="rId1"/>
      <headerFooter alignWithMargins="0">
        <oddFooter>&amp;C&amp;A</oddFooter>
      </headerFooter>
    </customSheetView>
    <customSheetView guid="{EA53CA90-5139-4B28-B317-A0192C4E22DE}" scale="90" showPageBreaks="1" showGridLines="0">
      <selection activeCell="K16" sqref="K16"/>
      <pageMargins left="0.65" right="0.56000000000000005" top="0.81" bottom="0.84" header="0.51200000000000001" footer="0.51200000000000001"/>
      <pageSetup paperSize="9" orientation="landscape" horizontalDpi="4294967293" verticalDpi="300" r:id="rId2"/>
      <headerFooter alignWithMargins="0">
        <oddFooter>&amp;C&amp;A</oddFooter>
      </headerFooter>
    </customSheetView>
  </customSheetViews>
  <mergeCells count="9">
    <mergeCell ref="D15:F15"/>
    <mergeCell ref="D16:F16"/>
    <mergeCell ref="D17:F17"/>
    <mergeCell ref="D19:E19"/>
    <mergeCell ref="A4:A10"/>
    <mergeCell ref="A11:C11"/>
    <mergeCell ref="B17:C17"/>
    <mergeCell ref="B15:C15"/>
    <mergeCell ref="B16:C16"/>
  </mergeCells>
  <phoneticPr fontId="3"/>
  <dataValidations count="2">
    <dataValidation type="list" operator="equal" allowBlank="1" showInputMessage="1" showErrorMessage="1" errorTitle="入力規則違反" error="リストから選択してください" sqref="D5:O11" xr:uid="{00000000-0002-0000-1900-000000000000}">
      <formula1>"○,×"</formula1>
    </dataValidation>
    <dataValidation type="list" operator="equal" allowBlank="1" showInputMessage="1" showErrorMessage="1" errorTitle="入力規則違反" error="リストから選択してください" sqref="D19:E19" xr:uid="{00000000-0002-0000-1900-000001000000}">
      <formula1>"いる,いない,非該当"</formula1>
    </dataValidation>
  </dataValidations>
  <pageMargins left="0.65" right="0.56000000000000005" top="0.81" bottom="0.84" header="0.51200000000000001" footer="0.51200000000000001"/>
  <pageSetup paperSize="9" orientation="landscape" r:id="rId3"/>
  <headerFooter alignWithMargins="0">
    <oddFooter>&amp;C&amp;A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9"/>
  <dimension ref="A1:K17"/>
  <sheetViews>
    <sheetView showGridLines="0" view="pageBreakPreview" zoomScale="85" zoomScaleNormal="90" zoomScaleSheetLayoutView="85" workbookViewId="0">
      <selection activeCell="C6" sqref="C6:K6"/>
    </sheetView>
  </sheetViews>
  <sheetFormatPr defaultColWidth="12.625" defaultRowHeight="23.1" customHeight="1" x14ac:dyDescent="0.15"/>
  <cols>
    <col min="1" max="1" width="10.5" style="71" customWidth="1"/>
    <col min="2" max="2" width="17.125" style="71" customWidth="1"/>
    <col min="3" max="14" width="7.625" style="71" customWidth="1"/>
    <col min="15" max="16384" width="12.625" style="71"/>
  </cols>
  <sheetData>
    <row r="1" spans="1:11" ht="23.1" customHeight="1" x14ac:dyDescent="0.15">
      <c r="A1" s="27" t="s">
        <v>885</v>
      </c>
    </row>
    <row r="2" spans="1:11" ht="23.1" customHeight="1" x14ac:dyDescent="0.15">
      <c r="B2" s="31"/>
      <c r="C2" s="49" t="s">
        <v>210</v>
      </c>
    </row>
    <row r="3" spans="1:11" ht="23.1" customHeight="1" x14ac:dyDescent="0.15">
      <c r="A3" s="71" t="s">
        <v>211</v>
      </c>
      <c r="B3" s="76"/>
      <c r="C3" s="49"/>
    </row>
    <row r="4" spans="1:11" ht="27" customHeight="1" x14ac:dyDescent="0.15">
      <c r="B4" s="77" t="s">
        <v>252</v>
      </c>
      <c r="C4" s="1550"/>
      <c r="D4" s="1551"/>
      <c r="E4" s="1551"/>
      <c r="F4" s="1551"/>
      <c r="G4" s="1551"/>
      <c r="H4" s="1551"/>
      <c r="I4" s="1551"/>
      <c r="J4" s="1551"/>
      <c r="K4" s="1552"/>
    </row>
    <row r="5" spans="1:11" ht="27" customHeight="1" x14ac:dyDescent="0.15">
      <c r="B5" s="77" t="s">
        <v>253</v>
      </c>
      <c r="C5" s="1550"/>
      <c r="D5" s="1551"/>
      <c r="E5" s="1551"/>
      <c r="F5" s="1551"/>
      <c r="G5" s="1551"/>
      <c r="H5" s="1551"/>
      <c r="I5" s="1551"/>
      <c r="J5" s="1551"/>
      <c r="K5" s="1552"/>
    </row>
    <row r="6" spans="1:11" ht="27" customHeight="1" x14ac:dyDescent="0.15">
      <c r="B6" s="77" t="s">
        <v>357</v>
      </c>
      <c r="C6" s="1550"/>
      <c r="D6" s="1551"/>
      <c r="E6" s="1551"/>
      <c r="F6" s="1551"/>
      <c r="G6" s="1551"/>
      <c r="H6" s="1551"/>
      <c r="I6" s="1551"/>
      <c r="J6" s="1551"/>
      <c r="K6" s="1552"/>
    </row>
    <row r="7" spans="1:11" ht="27" customHeight="1" x14ac:dyDescent="0.15">
      <c r="B7" s="77" t="s">
        <v>174</v>
      </c>
      <c r="C7" s="1550"/>
      <c r="D7" s="1551"/>
      <c r="E7" s="1551"/>
      <c r="F7" s="1551"/>
      <c r="G7" s="1551"/>
      <c r="H7" s="1551"/>
      <c r="I7" s="1551"/>
      <c r="J7" s="1551"/>
      <c r="K7" s="1552"/>
    </row>
    <row r="9" spans="1:11" ht="23.1" customHeight="1" x14ac:dyDescent="0.15">
      <c r="A9" s="27" t="s">
        <v>886</v>
      </c>
      <c r="F9" s="1553"/>
      <c r="G9" s="1554"/>
    </row>
    <row r="11" spans="1:11" ht="23.1" customHeight="1" x14ac:dyDescent="0.15">
      <c r="A11" s="27" t="s">
        <v>887</v>
      </c>
      <c r="F11" s="1555"/>
      <c r="G11" s="1556"/>
      <c r="H11" s="71" t="s">
        <v>212</v>
      </c>
    </row>
    <row r="12" spans="1:11" ht="23.1" customHeight="1" x14ac:dyDescent="0.15">
      <c r="A12" s="71" t="s">
        <v>232</v>
      </c>
    </row>
    <row r="13" spans="1:11" ht="33" customHeight="1" x14ac:dyDescent="0.15">
      <c r="B13" s="1520"/>
      <c r="C13" s="1521"/>
      <c r="D13" s="1521"/>
      <c r="E13" s="1521"/>
      <c r="F13" s="1521"/>
      <c r="G13" s="1521"/>
      <c r="H13" s="1521"/>
      <c r="I13" s="1521"/>
      <c r="J13" s="1521"/>
      <c r="K13" s="1522"/>
    </row>
    <row r="14" spans="1:11" ht="23.1" customHeight="1" x14ac:dyDescent="0.15">
      <c r="A14" s="71" t="s">
        <v>231</v>
      </c>
    </row>
    <row r="15" spans="1:11" ht="33" customHeight="1" x14ac:dyDescent="0.15">
      <c r="B15" s="1520"/>
      <c r="C15" s="1521"/>
      <c r="D15" s="1521"/>
      <c r="E15" s="1521"/>
      <c r="F15" s="1521"/>
      <c r="G15" s="1521"/>
      <c r="H15" s="1521"/>
      <c r="I15" s="1521"/>
      <c r="J15" s="1521"/>
      <c r="K15" s="1522"/>
    </row>
    <row r="16" spans="1:11" ht="23.1" customHeight="1" x14ac:dyDescent="0.15">
      <c r="A16" s="27" t="s">
        <v>888</v>
      </c>
      <c r="B16" s="27"/>
      <c r="C16" s="27"/>
      <c r="D16" s="27"/>
      <c r="E16" s="27"/>
      <c r="F16" s="27"/>
      <c r="G16" s="27"/>
      <c r="H16" s="27"/>
    </row>
    <row r="17" spans="1:8" ht="23.1" customHeight="1" x14ac:dyDescent="0.15">
      <c r="A17" s="27"/>
      <c r="B17" s="3"/>
      <c r="C17" s="30" t="s">
        <v>96</v>
      </c>
      <c r="D17" s="32"/>
      <c r="E17" s="49"/>
      <c r="F17" s="27"/>
      <c r="G17" s="27"/>
      <c r="H17" s="27"/>
    </row>
  </sheetData>
  <sheetProtection formatRows="0"/>
  <customSheetViews>
    <customSheetView guid="{CB65DC77-56B9-4B82-BA4C-940D5F0607D4}" scale="90" showGridLines="0">
      <selection activeCell="B3" sqref="B3"/>
      <pageMargins left="0.78740157480314965" right="0.78740157480314965" top="0.98425196850393704" bottom="0.98425196850393704" header="0.51181102362204722" footer="0.51181102362204722"/>
      <pageSetup paperSize="9" orientation="landscape" horizontalDpi="4294967293" r:id="rId1"/>
      <headerFooter alignWithMargins="0">
        <oddFooter>&amp;C&amp;A</oddFooter>
      </headerFooter>
    </customSheetView>
    <customSheetView guid="{EA53CA90-5139-4B28-B317-A0192C4E22DE}" scale="90" showPageBreaks="1" showGridLines="0">
      <selection activeCell="B3" sqref="B3"/>
      <pageMargins left="0.78740157480314965" right="0.78740157480314965" top="0.98425196850393704" bottom="0.98425196850393704" header="0.51181102362204722" footer="0.51181102362204722"/>
      <pageSetup paperSize="9" orientation="landscape" horizontalDpi="4294967293" r:id="rId2"/>
      <headerFooter alignWithMargins="0">
        <oddFooter>&amp;C&amp;A</oddFooter>
      </headerFooter>
    </customSheetView>
  </customSheetViews>
  <mergeCells count="8">
    <mergeCell ref="B13:K13"/>
    <mergeCell ref="B15:K15"/>
    <mergeCell ref="C4:K4"/>
    <mergeCell ref="C5:K5"/>
    <mergeCell ref="C6:K6"/>
    <mergeCell ref="C7:K7"/>
    <mergeCell ref="F9:G9"/>
    <mergeCell ref="F11:G11"/>
  </mergeCells>
  <phoneticPr fontId="3"/>
  <dataValidations count="2">
    <dataValidation type="list" operator="equal" allowBlank="1" showInputMessage="1" showErrorMessage="1" errorTitle="入力規則違反" error="リストから選択してください" sqref="B17" xr:uid="{00000000-0002-0000-1A00-000000000000}">
      <formula1>"いる,いない,非該当"</formula1>
    </dataValidation>
    <dataValidation type="list" operator="equal" allowBlank="1" showInputMessage="1" showErrorMessage="1" errorTitle="入力規則違反" error="リストから選択してください" sqref="F11:G11 B2" xr:uid="{00000000-0002-0000-1A00-000001000000}">
      <formula1>"ある,ない,非該当"</formula1>
    </dataValidation>
  </dataValidations>
  <pageMargins left="0.78740157480314965" right="0.78740157480314965" top="0.98425196850393704" bottom="0.98425196850393704" header="0.51181102362204722" footer="0.51181102362204722"/>
  <pageSetup paperSize="9" orientation="landscape" r:id="rId3"/>
  <headerFooter alignWithMargins="0">
    <oddFooter>&amp;C&amp;A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9"/>
  <dimension ref="A1:G23"/>
  <sheetViews>
    <sheetView showGridLines="0" view="pageBreakPreview" zoomScale="85" zoomScaleNormal="100" zoomScaleSheetLayoutView="85" workbookViewId="0">
      <selection activeCell="B1" sqref="B1"/>
    </sheetView>
  </sheetViews>
  <sheetFormatPr defaultColWidth="12.625" defaultRowHeight="23.1" customHeight="1" x14ac:dyDescent="0.15"/>
  <cols>
    <col min="1" max="1" width="13.375" style="71" customWidth="1"/>
    <col min="2" max="2" width="17" style="71" customWidth="1"/>
    <col min="3" max="3" width="25.375" style="71" customWidth="1"/>
    <col min="4" max="4" width="17.125" style="71" customWidth="1"/>
    <col min="5" max="5" width="13.5" style="71" customWidth="1"/>
    <col min="6" max="16384" width="12.625" style="71"/>
  </cols>
  <sheetData>
    <row r="1" spans="1:7" ht="23.1" customHeight="1" x14ac:dyDescent="0.15">
      <c r="A1" s="27" t="s">
        <v>275</v>
      </c>
    </row>
    <row r="2" spans="1:7" ht="23.1" customHeight="1" x14ac:dyDescent="0.15">
      <c r="A2" s="27" t="s">
        <v>321</v>
      </c>
      <c r="D2" s="31"/>
      <c r="E2" s="49" t="s">
        <v>32</v>
      </c>
    </row>
    <row r="3" spans="1:7" ht="23.1" customHeight="1" x14ac:dyDescent="0.15">
      <c r="A3" s="27" t="s">
        <v>322</v>
      </c>
    </row>
    <row r="4" spans="1:7" ht="65.25" customHeight="1" x14ac:dyDescent="0.15">
      <c r="B4" s="1557"/>
      <c r="C4" s="1558"/>
      <c r="D4" s="1558"/>
      <c r="E4" s="1558"/>
      <c r="F4" s="1559"/>
      <c r="G4" s="1541"/>
    </row>
    <row r="5" spans="1:7" ht="43.5" customHeight="1" x14ac:dyDescent="0.15">
      <c r="A5" s="807"/>
      <c r="B5" s="807"/>
      <c r="C5" s="807"/>
      <c r="D5" s="807"/>
      <c r="E5" s="807"/>
      <c r="F5" s="807"/>
    </row>
    <row r="6" spans="1:7" ht="23.1" customHeight="1" x14ac:dyDescent="0.15">
      <c r="A6" s="27" t="s">
        <v>1070</v>
      </c>
      <c r="E6" s="31"/>
      <c r="F6" s="49" t="s">
        <v>1071</v>
      </c>
    </row>
    <row r="7" spans="1:7" ht="23.1" customHeight="1" x14ac:dyDescent="0.15">
      <c r="A7" s="46" t="s">
        <v>1072</v>
      </c>
      <c r="B7" s="165"/>
      <c r="C7" s="165"/>
      <c r="D7" s="165"/>
      <c r="E7" s="46"/>
      <c r="F7" s="46"/>
    </row>
    <row r="8" spans="1:7" ht="23.1" customHeight="1" x14ac:dyDescent="0.15">
      <c r="A8" s="46"/>
      <c r="B8" s="36"/>
      <c r="C8" s="881" t="s">
        <v>1073</v>
      </c>
      <c r="D8" s="163"/>
      <c r="E8" s="46"/>
      <c r="F8" s="46"/>
    </row>
    <row r="9" spans="1:7" ht="23.1" customHeight="1" x14ac:dyDescent="0.15">
      <c r="A9" s="46"/>
      <c r="B9" s="36"/>
      <c r="C9" s="881" t="s">
        <v>1074</v>
      </c>
      <c r="D9" s="163"/>
      <c r="E9" s="46"/>
      <c r="F9" s="46"/>
    </row>
    <row r="10" spans="1:7" ht="23.1" customHeight="1" x14ac:dyDescent="0.15">
      <c r="A10" s="46"/>
      <c r="B10" s="36"/>
      <c r="C10" s="881" t="s">
        <v>411</v>
      </c>
      <c r="D10" s="163"/>
      <c r="E10" s="46"/>
      <c r="F10" s="46"/>
    </row>
    <row r="11" spans="1:7" ht="23.1" customHeight="1" x14ac:dyDescent="0.15">
      <c r="A11" s="807"/>
      <c r="B11" s="807"/>
      <c r="C11" s="807"/>
      <c r="D11" s="807"/>
      <c r="E11" s="807"/>
      <c r="F11" s="807"/>
    </row>
    <row r="12" spans="1:7" s="1296" customFormat="1" ht="23.1" customHeight="1" x14ac:dyDescent="0.15">
      <c r="A12" s="1295" t="s">
        <v>2224</v>
      </c>
    </row>
    <row r="13" spans="1:7" s="1296" customFormat="1" ht="23.1" customHeight="1" x14ac:dyDescent="0.15">
      <c r="A13" s="1295"/>
      <c r="B13" s="1297"/>
      <c r="C13" s="1295" t="s">
        <v>2159</v>
      </c>
    </row>
    <row r="14" spans="1:7" s="1296" customFormat="1" ht="21.95" customHeight="1" x14ac:dyDescent="0.15">
      <c r="A14" s="1295" t="s">
        <v>2225</v>
      </c>
      <c r="B14" s="1295"/>
      <c r="C14" s="1295"/>
      <c r="D14" s="1295"/>
      <c r="E14" s="1295"/>
    </row>
    <row r="15" spans="1:7" s="1296" customFormat="1" ht="21.95" customHeight="1" x14ac:dyDescent="0.15">
      <c r="A15" s="1295"/>
      <c r="B15" s="1298"/>
      <c r="C15" s="1299" t="s">
        <v>2226</v>
      </c>
      <c r="D15" s="1297"/>
      <c r="E15" s="1305" t="s">
        <v>2227</v>
      </c>
      <c r="F15" s="1306"/>
    </row>
    <row r="16" spans="1:7" s="1296" customFormat="1" ht="20.45" customHeight="1" x14ac:dyDescent="0.15">
      <c r="A16" s="1295" t="s">
        <v>2228</v>
      </c>
    </row>
    <row r="17" spans="1:7" s="1296" customFormat="1" ht="24" customHeight="1" x14ac:dyDescent="0.15">
      <c r="B17" s="1300" t="s">
        <v>2229</v>
      </c>
      <c r="C17" s="1301"/>
      <c r="D17" s="1301"/>
      <c r="E17" s="1302"/>
    </row>
    <row r="18" spans="1:7" s="1296" customFormat="1" ht="37.5" customHeight="1" x14ac:dyDescent="0.15">
      <c r="B18" s="1300" t="s">
        <v>2230</v>
      </c>
      <c r="C18" s="1301"/>
      <c r="D18" s="1301"/>
      <c r="E18" s="1302"/>
    </row>
    <row r="19" spans="1:7" s="1296" customFormat="1" ht="7.5" customHeight="1" x14ac:dyDescent="0.15"/>
    <row r="20" spans="1:7" s="1296" customFormat="1" ht="17.100000000000001" customHeight="1" x14ac:dyDescent="0.15">
      <c r="A20" s="1296" t="s">
        <v>2231</v>
      </c>
    </row>
    <row r="21" spans="1:7" s="1296" customFormat="1" ht="17.100000000000001" customHeight="1" x14ac:dyDescent="0.15"/>
    <row r="22" spans="1:7" s="1296" customFormat="1" ht="17.100000000000001" customHeight="1" x14ac:dyDescent="0.15">
      <c r="A22" s="56" t="s">
        <v>2249</v>
      </c>
      <c r="B22" s="71"/>
      <c r="C22" s="71"/>
      <c r="D22" s="71"/>
      <c r="E22" s="31"/>
      <c r="F22" s="49" t="s">
        <v>32</v>
      </c>
      <c r="G22" s="71"/>
    </row>
    <row r="23" spans="1:7" s="1296" customFormat="1" ht="13.5" x14ac:dyDescent="0.15"/>
  </sheetData>
  <sheetProtection formatRows="0"/>
  <customSheetViews>
    <customSheetView guid="{CB65DC77-56B9-4B82-BA4C-940D5F0607D4}" showGridLines="0">
      <selection activeCell="B3" sqref="B3"/>
      <pageMargins left="0.65" right="0.26" top="0.81" bottom="0.84" header="0.51200000000000001" footer="0.51200000000000001"/>
      <pageSetup paperSize="9" orientation="landscape" horizontalDpi="4294967293" verticalDpi="300" r:id="rId1"/>
      <headerFooter alignWithMargins="0">
        <oddFooter>&amp;C&amp;A</oddFooter>
      </headerFooter>
    </customSheetView>
    <customSheetView guid="{EA53CA90-5139-4B28-B317-A0192C4E22DE}" showPageBreaks="1" showGridLines="0">
      <selection activeCell="B3" sqref="B3"/>
      <pageMargins left="0.65" right="0.26" top="0.81" bottom="0.84" header="0.51200000000000001" footer="0.51200000000000001"/>
      <pageSetup paperSize="9" orientation="landscape" horizontalDpi="4294967293" verticalDpi="300" r:id="rId2"/>
      <headerFooter alignWithMargins="0">
        <oddFooter>&amp;C&amp;A</oddFooter>
      </headerFooter>
    </customSheetView>
  </customSheetViews>
  <mergeCells count="1">
    <mergeCell ref="B4:G4"/>
  </mergeCells>
  <phoneticPr fontId="3"/>
  <dataValidations count="4">
    <dataValidation type="list" operator="equal" allowBlank="1" showInputMessage="1" showErrorMessage="1" errorTitle="入力規則違反" error="リストから選択してください" sqref="D2 E6 E22" xr:uid="{00000000-0002-0000-1B00-000000000000}">
      <formula1>"いる,いない"</formula1>
    </dataValidation>
    <dataValidation type="list" allowBlank="1" showInputMessage="1" showErrorMessage="1" errorTitle="入力規則違反" error="リストから選択してください" sqref="B8:B10" xr:uid="{00000000-0002-0000-1B00-000001000000}">
      <formula1>"○"</formula1>
    </dataValidation>
    <dataValidation type="list" operator="equal" allowBlank="1" showErrorMessage="1" errorTitle="入力規則違反" error="該当する場合は、&quot;○&quot;を入力してください" sqref="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xr:uid="{9EA30110-C1E6-432D-AF51-4F40F30F1A79}">
      <formula1>"○"</formula1>
      <formula2>0</formula2>
    </dataValidation>
    <dataValidation type="list" operator="equal" allowBlank="1" showErrorMessage="1" errorTitle="入力規則違反" error="リストから選択してください" sqref="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xr:uid="{CAF81527-D8F1-44F0-8E7A-8510AB8D07E5}">
      <formula1>"いる,いない"</formula1>
      <formula2>0</formula2>
    </dataValidation>
  </dataValidations>
  <pageMargins left="0.65" right="0.26" top="0.81" bottom="0.84" header="0.51200000000000001" footer="0.51200000000000001"/>
  <pageSetup paperSize="9" scale="85" orientation="landscape" r:id="rId3"/>
  <headerFooter alignWithMargins="0">
    <oddFooter>&amp;C&amp;A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8"/>
  <dimension ref="A1:G22"/>
  <sheetViews>
    <sheetView showGridLines="0" view="pageBreakPreview" zoomScale="70" zoomScaleNormal="80" zoomScaleSheetLayoutView="70" workbookViewId="0">
      <selection activeCell="J6" sqref="J6"/>
    </sheetView>
  </sheetViews>
  <sheetFormatPr defaultColWidth="9" defaultRowHeight="13.5" x14ac:dyDescent="0.15"/>
  <cols>
    <col min="1" max="1" width="4.125" style="150" customWidth="1"/>
    <col min="2" max="2" width="5.625" style="150" customWidth="1"/>
    <col min="3" max="3" width="45.625" style="150" customWidth="1"/>
    <col min="4" max="4" width="10.625" style="150" customWidth="1"/>
    <col min="5" max="5" width="5.625" style="150" customWidth="1"/>
    <col min="6" max="6" width="47.625" style="150" customWidth="1"/>
    <col min="7" max="7" width="11.375" style="150" customWidth="1"/>
    <col min="8" max="16384" width="9" style="150"/>
  </cols>
  <sheetData>
    <row r="1" spans="1:7" ht="24.75" customHeight="1" x14ac:dyDescent="0.15">
      <c r="A1" s="150" t="s">
        <v>1048</v>
      </c>
      <c r="E1" s="119" t="s">
        <v>1798</v>
      </c>
      <c r="F1" s="1560" t="str">
        <f>IF('P0(世田谷区)'!C5&lt;&gt;"",'P0(世田谷区)'!C5,"")</f>
        <v/>
      </c>
      <c r="G1" s="1561"/>
    </row>
    <row r="2" spans="1:7" s="146" customFormat="1" ht="15.75" customHeight="1" x14ac:dyDescent="0.15">
      <c r="A2" s="1096" t="s">
        <v>144</v>
      </c>
      <c r="B2" s="1094"/>
      <c r="C2" s="1094"/>
      <c r="E2" s="238"/>
      <c r="F2" s="111"/>
    </row>
    <row r="3" spans="1:7" x14ac:dyDescent="0.15">
      <c r="G3" s="119" t="s">
        <v>377</v>
      </c>
    </row>
    <row r="4" spans="1:7" s="191" customFormat="1" ht="24.75" customHeight="1" x14ac:dyDescent="0.15">
      <c r="A4" s="99" t="s">
        <v>458</v>
      </c>
      <c r="B4" s="93"/>
      <c r="C4" s="93" t="s">
        <v>457</v>
      </c>
      <c r="D4" s="93" t="s">
        <v>456</v>
      </c>
      <c r="E4" s="93"/>
      <c r="F4" s="93" t="s">
        <v>455</v>
      </c>
      <c r="G4" s="93" t="s">
        <v>454</v>
      </c>
    </row>
    <row r="5" spans="1:7" s="147" customFormat="1" ht="24.75" customHeight="1" x14ac:dyDescent="0.15">
      <c r="A5" s="239"/>
      <c r="B5" s="93">
        <v>1</v>
      </c>
      <c r="C5" s="94" t="s">
        <v>453</v>
      </c>
      <c r="D5" s="144"/>
      <c r="E5" s="1225">
        <v>18</v>
      </c>
      <c r="F5" s="1224" t="s">
        <v>192</v>
      </c>
      <c r="G5" s="144"/>
    </row>
    <row r="6" spans="1:7" s="147" customFormat="1" ht="24.95" customHeight="1" x14ac:dyDescent="0.15">
      <c r="A6" s="240"/>
      <c r="B6" s="93">
        <v>2</v>
      </c>
      <c r="C6" s="94" t="s">
        <v>1857</v>
      </c>
      <c r="D6" s="144"/>
      <c r="E6" s="1225">
        <v>19</v>
      </c>
      <c r="F6" s="1224" t="s">
        <v>193</v>
      </c>
      <c r="G6" s="144"/>
    </row>
    <row r="7" spans="1:7" s="147" customFormat="1" ht="24.95" customHeight="1" x14ac:dyDescent="0.15">
      <c r="A7" s="241" t="s">
        <v>374</v>
      </c>
      <c r="B7" s="93">
        <v>3</v>
      </c>
      <c r="C7" s="94" t="s">
        <v>221</v>
      </c>
      <c r="D7" s="144"/>
      <c r="E7" s="1225">
        <v>20</v>
      </c>
      <c r="F7" s="1224" t="s">
        <v>2074</v>
      </c>
      <c r="G7" s="144"/>
    </row>
    <row r="8" spans="1:7" s="147" customFormat="1" ht="24.95" customHeight="1" x14ac:dyDescent="0.15">
      <c r="A8" s="241"/>
      <c r="B8" s="93">
        <v>4</v>
      </c>
      <c r="C8" s="94" t="s">
        <v>1082</v>
      </c>
      <c r="D8" s="144"/>
      <c r="E8" s="1225">
        <v>21</v>
      </c>
      <c r="F8" s="1224" t="s">
        <v>2075</v>
      </c>
      <c r="G8" s="144"/>
    </row>
    <row r="9" spans="1:7" s="147" customFormat="1" ht="24.95" customHeight="1" x14ac:dyDescent="0.15">
      <c r="A9" s="240"/>
      <c r="B9" s="96">
        <v>5</v>
      </c>
      <c r="C9" s="94" t="s">
        <v>883</v>
      </c>
      <c r="D9" s="144"/>
      <c r="E9" s="1225">
        <v>22</v>
      </c>
      <c r="F9" s="1224" t="s">
        <v>194</v>
      </c>
      <c r="G9" s="144"/>
    </row>
    <row r="10" spans="1:7" s="147" customFormat="1" ht="24.95" customHeight="1" x14ac:dyDescent="0.15">
      <c r="A10" s="241" t="s">
        <v>69</v>
      </c>
      <c r="B10" s="93">
        <v>6</v>
      </c>
      <c r="C10" s="94" t="s">
        <v>884</v>
      </c>
      <c r="D10" s="144"/>
      <c r="E10" s="1225">
        <v>23</v>
      </c>
      <c r="F10" s="1224" t="s">
        <v>2076</v>
      </c>
      <c r="G10" s="144"/>
    </row>
    <row r="11" spans="1:7" s="147" customFormat="1" ht="24.95" customHeight="1" x14ac:dyDescent="0.15">
      <c r="A11" s="241"/>
      <c r="B11" s="93">
        <v>7</v>
      </c>
      <c r="C11" s="94" t="s">
        <v>214</v>
      </c>
      <c r="D11" s="144"/>
      <c r="E11" s="1225">
        <v>24</v>
      </c>
      <c r="F11" s="1224" t="s">
        <v>2077</v>
      </c>
      <c r="G11" s="144"/>
    </row>
    <row r="12" spans="1:7" s="147" customFormat="1" ht="24.95" customHeight="1" x14ac:dyDescent="0.15">
      <c r="A12" s="240"/>
      <c r="B12" s="93">
        <v>8</v>
      </c>
      <c r="C12" s="94" t="s">
        <v>452</v>
      </c>
      <c r="D12" s="144"/>
      <c r="E12" s="1225">
        <v>25</v>
      </c>
      <c r="F12" s="1224" t="s">
        <v>2078</v>
      </c>
      <c r="G12" s="144"/>
    </row>
    <row r="13" spans="1:7" s="147" customFormat="1" ht="24.95" customHeight="1" x14ac:dyDescent="0.15">
      <c r="A13" s="241" t="s">
        <v>70</v>
      </c>
      <c r="B13" s="93">
        <v>9</v>
      </c>
      <c r="C13" s="94" t="s">
        <v>451</v>
      </c>
      <c r="D13" s="144"/>
      <c r="E13" s="1225">
        <v>26</v>
      </c>
      <c r="F13" s="1224" t="s">
        <v>2079</v>
      </c>
      <c r="G13" s="144"/>
    </row>
    <row r="14" spans="1:7" s="147" customFormat="1" ht="24.95" customHeight="1" x14ac:dyDescent="0.15">
      <c r="A14" s="241"/>
      <c r="B14" s="93">
        <v>10</v>
      </c>
      <c r="C14" s="94" t="s">
        <v>450</v>
      </c>
      <c r="D14" s="144"/>
      <c r="E14" s="1225">
        <v>27</v>
      </c>
      <c r="F14" s="1224" t="s">
        <v>2080</v>
      </c>
      <c r="G14" s="144"/>
    </row>
    <row r="15" spans="1:7" s="147" customFormat="1" ht="24.95" customHeight="1" x14ac:dyDescent="0.15">
      <c r="A15" s="240"/>
      <c r="B15" s="93">
        <v>11</v>
      </c>
      <c r="C15" s="1224" t="s">
        <v>2073</v>
      </c>
      <c r="D15" s="144"/>
      <c r="E15" s="1225">
        <v>28</v>
      </c>
      <c r="F15" s="1224" t="s">
        <v>2081</v>
      </c>
      <c r="G15" s="144"/>
    </row>
    <row r="16" spans="1:7" s="147" customFormat="1" ht="24.95" customHeight="1" x14ac:dyDescent="0.15">
      <c r="A16" s="241" t="s">
        <v>71</v>
      </c>
      <c r="B16" s="93">
        <v>12</v>
      </c>
      <c r="C16" s="94" t="s">
        <v>449</v>
      </c>
      <c r="D16" s="144"/>
      <c r="E16" s="1225">
        <v>29</v>
      </c>
      <c r="F16" s="1224" t="s">
        <v>2082</v>
      </c>
      <c r="G16" s="144"/>
    </row>
    <row r="17" spans="1:7" s="147" customFormat="1" ht="24.95" customHeight="1" x14ac:dyDescent="0.15">
      <c r="A17" s="241"/>
      <c r="B17" s="93">
        <v>13</v>
      </c>
      <c r="C17" s="94" t="s">
        <v>448</v>
      </c>
      <c r="D17" s="144"/>
      <c r="E17" s="1225">
        <v>30</v>
      </c>
      <c r="F17" s="1224" t="s">
        <v>195</v>
      </c>
      <c r="G17" s="144"/>
    </row>
    <row r="18" spans="1:7" s="147" customFormat="1" ht="24.95" customHeight="1" x14ac:dyDescent="0.15">
      <c r="A18" s="241"/>
      <c r="B18" s="93">
        <v>14</v>
      </c>
      <c r="C18" s="94" t="s">
        <v>258</v>
      </c>
      <c r="D18" s="144"/>
      <c r="E18" s="1225">
        <v>31</v>
      </c>
      <c r="F18" s="1224" t="s">
        <v>2083</v>
      </c>
      <c r="G18" s="144"/>
    </row>
    <row r="19" spans="1:7" s="147" customFormat="1" ht="24.95" customHeight="1" x14ac:dyDescent="0.15">
      <c r="A19" s="241"/>
      <c r="B19" s="93">
        <v>15</v>
      </c>
      <c r="C19" s="94" t="s">
        <v>204</v>
      </c>
      <c r="D19" s="144"/>
      <c r="E19" s="1225">
        <v>32</v>
      </c>
      <c r="F19" s="1224" t="s">
        <v>196</v>
      </c>
      <c r="G19" s="144"/>
    </row>
    <row r="20" spans="1:7" s="147" customFormat="1" ht="24.95" customHeight="1" x14ac:dyDescent="0.15">
      <c r="A20" s="241"/>
      <c r="B20" s="93">
        <v>16</v>
      </c>
      <c r="C20" s="94" t="s">
        <v>1032</v>
      </c>
      <c r="D20" s="144"/>
      <c r="E20" s="1225">
        <v>33</v>
      </c>
      <c r="F20" s="1224" t="s">
        <v>197</v>
      </c>
      <c r="G20" s="144"/>
    </row>
    <row r="21" spans="1:7" ht="24.75" customHeight="1" x14ac:dyDescent="0.15">
      <c r="A21" s="1095"/>
      <c r="B21" s="93">
        <v>17</v>
      </c>
      <c r="C21" s="94" t="s">
        <v>191</v>
      </c>
      <c r="D21" s="144"/>
      <c r="E21" s="1229"/>
      <c r="F21" s="1230"/>
      <c r="G21" s="1231"/>
    </row>
    <row r="22" spans="1:7" ht="24.75" customHeight="1" x14ac:dyDescent="0.15">
      <c r="A22" s="780"/>
      <c r="B22" s="1027"/>
      <c r="D22" s="1028"/>
      <c r="E22" s="1027"/>
      <c r="F22" s="779"/>
      <c r="G22" s="1028"/>
    </row>
  </sheetData>
  <sheetProtection formatRows="0"/>
  <mergeCells count="1">
    <mergeCell ref="F1:G1"/>
  </mergeCells>
  <phoneticPr fontId="3"/>
  <dataValidations count="1">
    <dataValidation type="list" allowBlank="1" showInputMessage="1" showErrorMessage="1" errorTitle="入力規則違反" error="リストから選択してください" sqref="G5:G22 D5:D22" xr:uid="{00000000-0002-0000-1C00-000000000000}">
      <formula1>"有,無,非該当"</formula1>
    </dataValidation>
  </dataValidations>
  <printOptions horizontalCentered="1" verticalCentered="1"/>
  <pageMargins left="0.23622047244094491" right="0.23622047244094491" top="0" bottom="0" header="0.31496062992125984" footer="0.31496062992125984"/>
  <pageSetup paperSize="9" orientation="landscape" r:id="rId1"/>
  <headerFooter alignWithMargins="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7">
    <pageSetUpPr fitToPage="1"/>
  </sheetPr>
  <dimension ref="A1:H25"/>
  <sheetViews>
    <sheetView view="pageBreakPreview" zoomScale="70" zoomScaleNormal="90" zoomScaleSheetLayoutView="70" workbookViewId="0">
      <selection activeCell="J6" sqref="J6"/>
    </sheetView>
  </sheetViews>
  <sheetFormatPr defaultColWidth="9" defaultRowHeight="24.95" customHeight="1" x14ac:dyDescent="0.15"/>
  <cols>
    <col min="1" max="1" width="4.125" style="278" customWidth="1"/>
    <col min="2" max="2" width="5.625" style="278" customWidth="1"/>
    <col min="3" max="3" width="45.625" style="279" customWidth="1"/>
    <col min="4" max="4" width="10.625" style="279" customWidth="1"/>
    <col min="5" max="5" width="5.625" style="278" customWidth="1"/>
    <col min="6" max="6" width="47.75" style="279" customWidth="1"/>
    <col min="7" max="7" width="10.625" style="279" customWidth="1"/>
    <col min="8" max="16384" width="9" style="279"/>
  </cols>
  <sheetData>
    <row r="1" spans="1:8" ht="24.95" customHeight="1" x14ac:dyDescent="0.15">
      <c r="A1" s="367" t="s">
        <v>1047</v>
      </c>
      <c r="D1" s="983" t="s">
        <v>1806</v>
      </c>
      <c r="E1" s="225"/>
      <c r="F1" s="1327" t="str">
        <f>IF('P0(世田谷区)'!C5&lt;&gt;"",'P0(世田谷区)'!C5,"")</f>
        <v/>
      </c>
      <c r="G1" s="1328"/>
    </row>
    <row r="2" spans="1:8" ht="24.95" customHeight="1" x14ac:dyDescent="0.15">
      <c r="A2" s="122" t="s">
        <v>144</v>
      </c>
      <c r="B2" s="122"/>
      <c r="C2" s="122"/>
      <c r="F2" s="89"/>
    </row>
    <row r="3" spans="1:8" ht="24.95" customHeight="1" x14ac:dyDescent="0.15">
      <c r="B3" s="280"/>
      <c r="C3" s="122"/>
      <c r="D3" s="90"/>
      <c r="F3" s="89"/>
      <c r="G3" s="281" t="s">
        <v>62</v>
      </c>
    </row>
    <row r="4" spans="1:8" ht="24.95" customHeight="1" x14ac:dyDescent="0.15">
      <c r="A4" s="29" t="s">
        <v>145</v>
      </c>
      <c r="B4" s="20"/>
      <c r="C4" s="18" t="s">
        <v>146</v>
      </c>
      <c r="D4" s="18" t="s">
        <v>147</v>
      </c>
      <c r="E4" s="18"/>
      <c r="F4" s="18" t="s">
        <v>146</v>
      </c>
      <c r="G4" s="18" t="s">
        <v>147</v>
      </c>
      <c r="H4" s="282"/>
    </row>
    <row r="5" spans="1:8" ht="24.95" customHeight="1" x14ac:dyDescent="0.15">
      <c r="A5" s="283"/>
      <c r="B5" s="18">
        <v>1</v>
      </c>
      <c r="C5" s="142" t="s">
        <v>148</v>
      </c>
      <c r="D5" s="781"/>
      <c r="E5" s="18">
        <v>15</v>
      </c>
      <c r="F5" s="142" t="s">
        <v>149</v>
      </c>
      <c r="G5" s="781"/>
      <c r="H5" s="282"/>
    </row>
    <row r="6" spans="1:8" ht="24.95" customHeight="1" x14ac:dyDescent="0.15">
      <c r="A6" s="284"/>
      <c r="B6" s="18">
        <v>2</v>
      </c>
      <c r="C6" s="142" t="s">
        <v>150</v>
      </c>
      <c r="D6" s="781"/>
      <c r="E6" s="18">
        <v>16</v>
      </c>
      <c r="F6" s="142" t="s">
        <v>151</v>
      </c>
      <c r="G6" s="781"/>
      <c r="H6" s="282"/>
    </row>
    <row r="7" spans="1:8" ht="24.95" customHeight="1" x14ac:dyDescent="0.15">
      <c r="A7" s="284" t="s">
        <v>152</v>
      </c>
      <c r="B7" s="18">
        <v>3</v>
      </c>
      <c r="C7" s="94" t="s">
        <v>1807</v>
      </c>
      <c r="D7" s="781"/>
      <c r="E7" s="18">
        <v>17</v>
      </c>
      <c r="F7" s="142" t="s">
        <v>153</v>
      </c>
      <c r="G7" s="781"/>
      <c r="H7" s="282"/>
    </row>
    <row r="8" spans="1:8" ht="24.95" customHeight="1" x14ac:dyDescent="0.15">
      <c r="A8" s="284"/>
      <c r="B8" s="18">
        <v>4</v>
      </c>
      <c r="C8" s="142" t="s">
        <v>154</v>
      </c>
      <c r="D8" s="781"/>
      <c r="E8" s="18">
        <v>18</v>
      </c>
      <c r="F8" s="142" t="s">
        <v>438</v>
      </c>
      <c r="G8" s="781"/>
      <c r="H8" s="282"/>
    </row>
    <row r="9" spans="1:8" ht="24.95" customHeight="1" x14ac:dyDescent="0.15">
      <c r="A9" s="284"/>
      <c r="B9" s="18">
        <v>5</v>
      </c>
      <c r="C9" s="142" t="s">
        <v>155</v>
      </c>
      <c r="D9" s="781"/>
      <c r="E9" s="18">
        <v>19</v>
      </c>
      <c r="F9" s="142" t="s">
        <v>156</v>
      </c>
      <c r="G9" s="781"/>
      <c r="H9" s="282"/>
    </row>
    <row r="10" spans="1:8" ht="24.95" customHeight="1" x14ac:dyDescent="0.15">
      <c r="A10" s="284" t="s">
        <v>157</v>
      </c>
      <c r="B10" s="18">
        <v>6</v>
      </c>
      <c r="C10" s="142" t="s">
        <v>158</v>
      </c>
      <c r="D10" s="781"/>
      <c r="E10" s="18">
        <v>20</v>
      </c>
      <c r="F10" s="142" t="s">
        <v>159</v>
      </c>
      <c r="G10" s="781"/>
      <c r="H10" s="282"/>
    </row>
    <row r="11" spans="1:8" ht="24.95" customHeight="1" x14ac:dyDescent="0.15">
      <c r="A11" s="284"/>
      <c r="B11" s="18">
        <v>7</v>
      </c>
      <c r="C11" s="142" t="s">
        <v>160</v>
      </c>
      <c r="D11" s="781"/>
      <c r="E11" s="18">
        <v>21</v>
      </c>
      <c r="F11" s="142" t="s">
        <v>130</v>
      </c>
      <c r="G11" s="781"/>
      <c r="H11" s="282"/>
    </row>
    <row r="12" spans="1:8" ht="24.95" customHeight="1" x14ac:dyDescent="0.15">
      <c r="A12" s="284"/>
      <c r="B12" s="18">
        <v>8</v>
      </c>
      <c r="C12" s="142" t="s">
        <v>161</v>
      </c>
      <c r="D12" s="781"/>
      <c r="E12" s="18">
        <v>22</v>
      </c>
      <c r="F12" s="94" t="s">
        <v>1813</v>
      </c>
      <c r="G12" s="781"/>
      <c r="H12" s="282"/>
    </row>
    <row r="13" spans="1:8" ht="24.95" customHeight="1" x14ac:dyDescent="0.15">
      <c r="A13" s="284" t="s">
        <v>162</v>
      </c>
      <c r="B13" s="18">
        <v>9</v>
      </c>
      <c r="C13" s="142" t="s">
        <v>163</v>
      </c>
      <c r="D13" s="781"/>
      <c r="E13" s="18">
        <v>23</v>
      </c>
      <c r="F13" s="94" t="s">
        <v>1814</v>
      </c>
      <c r="G13" s="781"/>
      <c r="H13" s="282"/>
    </row>
    <row r="14" spans="1:8" ht="24.95" customHeight="1" x14ac:dyDescent="0.15">
      <c r="A14" s="284"/>
      <c r="B14" s="18">
        <v>10</v>
      </c>
      <c r="C14" s="142" t="s">
        <v>164</v>
      </c>
      <c r="D14" s="781"/>
      <c r="E14" s="18">
        <v>24</v>
      </c>
      <c r="F14" s="142" t="s">
        <v>418</v>
      </c>
      <c r="G14" s="781"/>
      <c r="H14" s="282"/>
    </row>
    <row r="15" spans="1:8" ht="24.95" customHeight="1" x14ac:dyDescent="0.15">
      <c r="A15" s="284"/>
      <c r="B15" s="18">
        <v>11</v>
      </c>
      <c r="C15" s="142" t="s">
        <v>165</v>
      </c>
      <c r="D15" s="781"/>
      <c r="E15" s="18">
        <v>25</v>
      </c>
      <c r="F15" s="142" t="s">
        <v>439</v>
      </c>
      <c r="G15" s="781"/>
      <c r="H15" s="282"/>
    </row>
    <row r="16" spans="1:8" ht="24.95" customHeight="1" x14ac:dyDescent="0.15">
      <c r="A16" s="284" t="s">
        <v>166</v>
      </c>
      <c r="B16" s="18">
        <v>12</v>
      </c>
      <c r="C16" s="142" t="s">
        <v>167</v>
      </c>
      <c r="D16" s="781"/>
      <c r="E16" s="18">
        <v>26</v>
      </c>
      <c r="F16" s="285" t="s">
        <v>245</v>
      </c>
      <c r="G16" s="781"/>
      <c r="H16" s="282"/>
    </row>
    <row r="17" spans="1:8" ht="24.95" customHeight="1" x14ac:dyDescent="0.15">
      <c r="A17" s="284"/>
      <c r="B17" s="18">
        <v>13</v>
      </c>
      <c r="C17" s="142" t="s">
        <v>168</v>
      </c>
      <c r="D17" s="781"/>
      <c r="E17" s="992">
        <v>27</v>
      </c>
      <c r="F17" s="993" t="s">
        <v>416</v>
      </c>
      <c r="G17" s="781"/>
      <c r="H17" s="282"/>
    </row>
    <row r="18" spans="1:8" ht="24.95" customHeight="1" x14ac:dyDescent="0.15">
      <c r="A18" s="286"/>
      <c r="B18" s="18">
        <v>14</v>
      </c>
      <c r="C18" s="142" t="s">
        <v>169</v>
      </c>
      <c r="D18" s="781"/>
      <c r="E18" s="992">
        <v>28</v>
      </c>
      <c r="F18" s="984" t="s">
        <v>1081</v>
      </c>
      <c r="G18" s="781"/>
      <c r="H18" s="282"/>
    </row>
    <row r="25" spans="1:8" ht="25.5" customHeight="1" x14ac:dyDescent="0.15"/>
  </sheetData>
  <sheetProtection formatRows="0"/>
  <customSheetViews>
    <customSheetView guid="{CB65DC77-56B9-4B82-BA4C-940D5F0607D4}" scale="90">
      <selection activeCell="C23" sqref="C23"/>
      <rowBreaks count="1" manualBreakCount="1">
        <brk id="28" max="16383" man="1"/>
      </rowBreaks>
      <pageMargins left="0.63" right="0.39370078740157477" top="0.93" bottom="0.39370078740157477" header="0.11811023622047245" footer="0.11811023622047245"/>
      <pageSetup paperSize="9" orientation="landscape" horizontalDpi="200" verticalDpi="200" r:id="rId1"/>
      <headerFooter alignWithMargins="0">
        <oddFooter>&amp;C&amp;A</oddFooter>
      </headerFooter>
    </customSheetView>
    <customSheetView guid="{EA53CA90-5139-4B28-B317-A0192C4E22DE}" scale="90" showPageBreaks="1" printArea="1">
      <selection activeCell="C23" sqref="C23"/>
      <rowBreaks count="1" manualBreakCount="1">
        <brk id="28" max="16383" man="1"/>
      </rowBreaks>
      <pageMargins left="0.63" right="0.39370078740157477" top="0.93" bottom="0.39370078740157477" header="0.11811023622047245" footer="0.11811023622047245"/>
      <pageSetup paperSize="9" orientation="landscape" horizontalDpi="200" verticalDpi="200" r:id="rId2"/>
      <headerFooter alignWithMargins="0">
        <oddFooter>&amp;C&amp;A</oddFooter>
      </headerFooter>
    </customSheetView>
  </customSheetViews>
  <mergeCells count="1">
    <mergeCell ref="F1:G1"/>
  </mergeCells>
  <phoneticPr fontId="5"/>
  <dataValidations count="1">
    <dataValidation type="list" allowBlank="1" showInputMessage="1" showErrorMessage="1" errorTitle="入力規則違反" error="リストから選択してください" sqref="D5:D18 G5:G18" xr:uid="{00000000-0002-0000-0200-000000000000}">
      <formula1>"有,無,非該当"</formula1>
    </dataValidation>
  </dataValidations>
  <pageMargins left="0.62992125984251968" right="0.39370078740157483" top="0.94488188976377963" bottom="0.39370078740157483" header="0.11811023622047245" footer="0.11811023622047245"/>
  <pageSetup paperSize="9" scale="99" orientation="landscape" r:id="rId3"/>
  <headerFooter alignWithMargins="0">
    <oddFooter>&amp;C&amp;A</oddFooter>
  </headerFooter>
  <rowBreaks count="1" manualBreakCount="1">
    <brk id="28"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dimension ref="A1:O21"/>
  <sheetViews>
    <sheetView showGridLines="0" view="pageBreakPreview" zoomScale="70" zoomScaleNormal="80" zoomScaleSheetLayoutView="70" workbookViewId="0">
      <selection activeCell="J6" sqref="J6"/>
    </sheetView>
  </sheetViews>
  <sheetFormatPr defaultColWidth="12.625" defaultRowHeight="24" customHeight="1" x14ac:dyDescent="0.15"/>
  <cols>
    <col min="1" max="1" width="8.875" style="71" customWidth="1"/>
    <col min="2" max="2" width="15.625" style="71" customWidth="1"/>
    <col min="3" max="3" width="7.125" style="71" customWidth="1"/>
    <col min="4" max="4" width="9" style="71" customWidth="1"/>
    <col min="5" max="5" width="7.625" style="71" customWidth="1"/>
    <col min="6" max="6" width="8.75" style="71" customWidth="1"/>
    <col min="7" max="7" width="10" style="71" customWidth="1"/>
    <col min="8" max="8" width="9.875" style="71" customWidth="1"/>
    <col min="9" max="9" width="12.625" style="71"/>
    <col min="10" max="10" width="7.625" style="71" customWidth="1"/>
    <col min="11" max="11" width="8.75" style="71" customWidth="1"/>
    <col min="12" max="12" width="10" style="71" customWidth="1"/>
    <col min="13" max="13" width="9.875" style="71" customWidth="1"/>
    <col min="14" max="14" width="10" style="71" customWidth="1"/>
    <col min="15" max="15" width="8.875" style="71" customWidth="1"/>
    <col min="16" max="16384" width="12.625" style="71"/>
  </cols>
  <sheetData>
    <row r="1" spans="1:15" s="27" customFormat="1" ht="24" customHeight="1" x14ac:dyDescent="0.15">
      <c r="A1" s="27" t="s">
        <v>276</v>
      </c>
      <c r="E1" s="73"/>
      <c r="F1" s="156"/>
      <c r="G1" s="156"/>
      <c r="H1" s="156"/>
    </row>
    <row r="2" spans="1:15" s="27" customFormat="1" ht="24" customHeight="1" x14ac:dyDescent="0.15">
      <c r="A2" s="27" t="s">
        <v>460</v>
      </c>
    </row>
    <row r="3" spans="1:15" s="27" customFormat="1" ht="24" customHeight="1" x14ac:dyDescent="0.15">
      <c r="A3" s="27" t="s">
        <v>459</v>
      </c>
    </row>
    <row r="4" spans="1:15" s="27" customFormat="1" ht="27.75" customHeight="1" x14ac:dyDescent="0.15">
      <c r="A4" s="26"/>
      <c r="B4" s="243" t="s">
        <v>1858</v>
      </c>
      <c r="C4" s="244" t="s">
        <v>1859</v>
      </c>
      <c r="D4" s="1499" t="s">
        <v>1860</v>
      </c>
      <c r="E4" s="1566"/>
      <c r="F4" s="1566"/>
      <c r="G4" s="1566"/>
      <c r="H4" s="1566"/>
      <c r="I4" s="1566"/>
      <c r="J4" s="1566"/>
      <c r="K4" s="1566"/>
      <c r="L4" s="1566"/>
      <c r="M4" s="1514"/>
      <c r="N4" s="1567" t="s">
        <v>707</v>
      </c>
      <c r="O4" s="1567" t="s">
        <v>1861</v>
      </c>
    </row>
    <row r="5" spans="1:15" s="27" customFormat="1" ht="18.75" customHeight="1" x14ac:dyDescent="0.15">
      <c r="A5" s="26"/>
      <c r="B5" s="245"/>
      <c r="C5" s="265"/>
      <c r="D5" s="1571" t="s">
        <v>1849</v>
      </c>
      <c r="E5" s="1573" t="s">
        <v>1862</v>
      </c>
      <c r="F5" s="1573"/>
      <c r="G5" s="1574"/>
      <c r="H5" s="1575"/>
      <c r="I5" s="1571" t="s">
        <v>743</v>
      </c>
      <c r="J5" s="1573" t="s">
        <v>1862</v>
      </c>
      <c r="K5" s="1573"/>
      <c r="L5" s="1574"/>
      <c r="M5" s="1575"/>
      <c r="N5" s="1568"/>
      <c r="O5" s="1568"/>
    </row>
    <row r="6" spans="1:15" s="27" customFormat="1" ht="26.45" customHeight="1" x14ac:dyDescent="0.15">
      <c r="A6" s="26"/>
      <c r="B6" s="245"/>
      <c r="C6" s="265"/>
      <c r="D6" s="1572"/>
      <c r="E6" s="1031" t="s">
        <v>1863</v>
      </c>
      <c r="F6" s="1032" t="s">
        <v>1864</v>
      </c>
      <c r="G6" s="1033" t="s">
        <v>1865</v>
      </c>
      <c r="H6" s="1034" t="s">
        <v>1866</v>
      </c>
      <c r="I6" s="1576"/>
      <c r="J6" s="1031" t="s">
        <v>1863</v>
      </c>
      <c r="K6" s="1032" t="s">
        <v>1864</v>
      </c>
      <c r="L6" s="1033" t="s">
        <v>1865</v>
      </c>
      <c r="M6" s="1034" t="s">
        <v>1866</v>
      </c>
      <c r="N6" s="1569"/>
      <c r="O6" s="1570"/>
    </row>
    <row r="7" spans="1:15" s="27" customFormat="1" ht="24" customHeight="1" x14ac:dyDescent="0.15">
      <c r="A7" s="26"/>
      <c r="B7" s="246"/>
      <c r="C7" s="247"/>
      <c r="D7" s="1035"/>
      <c r="E7" s="1036"/>
      <c r="F7" s="1036"/>
      <c r="G7" s="1037"/>
      <c r="H7" s="1038"/>
      <c r="I7" s="1039"/>
      <c r="J7" s="1036"/>
      <c r="K7" s="1036"/>
      <c r="L7" s="1037"/>
      <c r="M7" s="1038"/>
      <c r="N7" s="249"/>
      <c r="O7" s="1040"/>
    </row>
    <row r="8" spans="1:15" s="27" customFormat="1" ht="24" customHeight="1" x14ac:dyDescent="0.15">
      <c r="A8" s="26"/>
      <c r="B8" s="246"/>
      <c r="C8" s="1029"/>
      <c r="D8" s="1041"/>
      <c r="E8" s="1042"/>
      <c r="F8" s="1042"/>
      <c r="G8" s="1043"/>
      <c r="H8" s="1044"/>
      <c r="I8" s="1039"/>
      <c r="J8" s="1042"/>
      <c r="K8" s="1042"/>
      <c r="L8" s="1043"/>
      <c r="M8" s="1044"/>
      <c r="N8" s="248"/>
      <c r="O8" s="250"/>
    </row>
    <row r="9" spans="1:15" s="27" customFormat="1" ht="24" customHeight="1" x14ac:dyDescent="0.15">
      <c r="A9" s="26"/>
      <c r="B9" s="246"/>
      <c r="C9" s="247"/>
      <c r="D9" s="1035"/>
      <c r="E9" s="1036"/>
      <c r="F9" s="1036"/>
      <c r="G9" s="1037"/>
      <c r="H9" s="1038"/>
      <c r="I9" s="1039"/>
      <c r="J9" s="1036"/>
      <c r="K9" s="1036"/>
      <c r="L9" s="1037"/>
      <c r="M9" s="1038"/>
      <c r="N9" s="248"/>
      <c r="O9" s="250"/>
    </row>
    <row r="10" spans="1:15" s="27" customFormat="1" ht="24" customHeight="1" x14ac:dyDescent="0.15">
      <c r="A10" s="26"/>
      <c r="B10" s="246"/>
      <c r="C10" s="1029"/>
      <c r="D10" s="1041"/>
      <c r="E10" s="1042"/>
      <c r="F10" s="1042"/>
      <c r="G10" s="1043"/>
      <c r="H10" s="1044"/>
      <c r="I10" s="1039"/>
      <c r="J10" s="1042"/>
      <c r="K10" s="1042"/>
      <c r="L10" s="1043"/>
      <c r="M10" s="1044"/>
      <c r="N10" s="248"/>
      <c r="O10" s="250"/>
    </row>
    <row r="11" spans="1:15" s="27" customFormat="1" ht="24" customHeight="1" x14ac:dyDescent="0.15">
      <c r="A11" s="26"/>
      <c r="B11" s="246"/>
      <c r="C11" s="247"/>
      <c r="D11" s="1035"/>
      <c r="E11" s="1036"/>
      <c r="F11" s="1036"/>
      <c r="G11" s="1037"/>
      <c r="H11" s="1038"/>
      <c r="I11" s="1039"/>
      <c r="J11" s="1036"/>
      <c r="K11" s="1036"/>
      <c r="L11" s="1037"/>
      <c r="M11" s="1038"/>
      <c r="N11" s="248"/>
      <c r="O11" s="250"/>
    </row>
    <row r="12" spans="1:15" s="27" customFormat="1" ht="24" customHeight="1" x14ac:dyDescent="0.15">
      <c r="A12" s="26"/>
      <c r="B12" s="246"/>
      <c r="C12" s="1029"/>
      <c r="D12" s="1041"/>
      <c r="E12" s="1042"/>
      <c r="F12" s="1042"/>
      <c r="G12" s="1043"/>
      <c r="H12" s="1044"/>
      <c r="I12" s="250"/>
      <c r="J12" s="1042"/>
      <c r="K12" s="1042"/>
      <c r="L12" s="1043"/>
      <c r="M12" s="1044"/>
      <c r="N12" s="248"/>
      <c r="O12" s="250"/>
    </row>
    <row r="13" spans="1:15" s="27" customFormat="1" ht="24" customHeight="1" x14ac:dyDescent="0.15">
      <c r="A13" s="26"/>
      <c r="B13" s="251" t="s">
        <v>1867</v>
      </c>
      <c r="C13" s="252" t="s">
        <v>236</v>
      </c>
      <c r="D13" s="1045" t="s">
        <v>1868</v>
      </c>
      <c r="E13" s="1046"/>
      <c r="F13" s="1046"/>
      <c r="G13" s="1047"/>
      <c r="H13" s="1048"/>
      <c r="I13" s="1049"/>
      <c r="J13" s="1046"/>
      <c r="K13" s="1046"/>
      <c r="L13" s="1047"/>
      <c r="M13" s="1048"/>
      <c r="N13" s="253">
        <f>SUM(N7:N12)</f>
        <v>0</v>
      </c>
      <c r="O13" s="254" t="s">
        <v>237</v>
      </c>
    </row>
    <row r="14" spans="1:15" s="27" customFormat="1" ht="18" customHeight="1" x14ac:dyDescent="0.15">
      <c r="B14" s="1152" t="s">
        <v>2217</v>
      </c>
      <c r="H14" s="73"/>
      <c r="I14" s="73"/>
      <c r="J14" s="73"/>
      <c r="K14" s="73"/>
      <c r="L14" s="73"/>
      <c r="M14" s="73"/>
      <c r="N14" s="1030"/>
      <c r="O14" s="73"/>
    </row>
    <row r="15" spans="1:15" s="27" customFormat="1" ht="16.899999999999999" customHeight="1" x14ac:dyDescent="0.15">
      <c r="B15" s="1226" t="s">
        <v>1869</v>
      </c>
      <c r="H15" s="73"/>
      <c r="I15" s="73"/>
      <c r="J15" s="73"/>
      <c r="K15" s="73"/>
      <c r="L15" s="73"/>
      <c r="M15" s="73"/>
      <c r="N15" s="1030"/>
      <c r="O15" s="73"/>
    </row>
    <row r="16" spans="1:15" s="27" customFormat="1" ht="24.6" customHeight="1" x14ac:dyDescent="0.15">
      <c r="A16" s="27" t="s">
        <v>1084</v>
      </c>
    </row>
    <row r="17" spans="1:14" s="27" customFormat="1" ht="24" customHeight="1" x14ac:dyDescent="0.15">
      <c r="A17" s="27" t="s">
        <v>1085</v>
      </c>
      <c r="N17" s="31"/>
    </row>
    <row r="18" spans="1:14" s="27" customFormat="1" ht="6" customHeight="1" x14ac:dyDescent="0.15"/>
    <row r="19" spans="1:14" s="27" customFormat="1" ht="24" customHeight="1" x14ac:dyDescent="0.15">
      <c r="A19" s="27" t="s">
        <v>1086</v>
      </c>
    </row>
    <row r="20" spans="1:14" s="27" customFormat="1" ht="24" customHeight="1" x14ac:dyDescent="0.15">
      <c r="B20" s="27" t="s">
        <v>246</v>
      </c>
    </row>
    <row r="21" spans="1:14" ht="63.75" customHeight="1" x14ac:dyDescent="0.15">
      <c r="B21" s="1562"/>
      <c r="C21" s="1563"/>
      <c r="D21" s="1563"/>
      <c r="E21" s="1563"/>
      <c r="F21" s="1563"/>
      <c r="G21" s="1563"/>
      <c r="H21" s="1563"/>
      <c r="I21" s="1564"/>
      <c r="J21" s="1564"/>
      <c r="K21" s="1564"/>
      <c r="L21" s="1565"/>
    </row>
  </sheetData>
  <sheetProtection formatRows="0"/>
  <mergeCells count="8">
    <mergeCell ref="B21:L21"/>
    <mergeCell ref="D4:M4"/>
    <mergeCell ref="N4:N6"/>
    <mergeCell ref="O4:O6"/>
    <mergeCell ref="D5:D6"/>
    <mergeCell ref="E5:H5"/>
    <mergeCell ref="I5:I6"/>
    <mergeCell ref="J5:M5"/>
  </mergeCells>
  <phoneticPr fontId="3"/>
  <dataValidations count="2">
    <dataValidation type="list" operator="equal" allowBlank="1" showInputMessage="1" showErrorMessage="1" errorTitle="入力規則違反" error="リストから選択してください" sqref="N17" xr:uid="{00000000-0002-0000-1D00-000000000000}">
      <formula1>"○"</formula1>
    </dataValidation>
    <dataValidation type="whole" operator="greaterThanOrEqual" allowBlank="1" showInputMessage="1" showErrorMessage="1" sqref="C13" xr:uid="{00000000-0002-0000-1D00-000001000000}">
      <formula1>0</formula1>
    </dataValidation>
  </dataValidations>
  <printOptions horizontalCentered="1"/>
  <pageMargins left="0.19685039370078741" right="0.19685039370078741" top="0.78740157480314965" bottom="0.78740157480314965" header="0.51181102362204722" footer="0.51181102362204722"/>
  <pageSetup paperSize="9" scale="99" orientation="landscape" r:id="rId1"/>
  <headerFooter alignWithMargins="0">
    <oddFooter>&amp;C&amp;A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73"/>
  <dimension ref="A1:I19"/>
  <sheetViews>
    <sheetView showGridLines="0" view="pageBreakPreview" zoomScale="55" zoomScaleNormal="100" zoomScaleSheetLayoutView="55" workbookViewId="0">
      <selection activeCell="J6" sqref="J6"/>
    </sheetView>
  </sheetViews>
  <sheetFormatPr defaultColWidth="12.625" defaultRowHeight="24" customHeight="1" x14ac:dyDescent="0.15"/>
  <cols>
    <col min="1" max="1" width="8.875" style="71" customWidth="1"/>
    <col min="2" max="6" width="12.5" style="71" customWidth="1"/>
    <col min="7" max="7" width="27.625" style="71" customWidth="1"/>
    <col min="8" max="9" width="12.5" style="71" customWidth="1"/>
    <col min="10" max="16384" width="12.625" style="71"/>
  </cols>
  <sheetData>
    <row r="1" spans="1:9" s="27" customFormat="1" ht="24" customHeight="1" x14ac:dyDescent="0.15">
      <c r="A1" s="27" t="s">
        <v>277</v>
      </c>
    </row>
    <row r="2" spans="1:9" s="27" customFormat="1" ht="24" customHeight="1" x14ac:dyDescent="0.15">
      <c r="A2" s="27" t="s">
        <v>1051</v>
      </c>
    </row>
    <row r="3" spans="1:9" s="27" customFormat="1" ht="24" customHeight="1" x14ac:dyDescent="0.15">
      <c r="B3" s="352" t="s">
        <v>392</v>
      </c>
      <c r="C3" s="66" t="s">
        <v>383</v>
      </c>
      <c r="D3" s="66" t="s">
        <v>247</v>
      </c>
      <c r="E3" s="66" t="s">
        <v>15</v>
      </c>
      <c r="F3" s="66" t="s">
        <v>411</v>
      </c>
    </row>
    <row r="4" spans="1:9" s="27" customFormat="1" ht="24" customHeight="1" x14ac:dyDescent="0.15">
      <c r="B4" s="333"/>
      <c r="C4" s="31"/>
      <c r="D4" s="31"/>
      <c r="E4" s="31"/>
      <c r="F4" s="31"/>
      <c r="G4" s="1577"/>
      <c r="H4" s="1578"/>
      <c r="I4" s="1579"/>
    </row>
    <row r="5" spans="1:9" s="27" customFormat="1" ht="24" customHeight="1" x14ac:dyDescent="0.15">
      <c r="G5" s="27" t="s">
        <v>239</v>
      </c>
    </row>
    <row r="6" spans="1:9" s="27" customFormat="1" ht="24" customHeight="1" x14ac:dyDescent="0.15">
      <c r="A6" s="27" t="s">
        <v>1052</v>
      </c>
    </row>
    <row r="7" spans="1:9" s="27" customFormat="1" ht="24" customHeight="1" x14ac:dyDescent="0.15">
      <c r="B7" s="352" t="s">
        <v>392</v>
      </c>
      <c r="C7" s="66" t="s">
        <v>248</v>
      </c>
      <c r="D7" s="66" t="s">
        <v>249</v>
      </c>
      <c r="E7" s="66" t="s">
        <v>411</v>
      </c>
      <c r="F7" s="71"/>
    </row>
    <row r="8" spans="1:9" s="27" customFormat="1" ht="24" customHeight="1" x14ac:dyDescent="0.15">
      <c r="B8" s="333"/>
      <c r="C8" s="31"/>
      <c r="D8" s="31"/>
      <c r="E8" s="31"/>
      <c r="F8" s="1577"/>
      <c r="G8" s="1578"/>
      <c r="H8" s="1578"/>
      <c r="I8" s="1579"/>
    </row>
    <row r="9" spans="1:9" ht="24" customHeight="1" x14ac:dyDescent="0.15">
      <c r="F9" s="27" t="s">
        <v>239</v>
      </c>
    </row>
    <row r="10" spans="1:9" s="27" customFormat="1" ht="24" customHeight="1" x14ac:dyDescent="0.15">
      <c r="A10" s="27" t="s">
        <v>250</v>
      </c>
      <c r="H10" s="31"/>
    </row>
    <row r="11" spans="1:9" s="27" customFormat="1" ht="24" customHeight="1" x14ac:dyDescent="0.15"/>
    <row r="12" spans="1:9" s="27" customFormat="1" ht="24" customHeight="1" x14ac:dyDescent="0.15">
      <c r="A12" s="27" t="s">
        <v>251</v>
      </c>
      <c r="H12" s="31"/>
    </row>
    <row r="13" spans="1:9" s="27" customFormat="1" ht="24" customHeight="1" x14ac:dyDescent="0.15"/>
    <row r="14" spans="1:9" s="27" customFormat="1" ht="24" customHeight="1" x14ac:dyDescent="0.15">
      <c r="A14" s="27" t="s">
        <v>298</v>
      </c>
    </row>
    <row r="15" spans="1:9" ht="24" customHeight="1" x14ac:dyDescent="0.15">
      <c r="B15" s="31"/>
      <c r="C15" s="332" t="s">
        <v>330</v>
      </c>
      <c r="D15" s="258"/>
    </row>
    <row r="16" spans="1:9" ht="24" customHeight="1" x14ac:dyDescent="0.15">
      <c r="B16" s="31"/>
      <c r="C16" s="332" t="s">
        <v>331</v>
      </c>
      <c r="D16" s="258"/>
    </row>
    <row r="17" spans="2:7" ht="24" customHeight="1" x14ac:dyDescent="0.15">
      <c r="B17" s="31"/>
      <c r="C17" s="332" t="s">
        <v>332</v>
      </c>
      <c r="D17" s="258"/>
    </row>
    <row r="18" spans="2:7" ht="24" customHeight="1" x14ac:dyDescent="0.15">
      <c r="B18" s="31"/>
      <c r="C18" s="332" t="s">
        <v>411</v>
      </c>
      <c r="D18" s="258"/>
      <c r="E18" s="1577"/>
      <c r="F18" s="1578"/>
      <c r="G18" s="1579"/>
    </row>
    <row r="19" spans="2:7" ht="24" customHeight="1" x14ac:dyDescent="0.15">
      <c r="E19" s="27" t="s">
        <v>239</v>
      </c>
    </row>
  </sheetData>
  <sheetProtection formatRows="0"/>
  <mergeCells count="3">
    <mergeCell ref="E18:G18"/>
    <mergeCell ref="F8:I8"/>
    <mergeCell ref="G4:I4"/>
  </mergeCells>
  <phoneticPr fontId="3"/>
  <dataValidations count="1">
    <dataValidation type="list" operator="equal" allowBlank="1" showInputMessage="1" showErrorMessage="1" errorTitle="入力規則違反" error="リストから選択してください" sqref="B15:B18 C4:F4 C8:E8 H10 H12" xr:uid="{00000000-0002-0000-1E00-000000000000}">
      <formula1>"○"</formula1>
    </dataValidation>
  </dataValidations>
  <pageMargins left="0.75" right="0.6" top="1" bottom="1" header="0.51200000000000001" footer="0.51200000000000001"/>
  <pageSetup paperSize="9" orientation="landscape" r:id="rId1"/>
  <headerFooter alignWithMargins="0">
    <oddFooter>&amp;C&amp;A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F21"/>
  <sheetViews>
    <sheetView showGridLines="0" view="pageBreakPreview" zoomScale="70" zoomScaleNormal="80" zoomScaleSheetLayoutView="70" workbookViewId="0">
      <selection activeCell="J6" sqref="J6"/>
    </sheetView>
  </sheetViews>
  <sheetFormatPr defaultColWidth="12.625" defaultRowHeight="24.95" customHeight="1" x14ac:dyDescent="0.15"/>
  <cols>
    <col min="1" max="1" width="8.875" style="71" customWidth="1"/>
    <col min="2" max="2" width="13.625" style="71" customWidth="1"/>
    <col min="3" max="3" width="66.25" style="71" customWidth="1"/>
    <col min="4" max="5" width="13.75" style="71" customWidth="1"/>
    <col min="6" max="6" width="8.25" style="71" customWidth="1"/>
    <col min="7" max="7" width="4.875" style="71" customWidth="1"/>
    <col min="8" max="16384" width="12.625" style="71"/>
  </cols>
  <sheetData>
    <row r="1" spans="1:6" s="27" customFormat="1" ht="21" customHeight="1" x14ac:dyDescent="0.15">
      <c r="A1" s="27" t="s">
        <v>278</v>
      </c>
    </row>
    <row r="2" spans="1:6" ht="75" customHeight="1" x14ac:dyDescent="0.15">
      <c r="B2" s="1520"/>
      <c r="C2" s="1521"/>
      <c r="D2" s="1521"/>
      <c r="E2" s="1522"/>
    </row>
    <row r="3" spans="1:6" s="27" customFormat="1" ht="10.9" customHeight="1" x14ac:dyDescent="0.15"/>
    <row r="4" spans="1:6" s="27" customFormat="1" ht="24" customHeight="1" x14ac:dyDescent="0.15">
      <c r="A4" s="27" t="s">
        <v>333</v>
      </c>
      <c r="D4" s="31"/>
    </row>
    <row r="5" spans="1:6" s="27" customFormat="1" ht="13.5" x14ac:dyDescent="0.15"/>
    <row r="6" spans="1:6" s="27" customFormat="1" ht="24" customHeight="1" x14ac:dyDescent="0.15">
      <c r="A6" s="48" t="s">
        <v>2066</v>
      </c>
      <c r="B6" s="48"/>
      <c r="C6" s="48"/>
      <c r="D6" s="48"/>
      <c r="E6" s="1117"/>
      <c r="F6" s="48"/>
    </row>
    <row r="7" spans="1:6" ht="69" customHeight="1" x14ac:dyDescent="0.15">
      <c r="B7" s="1520"/>
      <c r="C7" s="1521"/>
      <c r="D7" s="1521"/>
      <c r="E7" s="1522"/>
    </row>
    <row r="8" spans="1:6" s="27" customFormat="1" ht="10.15" customHeight="1" x14ac:dyDescent="0.15"/>
    <row r="9" spans="1:6" s="27" customFormat="1" ht="13.5" x14ac:dyDescent="0.15">
      <c r="A9" s="27" t="s">
        <v>334</v>
      </c>
    </row>
    <row r="10" spans="1:6" s="27" customFormat="1" ht="24.95" customHeight="1" x14ac:dyDescent="0.15">
      <c r="A10" s="27" t="s">
        <v>335</v>
      </c>
      <c r="D10" s="31"/>
    </row>
    <row r="11" spans="1:6" s="27" customFormat="1" ht="13.5" x14ac:dyDescent="0.15"/>
    <row r="12" spans="1:6" s="27" customFormat="1" ht="22.15" customHeight="1" x14ac:dyDescent="0.15">
      <c r="A12" s="27" t="s">
        <v>336</v>
      </c>
    </row>
    <row r="13" spans="1:6" s="27" customFormat="1" ht="24.95" customHeight="1" x14ac:dyDescent="0.15">
      <c r="B13" s="31"/>
      <c r="C13" s="231" t="s">
        <v>279</v>
      </c>
    </row>
    <row r="14" spans="1:6" s="27" customFormat="1" ht="24.95" customHeight="1" x14ac:dyDescent="0.15">
      <c r="B14" s="31"/>
      <c r="C14" s="231" t="s">
        <v>337</v>
      </c>
    </row>
    <row r="15" spans="1:6" s="27" customFormat="1" ht="24.95" customHeight="1" x14ac:dyDescent="0.15">
      <c r="B15" s="31"/>
      <c r="C15" s="231" t="s">
        <v>338</v>
      </c>
    </row>
    <row r="16" spans="1:6" s="27" customFormat="1" ht="24.95" customHeight="1" x14ac:dyDescent="0.15">
      <c r="B16" s="59"/>
      <c r="C16" s="113"/>
    </row>
    <row r="17" spans="1:4" s="27" customFormat="1" ht="13.5" x14ac:dyDescent="0.15">
      <c r="B17" s="59"/>
      <c r="C17" s="71" t="s">
        <v>239</v>
      </c>
    </row>
    <row r="18" spans="1:4" s="27" customFormat="1" ht="9.6" customHeight="1" x14ac:dyDescent="0.15"/>
    <row r="19" spans="1:4" s="27" customFormat="1" ht="13.5" x14ac:dyDescent="0.15">
      <c r="A19" s="56" t="s">
        <v>1870</v>
      </c>
    </row>
    <row r="20" spans="1:4" s="27" customFormat="1" ht="24.95" customHeight="1" x14ac:dyDescent="0.15">
      <c r="A20" s="27" t="s">
        <v>339</v>
      </c>
      <c r="D20" s="31"/>
    </row>
    <row r="21" spans="1:4" ht="24.95" customHeight="1" x14ac:dyDescent="0.15">
      <c r="A21" s="71" t="s">
        <v>1046</v>
      </c>
    </row>
  </sheetData>
  <sheetProtection formatRows="0"/>
  <mergeCells count="2">
    <mergeCell ref="B2:E2"/>
    <mergeCell ref="B7:E7"/>
  </mergeCells>
  <phoneticPr fontId="3"/>
  <dataValidations count="1">
    <dataValidation type="list" operator="equal" allowBlank="1" showInputMessage="1" showErrorMessage="1" errorTitle="入力規則違反" error="リストから選択してください" sqref="B13:B15 D20 D4 D10 E6" xr:uid="{00000000-0002-0000-1F00-000000000000}">
      <formula1>"○"</formula1>
    </dataValidation>
  </dataValidations>
  <pageMargins left="0.65" right="0.52" top="0.68" bottom="0.78" header="0.39" footer="0.3"/>
  <pageSetup paperSize="9" scale="99" orientation="landscape" r:id="rId1"/>
  <headerFooter alignWithMargins="0">
    <oddFooter>&amp;C&amp;A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85"/>
  <dimension ref="A1:E23"/>
  <sheetViews>
    <sheetView showGridLines="0" view="pageBreakPreview" topLeftCell="A10" zoomScale="70" zoomScaleNormal="80" zoomScaleSheetLayoutView="70" workbookViewId="0">
      <selection activeCell="J6" sqref="J6"/>
    </sheetView>
  </sheetViews>
  <sheetFormatPr defaultColWidth="12.625" defaultRowHeight="24.95" customHeight="1" x14ac:dyDescent="0.15"/>
  <cols>
    <col min="1" max="1" width="8.875" style="71" customWidth="1"/>
    <col min="2" max="2" width="16.375" style="71" customWidth="1"/>
    <col min="3" max="3" width="49.5" style="71" bestFit="1" customWidth="1"/>
    <col min="4" max="4" width="36.625" style="71" customWidth="1"/>
    <col min="5" max="16384" width="12.625" style="71"/>
  </cols>
  <sheetData>
    <row r="1" spans="1:4" s="27" customFormat="1" ht="24.95" customHeight="1" x14ac:dyDescent="0.15">
      <c r="A1" s="48" t="s">
        <v>280</v>
      </c>
    </row>
    <row r="2" spans="1:4" s="27" customFormat="1" ht="24.95" customHeight="1" x14ac:dyDescent="0.15">
      <c r="A2" s="48" t="s">
        <v>132</v>
      </c>
    </row>
    <row r="3" spans="1:4" s="27" customFormat="1" ht="24.95" customHeight="1" x14ac:dyDescent="0.15">
      <c r="B3" s="1"/>
      <c r="C3" s="231" t="s">
        <v>133</v>
      </c>
    </row>
    <row r="4" spans="1:4" s="27" customFormat="1" ht="24.95" customHeight="1" x14ac:dyDescent="0.15">
      <c r="B4" s="1"/>
      <c r="C4" s="231" t="s">
        <v>134</v>
      </c>
    </row>
    <row r="5" spans="1:4" s="27" customFormat="1" ht="24.95" customHeight="1" x14ac:dyDescent="0.15">
      <c r="B5" s="1"/>
      <c r="C5" s="231" t="s">
        <v>338</v>
      </c>
    </row>
    <row r="6" spans="1:4" s="27" customFormat="1" ht="24.95" customHeight="1" x14ac:dyDescent="0.15">
      <c r="B6" s="59"/>
      <c r="C6" s="1517"/>
      <c r="D6" s="1519"/>
    </row>
    <row r="7" spans="1:4" s="27" customFormat="1" ht="24.95" customHeight="1" x14ac:dyDescent="0.15">
      <c r="A7" s="48"/>
      <c r="B7" s="59"/>
      <c r="C7" s="71" t="s">
        <v>239</v>
      </c>
    </row>
    <row r="8" spans="1:4" s="27" customFormat="1" ht="13.5" x14ac:dyDescent="0.15"/>
    <row r="9" spans="1:4" s="27" customFormat="1" ht="24.95" customHeight="1" x14ac:dyDescent="0.15">
      <c r="A9" s="48" t="s">
        <v>135</v>
      </c>
    </row>
    <row r="10" spans="1:4" s="27" customFormat="1" ht="24.95" customHeight="1" x14ac:dyDescent="0.15">
      <c r="B10" s="1"/>
      <c r="C10" s="231" t="s">
        <v>136</v>
      </c>
    </row>
    <row r="11" spans="1:4" s="27" customFormat="1" ht="24.95" customHeight="1" x14ac:dyDescent="0.15">
      <c r="B11" s="1"/>
      <c r="C11" s="231" t="s">
        <v>137</v>
      </c>
    </row>
    <row r="12" spans="1:4" s="27" customFormat="1" ht="24.95" customHeight="1" x14ac:dyDescent="0.15">
      <c r="B12" s="1"/>
      <c r="C12" s="231" t="s">
        <v>138</v>
      </c>
    </row>
    <row r="13" spans="1:4" s="27" customFormat="1" ht="24.95" customHeight="1" x14ac:dyDescent="0.15">
      <c r="B13" s="1"/>
      <c r="C13" s="231" t="s">
        <v>139</v>
      </c>
    </row>
    <row r="14" spans="1:4" s="27" customFormat="1" ht="24.95" customHeight="1" x14ac:dyDescent="0.15">
      <c r="B14" s="1"/>
      <c r="C14" s="231" t="s">
        <v>140</v>
      </c>
    </row>
    <row r="15" spans="1:4" s="27" customFormat="1" ht="24.95" customHeight="1" x14ac:dyDescent="0.15">
      <c r="B15" s="1"/>
      <c r="C15" s="231" t="s">
        <v>115</v>
      </c>
    </row>
    <row r="16" spans="1:4" s="27" customFormat="1" ht="24.95" customHeight="1" x14ac:dyDescent="0.15">
      <c r="B16" s="1"/>
      <c r="C16" s="231" t="s">
        <v>141</v>
      </c>
    </row>
    <row r="17" spans="1:5" s="27" customFormat="1" ht="24.95" customHeight="1" x14ac:dyDescent="0.15">
      <c r="B17" s="1"/>
      <c r="C17" s="231" t="s">
        <v>338</v>
      </c>
    </row>
    <row r="18" spans="1:5" s="27" customFormat="1" ht="24.95" customHeight="1" x14ac:dyDescent="0.15">
      <c r="B18" s="59"/>
      <c r="C18" s="1580"/>
      <c r="D18" s="1581"/>
    </row>
    <row r="19" spans="1:5" s="27" customFormat="1" ht="24.95" customHeight="1" x14ac:dyDescent="0.15">
      <c r="A19" s="48"/>
      <c r="B19" s="59"/>
      <c r="C19" s="71" t="s">
        <v>239</v>
      </c>
    </row>
    <row r="21" spans="1:5" s="1296" customFormat="1" ht="21" customHeight="1" x14ac:dyDescent="0.15">
      <c r="A21" s="1303" t="s">
        <v>2232</v>
      </c>
      <c r="E21" s="1297"/>
    </row>
    <row r="22" spans="1:5" s="1296" customFormat="1" ht="21" customHeight="1" x14ac:dyDescent="0.15">
      <c r="B22" s="1296" t="s">
        <v>2233</v>
      </c>
    </row>
    <row r="23" spans="1:5" s="1296" customFormat="1" ht="21" customHeight="1" x14ac:dyDescent="0.15">
      <c r="B23" s="1582" t="s">
        <v>2234</v>
      </c>
      <c r="C23" s="1582"/>
      <c r="D23" s="1582"/>
      <c r="E23" s="1582"/>
    </row>
  </sheetData>
  <sheetProtection formatRows="0"/>
  <mergeCells count="3">
    <mergeCell ref="C6:D6"/>
    <mergeCell ref="C18:D18"/>
    <mergeCell ref="B23:E23"/>
  </mergeCells>
  <phoneticPr fontId="3"/>
  <dataValidations count="2">
    <dataValidation type="list" operator="equal" allowBlank="1" showInputMessage="1" showErrorMessage="1" errorTitle="入力規則違反" error="リストから選択してください" sqref="B10:B17 B3:B5" xr:uid="{00000000-0002-0000-2000-000000000000}">
      <formula1>"○"</formula1>
    </dataValidation>
    <dataValidation type="list" operator="equal" allowBlank="1" showErrorMessage="1" errorTitle="入力規則違反" error="リストから選択してください" sqref="E21 JA21 SW21 ACS21 AMO21 AWK21 BGG21 BQC21 BZY21 CJU21 CTQ21 DDM21 DNI21 DXE21 EHA21 EQW21 FAS21 FKO21 FUK21 GEG21 GOC21 GXY21 HHU21 HRQ21 IBM21 ILI21 IVE21 JFA21 JOW21 JYS21 KIO21 KSK21 LCG21 LMC21 LVY21 MFU21 MPQ21 MZM21 NJI21 NTE21 ODA21 OMW21 OWS21 PGO21 PQK21 QAG21 QKC21 QTY21 RDU21 RNQ21 RXM21 SHI21 SRE21 TBA21 TKW21 TUS21 UEO21 UOK21 UYG21 VIC21 VRY21 WBU21 WLQ21 WVM21" xr:uid="{EE69C873-4163-44BA-A39F-C051555B8209}">
      <formula1>"○,〇(独自様式)"</formula1>
    </dataValidation>
  </dataValidations>
  <pageMargins left="0.78740157480314965" right="0.78740157480314965" top="0.81" bottom="0.55000000000000004" header="0.51181102362204722" footer="0.27"/>
  <pageSetup paperSize="9" scale="95" orientation="landscape" r:id="rId1"/>
  <headerFooter alignWithMargins="0">
    <oddFooter>&amp;C&amp;A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3"/>
  <dimension ref="A1:M24"/>
  <sheetViews>
    <sheetView view="pageBreakPreview" zoomScale="70" zoomScaleNormal="80" zoomScaleSheetLayoutView="70" workbookViewId="0">
      <selection activeCell="J6" sqref="J6"/>
    </sheetView>
  </sheetViews>
  <sheetFormatPr defaultRowHeight="13.5" x14ac:dyDescent="0.15"/>
  <cols>
    <col min="1" max="1" width="12.375" style="71" customWidth="1"/>
    <col min="2" max="2" width="16.5" style="71" bestFit="1" customWidth="1"/>
    <col min="3" max="10" width="12.125" style="71" customWidth="1"/>
    <col min="11" max="11" width="12.625" customWidth="1"/>
  </cols>
  <sheetData>
    <row r="1" spans="1:10" ht="24.75" customHeight="1" x14ac:dyDescent="0.15">
      <c r="A1" s="27" t="s">
        <v>281</v>
      </c>
      <c r="B1" s="27"/>
      <c r="C1" s="27"/>
      <c r="D1" s="27"/>
      <c r="E1" s="27"/>
      <c r="F1" s="27"/>
      <c r="G1" s="334"/>
      <c r="H1" s="335"/>
      <c r="I1" s="1087"/>
      <c r="J1" s="27"/>
    </row>
    <row r="2" spans="1:10" ht="24.75" customHeight="1" x14ac:dyDescent="0.15">
      <c r="I2" s="807"/>
    </row>
    <row r="3" spans="1:10" ht="24.75" customHeight="1" x14ac:dyDescent="0.15">
      <c r="A3" s="27" t="s">
        <v>267</v>
      </c>
      <c r="B3" s="27"/>
      <c r="C3" s="27"/>
      <c r="D3" s="27"/>
      <c r="E3" s="27"/>
      <c r="F3" s="26"/>
      <c r="G3" s="334"/>
      <c r="H3" s="335"/>
      <c r="I3" s="1087"/>
      <c r="J3" s="27"/>
    </row>
    <row r="4" spans="1:10" ht="24.75" customHeight="1" x14ac:dyDescent="0.15">
      <c r="A4" s="28"/>
      <c r="B4" s="28"/>
      <c r="C4" s="28"/>
      <c r="D4" s="28"/>
      <c r="E4" s="28"/>
      <c r="F4" s="28"/>
      <c r="G4" s="28"/>
      <c r="H4" s="28"/>
      <c r="I4" s="1088"/>
      <c r="J4" s="28"/>
    </row>
    <row r="5" spans="1:10" ht="24.75" customHeight="1" x14ac:dyDescent="0.15">
      <c r="A5" s="27" t="s">
        <v>240</v>
      </c>
      <c r="B5" s="27"/>
      <c r="C5" s="27"/>
      <c r="D5" s="27"/>
      <c r="E5" s="27"/>
      <c r="F5" s="26"/>
      <c r="G5" s="334"/>
      <c r="H5" s="335"/>
      <c r="I5" s="1087"/>
      <c r="J5" s="27"/>
    </row>
    <row r="6" spans="1:10" ht="18" customHeight="1" x14ac:dyDescent="0.15">
      <c r="A6" s="27"/>
      <c r="B6" s="27"/>
      <c r="C6" s="27"/>
      <c r="D6" s="27"/>
      <c r="E6" s="27"/>
      <c r="F6" s="27"/>
      <c r="G6" s="334"/>
      <c r="H6" s="334"/>
      <c r="I6" s="1089"/>
      <c r="J6" s="27"/>
    </row>
    <row r="7" spans="1:10" ht="24.75" customHeight="1" x14ac:dyDescent="0.15">
      <c r="A7" s="27" t="s">
        <v>241</v>
      </c>
      <c r="B7" s="27"/>
      <c r="C7" s="27"/>
      <c r="D7" s="27"/>
      <c r="E7" s="27"/>
      <c r="F7" s="27"/>
      <c r="G7" s="334"/>
      <c r="H7" s="335"/>
      <c r="I7" s="1087"/>
      <c r="J7" s="27"/>
    </row>
    <row r="8" spans="1:10" ht="15.75" customHeight="1" x14ac:dyDescent="0.15">
      <c r="A8" s="27"/>
      <c r="B8" s="27"/>
      <c r="C8" s="27"/>
      <c r="D8" s="27"/>
      <c r="E8" s="27"/>
      <c r="F8" s="27"/>
      <c r="G8" s="334"/>
      <c r="H8" s="334"/>
      <c r="I8" s="334"/>
      <c r="J8" s="27"/>
    </row>
    <row r="9" spans="1:10" ht="15.75" customHeight="1" x14ac:dyDescent="0.15">
      <c r="A9" s="260" t="s">
        <v>1871</v>
      </c>
      <c r="B9" s="325"/>
      <c r="C9" s="325"/>
      <c r="D9" s="325"/>
      <c r="E9" s="325"/>
      <c r="F9" s="325"/>
      <c r="G9" s="325"/>
      <c r="H9" s="325"/>
      <c r="I9" s="325"/>
    </row>
    <row r="10" spans="1:10" ht="15.75" customHeight="1" x14ac:dyDescent="0.15">
      <c r="A10" s="168" t="s">
        <v>126</v>
      </c>
      <c r="B10" s="1567"/>
      <c r="C10" s="1496" t="s">
        <v>64</v>
      </c>
      <c r="D10" s="1583"/>
      <c r="E10" s="1583"/>
      <c r="F10" s="1497"/>
      <c r="G10" s="1499" t="s">
        <v>65</v>
      </c>
      <c r="H10" s="1583"/>
      <c r="I10" s="1583"/>
      <c r="J10" s="1497"/>
    </row>
    <row r="11" spans="1:10" ht="21" customHeight="1" x14ac:dyDescent="0.15">
      <c r="A11" s="168"/>
      <c r="B11" s="1569"/>
      <c r="C11" s="1050" t="s">
        <v>1863</v>
      </c>
      <c r="D11" s="1051" t="s">
        <v>1864</v>
      </c>
      <c r="E11" s="1052" t="s">
        <v>1865</v>
      </c>
      <c r="F11" s="1053" t="s">
        <v>1866</v>
      </c>
      <c r="G11" s="1050" t="s">
        <v>1863</v>
      </c>
      <c r="H11" s="1051" t="s">
        <v>1864</v>
      </c>
      <c r="I11" s="1052" t="s">
        <v>1865</v>
      </c>
      <c r="J11" s="1053" t="s">
        <v>1866</v>
      </c>
    </row>
    <row r="12" spans="1:10" ht="24.75" customHeight="1" x14ac:dyDescent="0.15">
      <c r="A12" s="168"/>
      <c r="B12" s="93" t="s">
        <v>1872</v>
      </c>
      <c r="C12" s="1054"/>
      <c r="D12" s="1036"/>
      <c r="E12" s="1042"/>
      <c r="F12" s="1044"/>
      <c r="G12" s="1054"/>
      <c r="H12" s="1036"/>
      <c r="I12" s="1042"/>
      <c r="J12" s="1044"/>
    </row>
    <row r="13" spans="1:10" ht="24.75" customHeight="1" x14ac:dyDescent="0.15">
      <c r="A13" s="168"/>
      <c r="B13" s="93" t="s">
        <v>1873</v>
      </c>
      <c r="C13" s="1055"/>
      <c r="D13" s="1056"/>
      <c r="E13" s="1057"/>
      <c r="F13" s="1058"/>
      <c r="G13" s="1055"/>
      <c r="H13" s="1056"/>
      <c r="I13" s="1057"/>
      <c r="J13" s="1058"/>
    </row>
    <row r="14" spans="1:10" ht="15.75" customHeight="1" x14ac:dyDescent="0.15">
      <c r="A14" s="27"/>
      <c r="B14" s="27"/>
      <c r="C14" s="27"/>
      <c r="D14" s="27"/>
      <c r="E14" s="27"/>
      <c r="F14" s="27"/>
      <c r="G14" s="334"/>
      <c r="H14" s="334"/>
      <c r="I14" s="334"/>
      <c r="J14" s="27"/>
    </row>
    <row r="15" spans="1:10" ht="24.75" customHeight="1" x14ac:dyDescent="0.15">
      <c r="A15" s="260" t="s">
        <v>2084</v>
      </c>
      <c r="B15" s="325"/>
      <c r="C15" s="325"/>
      <c r="D15" s="325"/>
      <c r="E15" s="325"/>
      <c r="F15" s="325"/>
      <c r="G15" s="325"/>
      <c r="H15" s="325"/>
      <c r="I15" s="325"/>
    </row>
    <row r="16" spans="1:10" ht="24.75" customHeight="1" x14ac:dyDescent="0.15">
      <c r="A16" s="168" t="s">
        <v>126</v>
      </c>
      <c r="B16" s="1567"/>
      <c r="C16" s="1496" t="s">
        <v>64</v>
      </c>
      <c r="D16" s="1583"/>
      <c r="E16" s="1583"/>
      <c r="F16" s="1497"/>
      <c r="G16" s="1499" t="s">
        <v>65</v>
      </c>
      <c r="H16" s="1583"/>
      <c r="I16" s="1583"/>
      <c r="J16" s="1497"/>
    </row>
    <row r="17" spans="1:13" ht="24.75" customHeight="1" x14ac:dyDescent="0.15">
      <c r="A17" s="168"/>
      <c r="B17" s="1569"/>
      <c r="C17" s="1050" t="s">
        <v>1863</v>
      </c>
      <c r="D17" s="1051" t="s">
        <v>1864</v>
      </c>
      <c r="E17" s="1052" t="s">
        <v>1865</v>
      </c>
      <c r="F17" s="1053" t="s">
        <v>1866</v>
      </c>
      <c r="G17" s="1050" t="s">
        <v>1863</v>
      </c>
      <c r="H17" s="1051" t="s">
        <v>1864</v>
      </c>
      <c r="I17" s="1052" t="s">
        <v>1865</v>
      </c>
      <c r="J17" s="1053" t="s">
        <v>1866</v>
      </c>
    </row>
    <row r="18" spans="1:13" ht="24.75" customHeight="1" x14ac:dyDescent="0.15">
      <c r="A18" s="168"/>
      <c r="B18" s="93" t="s">
        <v>1872</v>
      </c>
      <c r="C18" s="1054"/>
      <c r="D18" s="1036"/>
      <c r="E18" s="1042"/>
      <c r="F18" s="1044"/>
      <c r="G18" s="1054"/>
      <c r="H18" s="1036"/>
      <c r="I18" s="1042"/>
      <c r="J18" s="1044"/>
    </row>
    <row r="19" spans="1:13" ht="24.75" customHeight="1" x14ac:dyDescent="0.15">
      <c r="A19" s="168"/>
      <c r="B19" s="93" t="s">
        <v>1873</v>
      </c>
      <c r="C19" s="1055"/>
      <c r="D19" s="1056"/>
      <c r="E19" s="1057"/>
      <c r="F19" s="1058"/>
      <c r="G19" s="1055"/>
      <c r="H19" s="1056"/>
      <c r="I19" s="1057"/>
      <c r="J19" s="1058"/>
    </row>
    <row r="20" spans="1:13" ht="7.5" customHeight="1" x14ac:dyDescent="0.15"/>
    <row r="21" spans="1:13" ht="21.75" customHeight="1" x14ac:dyDescent="0.15">
      <c r="A21" s="1090" t="s">
        <v>1989</v>
      </c>
    </row>
    <row r="22" spans="1:13" s="325" customFormat="1" ht="21.95" customHeight="1" x14ac:dyDescent="0.15">
      <c r="A22" s="56"/>
      <c r="C22" s="1118" t="s">
        <v>1863</v>
      </c>
      <c r="D22" s="1119" t="s">
        <v>1864</v>
      </c>
      <c r="E22" s="1120" t="s">
        <v>1865</v>
      </c>
      <c r="F22" s="1121" t="s">
        <v>1866</v>
      </c>
    </row>
    <row r="23" spans="1:13" s="325" customFormat="1" ht="21.95" customHeight="1" x14ac:dyDescent="0.15">
      <c r="B23" s="1122" t="s">
        <v>2009</v>
      </c>
      <c r="C23" s="1054"/>
      <c r="D23" s="1036"/>
      <c r="E23" s="1042"/>
      <c r="F23" s="1044"/>
    </row>
    <row r="24" spans="1:13" s="325" customFormat="1" ht="21.95" customHeight="1" x14ac:dyDescent="0.15">
      <c r="B24" s="1123" t="s">
        <v>2010</v>
      </c>
      <c r="C24" s="1055"/>
      <c r="D24" s="1056"/>
      <c r="E24" s="1057"/>
      <c r="F24" s="1058"/>
      <c r="G24" s="1124"/>
      <c r="H24" s="1124"/>
      <c r="I24" s="1124"/>
      <c r="J24" s="1124"/>
      <c r="K24" s="349"/>
      <c r="L24" s="349"/>
      <c r="M24" s="168"/>
    </row>
  </sheetData>
  <sheetProtection formatRows="0"/>
  <mergeCells count="6">
    <mergeCell ref="B10:B11"/>
    <mergeCell ref="C10:F10"/>
    <mergeCell ref="G10:J10"/>
    <mergeCell ref="B16:B17"/>
    <mergeCell ref="C16:F16"/>
    <mergeCell ref="G16:J16"/>
  </mergeCells>
  <phoneticPr fontId="3"/>
  <dataValidations count="3">
    <dataValidation type="list" operator="equal" allowBlank="1" showInputMessage="1" showErrorMessage="1" errorTitle="入力規則違反" error="リストから選択してください" sqref="H5:I5 H7:I7 H3:I3 H1:I1" xr:uid="{00000000-0002-0000-2100-000000000000}">
      <formula1>"○"</formula1>
    </dataValidation>
    <dataValidation type="whole" operator="greaterThanOrEqual" allowBlank="1" showInputMessage="1" showErrorMessage="1" errorTitle="入力規則違反" error="整数を入力してください" sqref="G13:I13 C13:E13 G19:I19 C19:E19 C24:E24" xr:uid="{00000000-0002-0000-2100-000001000000}">
      <formula1>1</formula1>
    </dataValidation>
    <dataValidation type="whole" operator="greaterThanOrEqual" allowBlank="1" showInputMessage="1" showErrorMessage="1" errorTitle="入力規則違反" error="整数を入力してください" sqref="K24:L24" xr:uid="{00000000-0002-0000-2100-000002000000}">
      <formula1>0</formula1>
    </dataValidation>
  </dataValidations>
  <pageMargins left="0.70866141732283472" right="0.70866141732283472" top="0.74803149606299213" bottom="0.74803149606299213" header="0.31496062992125984" footer="0.31496062992125984"/>
  <pageSetup paperSize="9" scale="99" orientation="landscape" r:id="rId1"/>
  <headerFooter>
    <oddFooter>&amp;C&amp;A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6"/>
  <dimension ref="A1:AS22"/>
  <sheetViews>
    <sheetView showGridLines="0" view="pageBreakPreview" zoomScaleNormal="80" zoomScaleSheetLayoutView="100" workbookViewId="0">
      <selection activeCell="J6" sqref="J6"/>
    </sheetView>
  </sheetViews>
  <sheetFormatPr defaultColWidth="12.625" defaultRowHeight="21.95" customHeight="1" x14ac:dyDescent="0.15"/>
  <cols>
    <col min="1" max="1" width="3.5" style="71" customWidth="1"/>
    <col min="2" max="2" width="18.5" style="71" customWidth="1"/>
    <col min="3" max="3" width="9.5" style="71" customWidth="1"/>
    <col min="4" max="4" width="11.125" style="71" customWidth="1"/>
    <col min="5" max="6" width="9.375" style="71" customWidth="1"/>
    <col min="7" max="7" width="9.25" style="71" customWidth="1"/>
    <col min="8" max="8" width="9.625" style="71" customWidth="1"/>
    <col min="9" max="9" width="10.5" style="71" customWidth="1"/>
    <col min="10" max="10" width="10" style="71" customWidth="1"/>
    <col min="11" max="11" width="11.125" style="71" customWidth="1"/>
    <col min="12" max="12" width="11.25" style="71" customWidth="1"/>
    <col min="13" max="13" width="10.5" style="71" customWidth="1"/>
    <col min="14" max="14" width="9" style="71" customWidth="1"/>
    <col min="15" max="16384" width="12.625" style="71"/>
  </cols>
  <sheetData>
    <row r="1" spans="1:23" s="325" customFormat="1" ht="21.95" customHeight="1" x14ac:dyDescent="0.15">
      <c r="A1" s="56" t="s">
        <v>2240</v>
      </c>
    </row>
    <row r="2" spans="1:23" ht="21.95" customHeight="1" x14ac:dyDescent="0.15">
      <c r="B2" s="235" t="s">
        <v>474</v>
      </c>
      <c r="C2" s="29" t="s">
        <v>473</v>
      </c>
      <c r="D2" s="106"/>
      <c r="E2" s="348"/>
      <c r="F2" s="347" t="s">
        <v>472</v>
      </c>
      <c r="G2" s="346"/>
      <c r="H2" s="345"/>
      <c r="I2" s="344" t="s">
        <v>471</v>
      </c>
      <c r="J2" s="169"/>
      <c r="K2" s="169"/>
      <c r="L2" s="169"/>
      <c r="M2" s="340"/>
    </row>
    <row r="3" spans="1:23" ht="14.25" customHeight="1" x14ac:dyDescent="0.15">
      <c r="B3" s="343" t="s">
        <v>409</v>
      </c>
      <c r="C3" s="87" t="s">
        <v>470</v>
      </c>
      <c r="D3" s="86" t="s">
        <v>469</v>
      </c>
      <c r="E3" s="86"/>
      <c r="F3" s="341"/>
      <c r="G3" s="341"/>
      <c r="H3" s="342"/>
      <c r="I3" s="341"/>
      <c r="J3" s="341"/>
      <c r="K3" s="341"/>
      <c r="L3" s="341"/>
      <c r="M3" s="340"/>
    </row>
    <row r="4" spans="1:23" ht="21.95" customHeight="1" x14ac:dyDescent="0.15">
      <c r="B4" s="92"/>
      <c r="C4" s="335"/>
      <c r="D4" s="335"/>
      <c r="E4" s="1501"/>
      <c r="F4" s="1502"/>
      <c r="G4" s="1502"/>
      <c r="H4" s="1581"/>
      <c r="I4" s="335"/>
      <c r="J4" s="231" t="s">
        <v>468</v>
      </c>
      <c r="K4" s="335"/>
      <c r="L4" s="332" t="s">
        <v>213</v>
      </c>
      <c r="M4" s="340"/>
    </row>
    <row r="5" spans="1:23" ht="21.95" customHeight="1" x14ac:dyDescent="0.15">
      <c r="B5" s="92"/>
      <c r="C5" s="335"/>
      <c r="D5" s="335"/>
      <c r="E5" s="1501"/>
      <c r="F5" s="1502"/>
      <c r="G5" s="1502"/>
      <c r="H5" s="1581"/>
      <c r="I5" s="335"/>
      <c r="J5" s="231" t="s">
        <v>468</v>
      </c>
      <c r="K5" s="335"/>
      <c r="L5" s="332" t="s">
        <v>213</v>
      </c>
      <c r="M5" s="340"/>
    </row>
    <row r="6" spans="1:23" ht="21.95" customHeight="1" x14ac:dyDescent="0.15">
      <c r="B6" s="27" t="s">
        <v>467</v>
      </c>
      <c r="D6" s="337"/>
      <c r="G6" s="1237" t="s">
        <v>1048</v>
      </c>
    </row>
    <row r="7" spans="1:23" ht="21.95" customHeight="1" x14ac:dyDescent="0.15">
      <c r="B7" s="1152" t="s">
        <v>2096</v>
      </c>
      <c r="D7" s="337"/>
      <c r="G7" s="1237"/>
    </row>
    <row r="8" spans="1:23" s="338" customFormat="1" ht="13.5" x14ac:dyDescent="0.15">
      <c r="B8" s="338" t="s">
        <v>466</v>
      </c>
      <c r="C8" s="339"/>
      <c r="D8" s="339"/>
      <c r="E8" s="339"/>
      <c r="F8" s="339"/>
      <c r="G8" s="339"/>
      <c r="H8" s="339"/>
      <c r="I8" s="339"/>
      <c r="J8" s="339"/>
    </row>
    <row r="9" spans="1:23" s="338" customFormat="1" ht="13.5" x14ac:dyDescent="0.15">
      <c r="B9" s="1261" t="s">
        <v>2161</v>
      </c>
      <c r="C9" s="27"/>
      <c r="D9" s="27"/>
      <c r="E9" s="27"/>
      <c r="F9" s="27"/>
      <c r="G9" s="27"/>
      <c r="H9" s="27"/>
      <c r="I9" s="27"/>
      <c r="J9" s="27"/>
      <c r="K9" s="27"/>
      <c r="L9" s="27"/>
      <c r="M9" s="27"/>
      <c r="N9" s="27"/>
      <c r="O9" s="27"/>
      <c r="P9" s="27"/>
      <c r="Q9" s="27"/>
      <c r="R9" s="27"/>
      <c r="S9" s="27"/>
      <c r="T9" s="27"/>
      <c r="U9" s="27"/>
      <c r="V9" s="27"/>
      <c r="W9" s="27"/>
    </row>
    <row r="10" spans="1:23" s="338" customFormat="1" ht="13.5" x14ac:dyDescent="0.15">
      <c r="B10" s="1307" t="s">
        <v>2241</v>
      </c>
      <c r="C10" s="237"/>
      <c r="D10" s="237"/>
      <c r="E10" s="237"/>
      <c r="F10" s="237"/>
      <c r="G10" s="237"/>
      <c r="H10" s="237"/>
      <c r="I10" s="237"/>
      <c r="J10" s="237"/>
      <c r="K10" s="237"/>
      <c r="L10" s="237"/>
      <c r="M10" s="575"/>
      <c r="N10" s="575"/>
      <c r="O10" s="575"/>
      <c r="P10" s="575"/>
      <c r="Q10" s="575"/>
      <c r="R10" s="575"/>
      <c r="S10" s="575"/>
      <c r="T10" s="575"/>
      <c r="U10" s="575"/>
      <c r="V10" s="575"/>
      <c r="W10" s="575"/>
    </row>
    <row r="11" spans="1:23" ht="21" customHeight="1" x14ac:dyDescent="0.15">
      <c r="D11" s="337"/>
    </row>
    <row r="12" spans="1:23" s="27" customFormat="1" ht="21.95" customHeight="1" x14ac:dyDescent="0.15">
      <c r="A12" s="56" t="s">
        <v>2162</v>
      </c>
    </row>
    <row r="13" spans="1:23" ht="21.95" customHeight="1" x14ac:dyDescent="0.15">
      <c r="B13" s="898" t="s">
        <v>45</v>
      </c>
      <c r="C13" s="335"/>
      <c r="D13" s="902" t="s">
        <v>465</v>
      </c>
      <c r="E13" s="335"/>
      <c r="F13" s="231" t="s">
        <v>464</v>
      </c>
      <c r="G13" s="903"/>
      <c r="H13" s="231" t="s">
        <v>463</v>
      </c>
      <c r="I13" s="903"/>
      <c r="J13" s="231" t="s">
        <v>462</v>
      </c>
      <c r="K13" s="903"/>
      <c r="L13" s="898" t="s">
        <v>411</v>
      </c>
      <c r="M13" s="335"/>
    </row>
    <row r="14" spans="1:23" ht="21.95" customHeight="1" x14ac:dyDescent="0.15">
      <c r="B14" s="898" t="s">
        <v>46</v>
      </c>
      <c r="C14" s="359"/>
      <c r="D14" s="904" t="s">
        <v>359</v>
      </c>
      <c r="E14" s="5"/>
      <c r="F14" s="898" t="s">
        <v>360</v>
      </c>
      <c r="G14" s="106" t="s">
        <v>362</v>
      </c>
      <c r="H14" s="335"/>
      <c r="I14" s="906" t="s">
        <v>411</v>
      </c>
      <c r="J14" s="335"/>
      <c r="K14" s="907"/>
    </row>
    <row r="15" spans="1:23" ht="21.95" customHeight="1" x14ac:dyDescent="0.15">
      <c r="A15" s="75"/>
      <c r="B15" s="257" t="s">
        <v>1099</v>
      </c>
      <c r="C15" s="895"/>
      <c r="D15" s="73"/>
      <c r="E15" s="336"/>
    </row>
    <row r="16" spans="1:23" ht="21.95" customHeight="1" x14ac:dyDescent="0.15">
      <c r="A16" s="75"/>
      <c r="B16" s="898" t="s">
        <v>47</v>
      </c>
      <c r="C16" s="359"/>
      <c r="D16" s="852" t="s">
        <v>50</v>
      </c>
      <c r="E16" s="5"/>
      <c r="F16" s="898" t="s">
        <v>51</v>
      </c>
      <c r="G16" s="899"/>
      <c r="H16" s="5"/>
      <c r="I16" s="345" t="s">
        <v>143</v>
      </c>
      <c r="J16" s="340"/>
    </row>
    <row r="17" spans="1:45" ht="21.95" customHeight="1" x14ac:dyDescent="0.15">
      <c r="A17" s="75"/>
      <c r="B17" s="898" t="s">
        <v>48</v>
      </c>
      <c r="C17" s="335"/>
      <c r="D17" s="106" t="s">
        <v>358</v>
      </c>
      <c r="E17" s="5"/>
      <c r="F17" s="898" t="s">
        <v>360</v>
      </c>
      <c r="G17" s="900" t="s">
        <v>461</v>
      </c>
      <c r="H17" s="335"/>
      <c r="I17" s="1584" t="s">
        <v>49</v>
      </c>
      <c r="J17" s="1584"/>
      <c r="K17" s="335"/>
      <c r="L17" s="73"/>
      <c r="M17" s="336"/>
    </row>
    <row r="18" spans="1:45" ht="19.5" customHeight="1" x14ac:dyDescent="0.15">
      <c r="A18" s="75"/>
      <c r="D18" s="73"/>
      <c r="E18" s="336"/>
    </row>
    <row r="19" spans="1:45" ht="21.95" customHeight="1" x14ac:dyDescent="0.15">
      <c r="A19" s="56" t="s">
        <v>2163</v>
      </c>
      <c r="E19" s="894"/>
      <c r="M19" s="335"/>
    </row>
    <row r="20" spans="1:45" ht="21.95" customHeight="1" x14ac:dyDescent="0.15">
      <c r="A20" s="56" t="s">
        <v>2165</v>
      </c>
      <c r="E20" s="75"/>
      <c r="G20" s="334"/>
      <c r="H20" s="334"/>
      <c r="I20" s="335"/>
      <c r="J20" s="334"/>
      <c r="K20" s="334"/>
      <c r="L20" s="334"/>
      <c r="M20" s="334"/>
    </row>
    <row r="21" spans="1:45" s="1259" customFormat="1" ht="22.15" customHeight="1" x14ac:dyDescent="0.15">
      <c r="A21" s="1262" t="s">
        <v>2164</v>
      </c>
      <c r="B21" s="1258"/>
      <c r="C21" s="1258"/>
      <c r="D21" s="1258"/>
      <c r="E21" s="1258"/>
      <c r="F21" s="1258"/>
      <c r="G21" s="1258"/>
      <c r="H21" s="1258"/>
      <c r="I21" s="1258"/>
      <c r="J21" s="1258"/>
      <c r="K21" s="1258"/>
      <c r="L21" s="1258"/>
      <c r="M21" s="1258"/>
    </row>
    <row r="22" spans="1:45" s="1260" customFormat="1" ht="53.25" customHeight="1" x14ac:dyDescent="0.15">
      <c r="A22" s="1258"/>
      <c r="B22" s="1585"/>
      <c r="C22" s="1586"/>
      <c r="D22" s="1586"/>
      <c r="E22" s="1586"/>
      <c r="F22" s="1586"/>
      <c r="G22" s="1586"/>
      <c r="H22" s="1586"/>
      <c r="I22" s="1586"/>
      <c r="J22" s="1586"/>
      <c r="K22" s="1586"/>
      <c r="L22" s="1587"/>
      <c r="M22" s="1258"/>
      <c r="N22" s="1259"/>
      <c r="O22" s="1259"/>
      <c r="P22" s="1259"/>
      <c r="Q22" s="1259"/>
      <c r="R22" s="1259"/>
      <c r="S22" s="1259"/>
      <c r="T22" s="1259"/>
      <c r="U22" s="1259"/>
      <c r="V22" s="1259"/>
      <c r="W22" s="1259"/>
      <c r="X22" s="1259"/>
      <c r="Y22" s="1259"/>
      <c r="Z22" s="1259"/>
      <c r="AA22" s="1259"/>
      <c r="AB22" s="1259"/>
      <c r="AC22" s="1259"/>
      <c r="AD22" s="1259"/>
      <c r="AE22" s="1259"/>
      <c r="AF22" s="1259"/>
      <c r="AG22" s="1259"/>
      <c r="AH22" s="1259"/>
      <c r="AI22" s="1259"/>
      <c r="AJ22" s="1259"/>
      <c r="AK22" s="1259"/>
      <c r="AL22" s="1259"/>
      <c r="AM22" s="1259"/>
      <c r="AN22" s="1259"/>
      <c r="AO22" s="1259"/>
      <c r="AP22" s="1259"/>
      <c r="AQ22" s="1259"/>
      <c r="AR22" s="1259"/>
      <c r="AS22" s="1259"/>
    </row>
  </sheetData>
  <sheetProtection formatRows="0"/>
  <mergeCells count="4">
    <mergeCell ref="E4:H4"/>
    <mergeCell ref="E5:H5"/>
    <mergeCell ref="I17:J17"/>
    <mergeCell ref="B22:L22"/>
  </mergeCells>
  <phoneticPr fontId="3"/>
  <dataValidations count="3">
    <dataValidation type="list" operator="equal" allowBlank="1" showInputMessage="1" showErrorMessage="1" errorTitle="入力規則違反" error="リストから選択してください" sqref="I20 I4:I5 C4:D5 G13 I13 K13 M13 M19 J14 H14 K17 E13 C13:C17 H17" xr:uid="{00000000-0002-0000-2200-000000000000}">
      <formula1>"○"</formula1>
    </dataValidation>
    <dataValidation operator="equal" allowBlank="1" showInputMessage="1" showErrorMessage="1" errorTitle="入力規則違反" error="該当する場合は、&quot;1&quot;を入力してください" sqref="G20:H20 J20" xr:uid="{00000000-0002-0000-2200-000001000000}"/>
    <dataValidation type="whole" allowBlank="1" showInputMessage="1" showErrorMessage="1" sqref="H16 E16" xr:uid="{00000000-0002-0000-2200-000002000000}">
      <formula1>0</formula1>
      <formula2>10</formula2>
    </dataValidation>
  </dataValidations>
  <pageMargins left="0.64" right="0.73" top="0.97" bottom="1" header="0.51200000000000001" footer="0.51200000000000001"/>
  <pageSetup paperSize="9" orientation="landscape" r:id="rId1"/>
  <headerFooter alignWithMargins="0">
    <oddFooter>&amp;C&amp;A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1"/>
  <dimension ref="A1:G17"/>
  <sheetViews>
    <sheetView showGridLines="0" view="pageBreakPreview" zoomScaleNormal="100" zoomScaleSheetLayoutView="100" workbookViewId="0">
      <selection activeCell="J6" sqref="J6"/>
    </sheetView>
  </sheetViews>
  <sheetFormatPr defaultColWidth="12.625" defaultRowHeight="21.95" customHeight="1" x14ac:dyDescent="0.15"/>
  <cols>
    <col min="1" max="1" width="7.5" style="71" customWidth="1"/>
    <col min="2" max="2" width="12.25" style="71" customWidth="1"/>
    <col min="3" max="3" width="13.625" style="71" customWidth="1"/>
    <col min="4" max="4" width="7.75" style="71" customWidth="1"/>
    <col min="5" max="5" width="25.75" style="71" customWidth="1"/>
    <col min="6" max="6" width="13.625" style="71" customWidth="1"/>
    <col min="7" max="7" width="21.25" style="71" customWidth="1"/>
    <col min="8" max="10" width="7.625" style="71" customWidth="1"/>
    <col min="11" max="16384" width="12.625" style="71"/>
  </cols>
  <sheetData>
    <row r="1" spans="1:7" s="27" customFormat="1" ht="18.95" customHeight="1" x14ac:dyDescent="0.15">
      <c r="A1" s="68" t="s">
        <v>282</v>
      </c>
      <c r="B1" s="68"/>
    </row>
    <row r="2" spans="1:7" s="27" customFormat="1" ht="18.95" customHeight="1" x14ac:dyDescent="0.15">
      <c r="A2" s="68" t="s">
        <v>1101</v>
      </c>
      <c r="B2" s="68"/>
      <c r="F2" s="335"/>
    </row>
    <row r="3" spans="1:7" s="27" customFormat="1" ht="18.95" customHeight="1" x14ac:dyDescent="0.15"/>
    <row r="4" spans="1:7" s="27" customFormat="1" ht="18.95" customHeight="1" x14ac:dyDescent="0.15">
      <c r="A4" s="48" t="s">
        <v>242</v>
      </c>
      <c r="B4" s="48"/>
    </row>
    <row r="5" spans="1:7" s="27" customFormat="1" ht="21.75" customHeight="1" x14ac:dyDescent="0.15">
      <c r="A5" s="48"/>
      <c r="B5" s="48"/>
      <c r="C5" s="335"/>
      <c r="D5" s="1594" t="s">
        <v>233</v>
      </c>
      <c r="E5" s="1595"/>
      <c r="F5" s="1595"/>
      <c r="G5" s="1596"/>
    </row>
    <row r="6" spans="1:7" s="27" customFormat="1" ht="21.75" customHeight="1" x14ac:dyDescent="0.15">
      <c r="A6" s="48"/>
      <c r="B6" s="48"/>
      <c r="C6" s="335"/>
      <c r="D6" s="1594" t="s">
        <v>411</v>
      </c>
      <c r="E6" s="1595"/>
      <c r="F6" s="1595"/>
      <c r="G6" s="1596"/>
    </row>
    <row r="7" spans="1:7" s="27" customFormat="1" ht="18.95" customHeight="1" x14ac:dyDescent="0.15"/>
    <row r="8" spans="1:7" s="27" customFormat="1" ht="18.95" customHeight="1" x14ac:dyDescent="0.15">
      <c r="A8" s="68" t="s">
        <v>485</v>
      </c>
      <c r="B8" s="68"/>
    </row>
    <row r="9" spans="1:7" s="27" customFormat="1" ht="18.95" customHeight="1" x14ac:dyDescent="0.15">
      <c r="A9" s="48" t="s">
        <v>484</v>
      </c>
      <c r="B9" s="68"/>
    </row>
    <row r="10" spans="1:7" s="27" customFormat="1" ht="22.5" customHeight="1" x14ac:dyDescent="0.15">
      <c r="B10" s="353" t="s">
        <v>483</v>
      </c>
      <c r="C10" s="335"/>
      <c r="D10" s="1588" t="s">
        <v>482</v>
      </c>
      <c r="E10" s="1589"/>
      <c r="F10" s="1589"/>
      <c r="G10" s="1590"/>
    </row>
    <row r="11" spans="1:7" s="27" customFormat="1" ht="21.95" customHeight="1" x14ac:dyDescent="0.15">
      <c r="B11" s="333"/>
      <c r="C11" s="335"/>
      <c r="D11" s="8" t="s">
        <v>481</v>
      </c>
      <c r="E11" s="1591"/>
      <c r="F11" s="1592"/>
      <c r="G11" s="1593"/>
    </row>
    <row r="12" spans="1:7" s="27" customFormat="1" ht="18.95" customHeight="1" x14ac:dyDescent="0.15">
      <c r="C12" s="78"/>
    </row>
    <row r="13" spans="1:7" s="27" customFormat="1" ht="21.95" customHeight="1" x14ac:dyDescent="0.15">
      <c r="B13" s="352"/>
      <c r="C13" s="335"/>
      <c r="D13" s="1588" t="s">
        <v>480</v>
      </c>
      <c r="E13" s="1589"/>
      <c r="F13" s="1589"/>
      <c r="G13" s="1590"/>
    </row>
    <row r="14" spans="1:7" s="27" customFormat="1" ht="21.95" customHeight="1" x14ac:dyDescent="0.15">
      <c r="B14" s="351" t="s">
        <v>479</v>
      </c>
      <c r="C14" s="335"/>
      <c r="D14" s="1588" t="s">
        <v>478</v>
      </c>
      <c r="E14" s="1589"/>
      <c r="F14" s="1589"/>
      <c r="G14" s="1590"/>
    </row>
    <row r="15" spans="1:7" s="27" customFormat="1" ht="21.95" customHeight="1" x14ac:dyDescent="0.15">
      <c r="B15" s="350" t="s">
        <v>234</v>
      </c>
      <c r="C15" s="335"/>
      <c r="D15" s="1588" t="s">
        <v>477</v>
      </c>
      <c r="E15" s="1589"/>
      <c r="F15" s="1589"/>
      <c r="G15" s="1590"/>
    </row>
    <row r="16" spans="1:7" s="27" customFormat="1" ht="21.95" customHeight="1" x14ac:dyDescent="0.15">
      <c r="B16" s="333"/>
      <c r="C16" s="335"/>
      <c r="D16" s="8" t="s">
        <v>476</v>
      </c>
      <c r="E16" s="1591"/>
      <c r="F16" s="1592"/>
      <c r="G16" s="1593"/>
    </row>
    <row r="17" spans="5:5" ht="21.95" customHeight="1" x14ac:dyDescent="0.15">
      <c r="E17" s="71" t="s">
        <v>238</v>
      </c>
    </row>
  </sheetData>
  <sheetProtection formatRows="0"/>
  <mergeCells count="8">
    <mergeCell ref="D15:G15"/>
    <mergeCell ref="E16:G16"/>
    <mergeCell ref="D5:G5"/>
    <mergeCell ref="D6:G6"/>
    <mergeCell ref="D10:G10"/>
    <mergeCell ref="E11:G11"/>
    <mergeCell ref="D13:G13"/>
    <mergeCell ref="D14:G14"/>
  </mergeCells>
  <phoneticPr fontId="3"/>
  <dataValidations count="1">
    <dataValidation type="list" operator="equal" allowBlank="1" showInputMessage="1" showErrorMessage="1" errorTitle="入力規則違反" error="リストから選択してください" sqref="C5:C6 C13:C16 C10:C11 F2" xr:uid="{00000000-0002-0000-2300-000000000000}">
      <formula1>"○"</formula1>
    </dataValidation>
  </dataValidations>
  <pageMargins left="0.74803149606299213" right="0.74803149606299213" top="0.98425196850393704" bottom="0.98425196850393704" header="0.51181102362204722" footer="0.51181102362204722"/>
  <pageSetup paperSize="9" orientation="landscape" r:id="rId1"/>
  <headerFooter alignWithMargins="0">
    <oddFooter>&amp;C&amp;A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2"/>
  <dimension ref="A1:O23"/>
  <sheetViews>
    <sheetView showGridLines="0" view="pageBreakPreview" zoomScaleNormal="85" zoomScaleSheetLayoutView="100" workbookViewId="0">
      <selection activeCell="J6" sqref="J6"/>
    </sheetView>
  </sheetViews>
  <sheetFormatPr defaultColWidth="12.625" defaultRowHeight="21.95" customHeight="1" x14ac:dyDescent="0.15"/>
  <cols>
    <col min="1" max="1" width="10" style="71" customWidth="1"/>
    <col min="2" max="2" width="11.625" style="71" customWidth="1"/>
    <col min="3" max="3" width="10" style="71" bestFit="1" customWidth="1"/>
    <col min="4" max="4" width="10.125" style="71" customWidth="1"/>
    <col min="5" max="5" width="13.875" style="71" customWidth="1"/>
    <col min="6" max="6" width="15" style="71" customWidth="1"/>
    <col min="7" max="7" width="11" style="71" bestFit="1" customWidth="1"/>
    <col min="8" max="8" width="12.75" style="71" customWidth="1"/>
    <col min="9" max="9" width="13" style="71" bestFit="1" customWidth="1"/>
    <col min="10" max="12" width="7.625" style="71" customWidth="1"/>
    <col min="13" max="16384" width="12.625" style="71"/>
  </cols>
  <sheetData>
    <row r="1" spans="1:9" s="27" customFormat="1" ht="21" customHeight="1" x14ac:dyDescent="0.15">
      <c r="A1" s="48" t="s">
        <v>506</v>
      </c>
      <c r="B1" s="48"/>
      <c r="C1" s="48"/>
      <c r="D1" s="48"/>
      <c r="E1" s="48"/>
      <c r="F1" s="48"/>
      <c r="G1" s="48"/>
      <c r="H1" s="48"/>
      <c r="I1" s="48"/>
    </row>
    <row r="2" spans="1:9" s="27" customFormat="1" ht="21.95" customHeight="1" x14ac:dyDescent="0.15">
      <c r="B2" s="14"/>
      <c r="C2" s="14"/>
      <c r="D2" s="335"/>
      <c r="E2" s="10" t="s">
        <v>2085</v>
      </c>
      <c r="F2" s="15"/>
      <c r="G2" s="79"/>
      <c r="H2" s="11"/>
    </row>
    <row r="3" spans="1:9" s="27" customFormat="1" ht="21.95" customHeight="1" x14ac:dyDescent="0.15">
      <c r="B3" s="12"/>
      <c r="C3" s="12"/>
      <c r="D3" s="335"/>
      <c r="E3" s="10" t="s">
        <v>36</v>
      </c>
      <c r="F3" s="15"/>
      <c r="G3" s="79"/>
      <c r="H3" s="11"/>
    </row>
    <row r="4" spans="1:9" s="27" customFormat="1" ht="21.95" customHeight="1" x14ac:dyDescent="0.15">
      <c r="B4" s="12" t="s">
        <v>10</v>
      </c>
      <c r="C4" s="12" t="s">
        <v>12</v>
      </c>
      <c r="D4" s="335"/>
      <c r="E4" s="10" t="s">
        <v>505</v>
      </c>
      <c r="F4" s="15"/>
      <c r="G4" s="79"/>
      <c r="H4" s="11"/>
    </row>
    <row r="5" spans="1:9" s="27" customFormat="1" ht="21.95" customHeight="1" x14ac:dyDescent="0.15">
      <c r="B5" s="12"/>
      <c r="C5" s="12"/>
      <c r="D5" s="335"/>
      <c r="E5" s="10" t="s">
        <v>504</v>
      </c>
      <c r="F5" s="15"/>
      <c r="G5" s="79"/>
      <c r="H5" s="11"/>
    </row>
    <row r="6" spans="1:9" s="27" customFormat="1" ht="21.95" customHeight="1" x14ac:dyDescent="0.15">
      <c r="B6" s="13"/>
      <c r="C6" s="13"/>
      <c r="D6" s="335"/>
      <c r="E6" s="10" t="s">
        <v>503</v>
      </c>
      <c r="F6" s="15"/>
      <c r="G6" s="79"/>
      <c r="H6" s="11"/>
    </row>
    <row r="7" spans="1:9" s="27" customFormat="1" ht="21.95" customHeight="1" x14ac:dyDescent="0.15">
      <c r="B7" s="14"/>
      <c r="C7" s="14"/>
      <c r="D7" s="335"/>
      <c r="E7" s="10" t="s">
        <v>2085</v>
      </c>
      <c r="F7" s="15"/>
      <c r="G7" s="79"/>
      <c r="H7" s="11"/>
    </row>
    <row r="8" spans="1:9" s="27" customFormat="1" ht="21.95" customHeight="1" x14ac:dyDescent="0.15">
      <c r="B8" s="12"/>
      <c r="C8" s="12"/>
      <c r="D8" s="335"/>
      <c r="E8" s="10" t="s">
        <v>502</v>
      </c>
      <c r="F8" s="15"/>
      <c r="G8" s="79"/>
      <c r="H8" s="11"/>
    </row>
    <row r="9" spans="1:9" s="27" customFormat="1" ht="21.95" customHeight="1" x14ac:dyDescent="0.15">
      <c r="B9" s="12"/>
      <c r="C9" s="12"/>
      <c r="D9" s="335"/>
      <c r="E9" s="10" t="s">
        <v>501</v>
      </c>
      <c r="F9" s="15"/>
      <c r="G9" s="79"/>
      <c r="H9" s="11"/>
    </row>
    <row r="10" spans="1:9" s="27" customFormat="1" ht="21.95" customHeight="1" x14ac:dyDescent="0.15">
      <c r="B10" s="12" t="s">
        <v>11</v>
      </c>
      <c r="C10" s="12" t="s">
        <v>12</v>
      </c>
      <c r="D10" s="335"/>
      <c r="E10" s="10" t="s">
        <v>500</v>
      </c>
      <c r="F10" s="15"/>
      <c r="G10" s="79"/>
      <c r="H10" s="11"/>
    </row>
    <row r="11" spans="1:9" s="27" customFormat="1" ht="21.95" customHeight="1" x14ac:dyDescent="0.15">
      <c r="B11" s="12"/>
      <c r="C11" s="12"/>
      <c r="D11" s="335"/>
      <c r="E11" s="10" t="s">
        <v>499</v>
      </c>
      <c r="F11" s="15"/>
      <c r="G11" s="79"/>
      <c r="H11" s="11"/>
    </row>
    <row r="12" spans="1:9" s="27" customFormat="1" ht="21.95" customHeight="1" x14ac:dyDescent="0.15">
      <c r="B12" s="12"/>
      <c r="C12" s="12"/>
      <c r="D12" s="335"/>
      <c r="E12" s="10" t="s">
        <v>498</v>
      </c>
      <c r="F12" s="15"/>
      <c r="G12" s="79"/>
      <c r="H12" s="11"/>
    </row>
    <row r="13" spans="1:9" s="27" customFormat="1" ht="21.95" customHeight="1" x14ac:dyDescent="0.15">
      <c r="B13" s="13"/>
      <c r="C13" s="13"/>
      <c r="D13" s="335"/>
      <c r="E13" s="10" t="s">
        <v>497</v>
      </c>
      <c r="F13" s="15"/>
      <c r="G13" s="79"/>
      <c r="H13" s="11"/>
    </row>
    <row r="14" spans="1:9" s="27" customFormat="1" ht="13.5" x14ac:dyDescent="0.15">
      <c r="B14" s="68" t="s">
        <v>496</v>
      </c>
    </row>
    <row r="15" spans="1:9" s="27" customFormat="1" ht="13.5" x14ac:dyDescent="0.15">
      <c r="B15" s="68" t="s">
        <v>410</v>
      </c>
    </row>
    <row r="16" spans="1:9" s="27" customFormat="1" ht="13.5" x14ac:dyDescent="0.15">
      <c r="B16" s="68" t="s">
        <v>495</v>
      </c>
    </row>
    <row r="17" spans="1:15" s="27" customFormat="1" ht="13.5" x14ac:dyDescent="0.15">
      <c r="B17" s="68" t="s">
        <v>494</v>
      </c>
    </row>
    <row r="18" spans="1:15" ht="15" customHeight="1" x14ac:dyDescent="0.15"/>
    <row r="19" spans="1:15" ht="21" customHeight="1" x14ac:dyDescent="0.15">
      <c r="A19" s="48" t="s">
        <v>493</v>
      </c>
      <c r="B19" s="27"/>
      <c r="C19" s="27"/>
      <c r="D19" s="27"/>
      <c r="E19" s="27"/>
      <c r="F19" s="27"/>
      <c r="G19" s="27"/>
      <c r="H19" s="27"/>
      <c r="I19" s="27"/>
      <c r="J19" s="27"/>
      <c r="K19" s="27"/>
      <c r="L19" s="27"/>
      <c r="M19" s="27"/>
      <c r="N19" s="27"/>
      <c r="O19" s="27"/>
    </row>
    <row r="20" spans="1:15" ht="21.95" customHeight="1" x14ac:dyDescent="0.15">
      <c r="A20" s="68"/>
      <c r="B20" s="335"/>
      <c r="C20" s="231" t="s">
        <v>492</v>
      </c>
      <c r="D20" s="335"/>
      <c r="E20" s="231" t="s">
        <v>491</v>
      </c>
      <c r="F20" s="335"/>
      <c r="G20" s="231" t="s">
        <v>490</v>
      </c>
      <c r="H20" s="335"/>
      <c r="I20" s="231" t="s">
        <v>489</v>
      </c>
      <c r="J20" s="27"/>
      <c r="K20" s="27"/>
      <c r="L20" s="27"/>
      <c r="M20" s="27"/>
    </row>
    <row r="21" spans="1:15" ht="21.95" customHeight="1" x14ac:dyDescent="0.15">
      <c r="A21" s="68"/>
      <c r="B21" s="335"/>
      <c r="C21" s="231" t="s">
        <v>6</v>
      </c>
      <c r="D21" s="335"/>
      <c r="E21" s="231" t="s">
        <v>488</v>
      </c>
      <c r="F21" s="335"/>
      <c r="G21" s="231" t="s">
        <v>487</v>
      </c>
      <c r="H21" s="335"/>
      <c r="I21" s="231" t="s">
        <v>486</v>
      </c>
      <c r="J21" s="27"/>
      <c r="K21" s="27"/>
      <c r="L21" s="27"/>
      <c r="M21" s="27"/>
    </row>
    <row r="22" spans="1:15" ht="21.95" customHeight="1" x14ac:dyDescent="0.15">
      <c r="A22" s="68"/>
      <c r="B22" s="335"/>
      <c r="C22" s="231" t="s">
        <v>475</v>
      </c>
      <c r="D22" s="1597"/>
      <c r="E22" s="1598"/>
      <c r="F22" s="1598"/>
      <c r="G22" s="1598"/>
      <c r="H22" s="1598"/>
      <c r="I22" s="1599"/>
      <c r="J22" s="26"/>
      <c r="K22" s="26"/>
      <c r="L22" s="27"/>
      <c r="M22" s="27"/>
      <c r="N22" s="27"/>
      <c r="O22" s="27"/>
    </row>
    <row r="23" spans="1:15" ht="13.5" x14ac:dyDescent="0.15">
      <c r="A23" s="68"/>
      <c r="B23" s="45"/>
      <c r="D23" s="27" t="s">
        <v>243</v>
      </c>
      <c r="J23" s="27"/>
      <c r="K23" s="27"/>
      <c r="L23" s="27"/>
      <c r="M23" s="27"/>
    </row>
  </sheetData>
  <sheetProtection formatRows="0"/>
  <mergeCells count="1">
    <mergeCell ref="D22:I22"/>
  </mergeCells>
  <phoneticPr fontId="3"/>
  <dataValidations count="1">
    <dataValidation type="list" operator="equal" allowBlank="1" showInputMessage="1" showErrorMessage="1" errorTitle="入力規則違反" error="リストから選択してください" sqref="B20:B22 H20:H21 F20:F21 D20:D21 D2:D13" xr:uid="{00000000-0002-0000-2400-000000000000}">
      <formula1>"○"</formula1>
    </dataValidation>
  </dataValidations>
  <pageMargins left="0.78740157480314965" right="0.78740157480314965" top="0.98425196850393704" bottom="0.98425196850393704" header="0.51181102362204722" footer="0.51181102362204722"/>
  <pageSetup paperSize="9" orientation="landscape" r:id="rId1"/>
  <headerFooter alignWithMargins="0">
    <oddFooter>&amp;C&amp;A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3"/>
  <dimension ref="A1:H14"/>
  <sheetViews>
    <sheetView showGridLines="0" view="pageBreakPreview" zoomScaleNormal="85" zoomScaleSheetLayoutView="100" workbookViewId="0">
      <selection activeCell="J6" sqref="J6"/>
    </sheetView>
  </sheetViews>
  <sheetFormatPr defaultColWidth="12.625" defaultRowHeight="21.95" customHeight="1" x14ac:dyDescent="0.15"/>
  <cols>
    <col min="1" max="1" width="10" style="267" customWidth="1"/>
    <col min="2" max="2" width="12.125" style="267" customWidth="1"/>
    <col min="3" max="3" width="9.875" style="267" customWidth="1"/>
    <col min="4" max="4" width="8.75" style="267" customWidth="1"/>
    <col min="5" max="5" width="50" style="267" customWidth="1"/>
    <col min="6" max="6" width="16.375" style="267" customWidth="1"/>
    <col min="7" max="7" width="6.125" style="267" customWidth="1"/>
    <col min="8" max="16384" width="12.625" style="267"/>
  </cols>
  <sheetData>
    <row r="1" spans="1:8" s="59" customFormat="1" ht="21.95" customHeight="1" x14ac:dyDescent="0.15">
      <c r="A1" s="59" t="s">
        <v>283</v>
      </c>
    </row>
    <row r="2" spans="1:8" s="59" customFormat="1" ht="21.95" customHeight="1" x14ac:dyDescent="0.15">
      <c r="B2" s="18" t="s">
        <v>508</v>
      </c>
      <c r="C2" s="31"/>
      <c r="D2" s="166" t="s">
        <v>13</v>
      </c>
      <c r="E2" s="166" t="s">
        <v>14</v>
      </c>
      <c r="F2" s="166"/>
    </row>
    <row r="3" spans="1:8" s="59" customFormat="1" ht="21.95" customHeight="1" x14ac:dyDescent="0.15">
      <c r="B3" s="18" t="s">
        <v>507</v>
      </c>
      <c r="C3" s="144"/>
      <c r="D3" s="166" t="s">
        <v>13</v>
      </c>
      <c r="E3" s="1601"/>
      <c r="F3" s="1602"/>
    </row>
    <row r="4" spans="1:8" s="59" customFormat="1" ht="21.95" customHeight="1" x14ac:dyDescent="0.15"/>
    <row r="5" spans="1:8" s="59" customFormat="1" ht="21.95" customHeight="1" x14ac:dyDescent="0.15">
      <c r="A5" s="59" t="s">
        <v>268</v>
      </c>
    </row>
    <row r="6" spans="1:8" s="59" customFormat="1" ht="60" customHeight="1" x14ac:dyDescent="0.15">
      <c r="B6" s="1557"/>
      <c r="C6" s="1558"/>
      <c r="D6" s="1558"/>
      <c r="E6" s="1558"/>
      <c r="F6" s="1600"/>
    </row>
    <row r="7" spans="1:8" s="59" customFormat="1" ht="13.5" x14ac:dyDescent="0.15"/>
    <row r="8" spans="1:8" s="59" customFormat="1" ht="21.95" customHeight="1" x14ac:dyDescent="0.15">
      <c r="A8" s="59" t="s">
        <v>7</v>
      </c>
    </row>
    <row r="9" spans="1:8" s="59" customFormat="1" ht="21.95" customHeight="1" x14ac:dyDescent="0.15">
      <c r="A9" s="59" t="s">
        <v>444</v>
      </c>
    </row>
    <row r="10" spans="1:8" s="59" customFormat="1" ht="21.95" customHeight="1" x14ac:dyDescent="0.15">
      <c r="A10" s="354" t="s">
        <v>445</v>
      </c>
      <c r="D10" s="354"/>
      <c r="E10" s="354"/>
      <c r="F10" s="335"/>
      <c r="G10" s="354"/>
      <c r="H10" s="118"/>
    </row>
    <row r="11" spans="1:8" s="59" customFormat="1" ht="13.5" x14ac:dyDescent="0.15"/>
    <row r="12" spans="1:8" s="59" customFormat="1" ht="21.95" customHeight="1" x14ac:dyDescent="0.15">
      <c r="A12" s="59" t="s">
        <v>8</v>
      </c>
    </row>
    <row r="13" spans="1:8" s="166" customFormat="1" ht="60" customHeight="1" x14ac:dyDescent="0.15">
      <c r="B13" s="1557"/>
      <c r="C13" s="1558"/>
      <c r="D13" s="1558"/>
      <c r="E13" s="1558"/>
      <c r="F13" s="1600"/>
    </row>
    <row r="14" spans="1:8" s="166" customFormat="1" ht="13.5" x14ac:dyDescent="0.15">
      <c r="B14" s="266"/>
    </row>
  </sheetData>
  <sheetProtection formatRows="0"/>
  <mergeCells count="3">
    <mergeCell ref="B13:F13"/>
    <mergeCell ref="E3:F3"/>
    <mergeCell ref="B6:F6"/>
  </mergeCells>
  <phoneticPr fontId="3"/>
  <dataValidations count="1">
    <dataValidation type="list" operator="equal" allowBlank="1" showInputMessage="1" showErrorMessage="1" errorTitle="入力規則違反" error="リストから選択してください" sqref="F10" xr:uid="{00000000-0002-0000-2500-000000000000}">
      <formula1>"○"</formula1>
    </dataValidation>
  </dataValidations>
  <pageMargins left="0.75" right="0.75" top="0.84" bottom="0.89" header="0.51200000000000001" footer="0.51200000000000001"/>
  <pageSetup paperSize="9" orientation="landscape" r:id="rId1"/>
  <headerFooter alignWithMargins="0">
    <oddFooter>&amp;C&amp;A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4"/>
  <dimension ref="A1:J22"/>
  <sheetViews>
    <sheetView showGridLines="0" view="pageBreakPreview" topLeftCell="A10" zoomScaleNormal="85" zoomScaleSheetLayoutView="100" workbookViewId="0">
      <selection activeCell="J15" sqref="J15"/>
    </sheetView>
  </sheetViews>
  <sheetFormatPr defaultColWidth="12.625" defaultRowHeight="21.95" customHeight="1" x14ac:dyDescent="0.15"/>
  <cols>
    <col min="1" max="1" width="10" style="267" customWidth="1"/>
    <col min="2" max="2" width="11.25" style="267" customWidth="1"/>
    <col min="3" max="3" width="10.375" style="267" customWidth="1"/>
    <col min="4" max="4" width="8.75" style="267" customWidth="1"/>
    <col min="5" max="5" width="10.375" style="267" customWidth="1"/>
    <col min="6" max="6" width="9.875" style="267" customWidth="1"/>
    <col min="7" max="7" width="11.25" style="267" customWidth="1"/>
    <col min="8" max="8" width="10.375" style="267" customWidth="1"/>
    <col min="9" max="9" width="14" style="267" customWidth="1"/>
    <col min="10" max="10" width="10.375" style="267" customWidth="1"/>
    <col min="11" max="12" width="12.625" style="267"/>
    <col min="13" max="13" width="4.75" style="267" customWidth="1"/>
    <col min="14" max="14" width="5.375" style="267" customWidth="1"/>
    <col min="15" max="16384" width="12.625" style="267"/>
  </cols>
  <sheetData>
    <row r="1" spans="1:10" s="59" customFormat="1" ht="21.95" customHeight="1" x14ac:dyDescent="0.15">
      <c r="A1" s="59" t="s">
        <v>525</v>
      </c>
    </row>
    <row r="2" spans="1:10" s="59" customFormat="1" ht="21.95" customHeight="1" x14ac:dyDescent="0.15">
      <c r="B2" s="159" t="s">
        <v>524</v>
      </c>
      <c r="C2" s="901"/>
      <c r="D2" s="231" t="s">
        <v>523</v>
      </c>
      <c r="E2" s="5"/>
      <c r="F2" s="231" t="s">
        <v>522</v>
      </c>
      <c r="G2" s="29" t="s">
        <v>521</v>
      </c>
      <c r="H2" s="356"/>
      <c r="I2" s="850"/>
      <c r="J2" s="354"/>
    </row>
    <row r="3" spans="1:10" s="59" customFormat="1" ht="21.95" customHeight="1" x14ac:dyDescent="0.15">
      <c r="B3" s="159" t="s">
        <v>520</v>
      </c>
      <c r="C3" s="901"/>
      <c r="D3" s="231" t="s">
        <v>519</v>
      </c>
      <c r="E3" s="5"/>
      <c r="F3" s="231" t="s">
        <v>518</v>
      </c>
      <c r="G3" s="29" t="s">
        <v>517</v>
      </c>
      <c r="H3" s="356"/>
      <c r="I3" s="850"/>
      <c r="J3" s="354"/>
    </row>
    <row r="4" spans="1:10" s="59" customFormat="1" ht="13.5" x14ac:dyDescent="0.15"/>
    <row r="5" spans="1:10" s="59" customFormat="1" ht="21.95" customHeight="1" x14ac:dyDescent="0.15">
      <c r="A5" s="59" t="s">
        <v>516</v>
      </c>
    </row>
    <row r="6" spans="1:10" s="59" customFormat="1" ht="21.95" customHeight="1" x14ac:dyDescent="0.15">
      <c r="A6" s="59" t="s">
        <v>515</v>
      </c>
    </row>
    <row r="7" spans="1:10" s="59" customFormat="1" ht="21.95" customHeight="1" x14ac:dyDescent="0.15">
      <c r="B7" s="159" t="s">
        <v>514</v>
      </c>
      <c r="C7" s="1501"/>
      <c r="D7" s="1502"/>
      <c r="E7" s="1502"/>
      <c r="F7" s="1502"/>
      <c r="G7" s="1502"/>
      <c r="H7" s="1581"/>
    </row>
    <row r="8" spans="1:10" s="59" customFormat="1" ht="21.95" customHeight="1" x14ac:dyDescent="0.15">
      <c r="B8" s="159" t="s">
        <v>513</v>
      </c>
      <c r="C8" s="1501"/>
      <c r="D8" s="1502"/>
      <c r="E8" s="1502"/>
      <c r="F8" s="1502"/>
      <c r="G8" s="1502"/>
      <c r="H8" s="1581"/>
    </row>
    <row r="9" spans="1:10" s="59" customFormat="1" ht="21.95" customHeight="1" x14ac:dyDescent="0.15">
      <c r="B9" s="159" t="s">
        <v>512</v>
      </c>
      <c r="C9" s="1501"/>
      <c r="D9" s="1502"/>
      <c r="E9" s="1502"/>
      <c r="F9" s="1502"/>
      <c r="G9" s="1502"/>
      <c r="H9" s="1581"/>
    </row>
    <row r="10" spans="1:10" ht="13.5" x14ac:dyDescent="0.15">
      <c r="B10" s="267" t="s">
        <v>378</v>
      </c>
    </row>
    <row r="11" spans="1:10" s="59" customFormat="1" ht="13.5" x14ac:dyDescent="0.15"/>
    <row r="12" spans="1:10" s="59" customFormat="1" ht="24.95" customHeight="1" x14ac:dyDescent="0.15">
      <c r="A12" s="59" t="s">
        <v>511</v>
      </c>
    </row>
    <row r="13" spans="1:10" s="59" customFormat="1" ht="24.95" customHeight="1" x14ac:dyDescent="0.15">
      <c r="B13" s="851" t="s">
        <v>305</v>
      </c>
      <c r="C13" s="852" t="s">
        <v>306</v>
      </c>
      <c r="D13" s="401"/>
      <c r="E13" s="851" t="s">
        <v>510</v>
      </c>
      <c r="F13" s="853" t="s">
        <v>509</v>
      </c>
      <c r="H13" s="166"/>
      <c r="I13" s="166"/>
      <c r="J13" s="166"/>
    </row>
    <row r="14" spans="1:10" s="59" customFormat="1" ht="24.95" customHeight="1" x14ac:dyDescent="0.15">
      <c r="B14" s="31"/>
      <c r="C14" s="31"/>
      <c r="D14" s="355"/>
      <c r="E14" s="31"/>
      <c r="F14" s="31"/>
      <c r="H14" s="354"/>
      <c r="I14" s="166"/>
      <c r="J14" s="354"/>
    </row>
    <row r="15" spans="1:10" s="59" customFormat="1" ht="13.5" x14ac:dyDescent="0.15"/>
    <row r="16" spans="1:10" s="59" customFormat="1" ht="24.95" customHeight="1" x14ac:dyDescent="0.15">
      <c r="A16" s="59" t="s">
        <v>244</v>
      </c>
      <c r="G16" s="31"/>
      <c r="H16" s="166"/>
      <c r="I16" s="166"/>
      <c r="J16" s="166"/>
    </row>
    <row r="17" spans="1:10" s="59" customFormat="1" ht="13.5" x14ac:dyDescent="0.15"/>
    <row r="18" spans="1:10" s="59" customFormat="1" ht="24.95" customHeight="1" x14ac:dyDescent="0.15">
      <c r="A18" s="59" t="s">
        <v>31</v>
      </c>
      <c r="J18" s="335"/>
    </row>
    <row r="19" spans="1:10" s="59" customFormat="1" ht="13.5" x14ac:dyDescent="0.15"/>
    <row r="20" spans="1:10" ht="18" customHeight="1" x14ac:dyDescent="0.15">
      <c r="B20" s="1215"/>
    </row>
    <row r="21" spans="1:10" ht="18" customHeight="1" x14ac:dyDescent="0.15">
      <c r="B21" s="1215"/>
    </row>
    <row r="22" spans="1:10" ht="18" customHeight="1" x14ac:dyDescent="0.15">
      <c r="A22" s="1059" t="s">
        <v>1874</v>
      </c>
      <c r="B22" s="1215"/>
    </row>
  </sheetData>
  <sheetProtection formatRows="0"/>
  <mergeCells count="3">
    <mergeCell ref="C7:H7"/>
    <mergeCell ref="C8:H8"/>
    <mergeCell ref="C9:H9"/>
  </mergeCells>
  <phoneticPr fontId="3"/>
  <dataValidations count="2">
    <dataValidation type="list" operator="equal" allowBlank="1" showInputMessage="1" showErrorMessage="1" errorTitle="入力規則違反" error="リストから選択してください" sqref="H2:H3" xr:uid="{00000000-0002-0000-2600-000000000000}">
      <formula1>"有,無,非該当"</formula1>
    </dataValidation>
    <dataValidation type="list" operator="equal" allowBlank="1" showInputMessage="1" showErrorMessage="1" errorTitle="入力規則違反" error="リストから選択してください" sqref="J18 G16 B14:C14 E14:F14" xr:uid="{00000000-0002-0000-2600-000001000000}">
      <formula1>"○"</formula1>
    </dataValidation>
  </dataValidations>
  <pageMargins left="0.75" right="0.51" top="0.8" bottom="0.76" header="0.51200000000000001" footer="0.51200000000000001"/>
  <pageSetup paperSize="9" orientation="landscape" r:id="rId1"/>
  <headerFooter alignWithMargins="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H17"/>
  <sheetViews>
    <sheetView view="pageBreakPreview" zoomScaleNormal="100" zoomScaleSheetLayoutView="100" workbookViewId="0">
      <selection activeCell="J6" sqref="J6"/>
    </sheetView>
  </sheetViews>
  <sheetFormatPr defaultColWidth="9" defaultRowHeight="13.5" x14ac:dyDescent="0.15"/>
  <cols>
    <col min="1" max="1" width="40.75" style="1100" customWidth="1"/>
    <col min="2" max="2" width="12.5" style="1100" customWidth="1"/>
    <col min="3" max="3" width="12.25" style="1100" customWidth="1"/>
    <col min="4" max="4" width="11.625" style="1100" customWidth="1"/>
    <col min="5" max="5" width="10.625" style="1100" customWidth="1"/>
    <col min="6" max="6" width="14.625" style="1100" customWidth="1"/>
    <col min="7" max="7" width="10.5" style="1100" customWidth="1"/>
    <col min="8" max="8" width="7.875" style="1100" customWidth="1"/>
    <col min="9" max="9" width="5.625" style="1100" customWidth="1"/>
    <col min="10" max="16384" width="9" style="1100"/>
  </cols>
  <sheetData>
    <row r="1" spans="1:8" ht="24.95" customHeight="1" x14ac:dyDescent="0.15">
      <c r="A1" s="1100" t="s">
        <v>2201</v>
      </c>
    </row>
    <row r="2" spans="1:8" ht="24.95" customHeight="1" x14ac:dyDescent="0.15">
      <c r="A2" s="1100" t="s">
        <v>1992</v>
      </c>
    </row>
    <row r="3" spans="1:8" s="1104" customFormat="1" ht="24.95" customHeight="1" x14ac:dyDescent="0.15">
      <c r="A3" s="93" t="s">
        <v>1993</v>
      </c>
      <c r="B3" s="125" t="s">
        <v>1994</v>
      </c>
      <c r="C3" s="143" t="s">
        <v>1995</v>
      </c>
      <c r="D3" s="1101"/>
      <c r="E3" s="1101"/>
      <c r="F3" s="1102"/>
      <c r="G3" s="1103"/>
    </row>
    <row r="4" spans="1:8" s="1104" customFormat="1" ht="24.95" customHeight="1" x14ac:dyDescent="0.15">
      <c r="A4" s="94" t="s">
        <v>2046</v>
      </c>
      <c r="B4" s="781"/>
      <c r="C4" s="1105" t="s">
        <v>1996</v>
      </c>
      <c r="D4" s="1154"/>
      <c r="E4" s="1106" t="s">
        <v>1997</v>
      </c>
      <c r="F4" s="1155"/>
      <c r="G4" s="1107"/>
      <c r="H4" s="1107"/>
    </row>
    <row r="5" spans="1:8" s="1104" customFormat="1" ht="24.95" customHeight="1" x14ac:dyDescent="0.15">
      <c r="A5" s="1247" t="s">
        <v>2148</v>
      </c>
      <c r="B5" s="1248"/>
      <c r="C5" s="93" t="s">
        <v>1998</v>
      </c>
      <c r="D5" s="1249"/>
      <c r="E5" s="1108" t="s">
        <v>1997</v>
      </c>
      <c r="F5" s="1249"/>
      <c r="G5" s="1107"/>
      <c r="H5" s="1107"/>
    </row>
    <row r="6" spans="1:8" s="1104" customFormat="1" ht="24.95" customHeight="1" x14ac:dyDescent="0.15">
      <c r="A6" s="94" t="s">
        <v>2001</v>
      </c>
      <c r="B6" s="781"/>
      <c r="C6" s="1252"/>
      <c r="D6" s="1250"/>
      <c r="E6" s="1251"/>
      <c r="F6" s="1250"/>
    </row>
    <row r="7" spans="1:8" s="1104" customFormat="1" ht="24.95" customHeight="1" x14ac:dyDescent="0.15">
      <c r="A7" s="94" t="s">
        <v>2002</v>
      </c>
      <c r="B7" s="781"/>
      <c r="D7" s="145"/>
    </row>
    <row r="8" spans="1:8" s="1104" customFormat="1" ht="24.95" customHeight="1" x14ac:dyDescent="0.15">
      <c r="A8" s="94" t="s">
        <v>2003</v>
      </c>
      <c r="B8" s="781"/>
      <c r="C8" s="93" t="s">
        <v>1999</v>
      </c>
      <c r="D8" s="1156"/>
      <c r="E8" s="1104" t="s">
        <v>142</v>
      </c>
      <c r="G8" s="146"/>
      <c r="H8" s="146"/>
    </row>
    <row r="9" spans="1:8" s="1104" customFormat="1" ht="24.95" customHeight="1" x14ac:dyDescent="0.15">
      <c r="A9" s="94" t="s">
        <v>2004</v>
      </c>
      <c r="B9" s="781"/>
      <c r="C9" s="93" t="s">
        <v>1999</v>
      </c>
      <c r="D9" s="1156"/>
      <c r="E9" s="1107" t="s">
        <v>2000</v>
      </c>
      <c r="F9" s="146"/>
      <c r="G9" s="146"/>
      <c r="H9" s="146"/>
    </row>
    <row r="10" spans="1:8" s="1104" customFormat="1" ht="24.95" customHeight="1" x14ac:dyDescent="0.15">
      <c r="A10" s="94" t="s">
        <v>2005</v>
      </c>
      <c r="B10" s="781"/>
      <c r="C10" s="1109"/>
      <c r="D10" s="1110"/>
      <c r="E10" s="97"/>
      <c r="F10" s="147"/>
      <c r="G10" s="146"/>
      <c r="H10" s="146"/>
    </row>
    <row r="11" spans="1:8" s="1104" customFormat="1" ht="24.95" customHeight="1" x14ac:dyDescent="0.15">
      <c r="A11" s="1100"/>
      <c r="B11" s="1100"/>
      <c r="C11" s="148"/>
      <c r="D11" s="1111"/>
      <c r="E11" s="97"/>
      <c r="F11" s="147"/>
      <c r="G11" s="146"/>
      <c r="H11" s="146"/>
    </row>
    <row r="12" spans="1:8" s="1104" customFormat="1" ht="24.95" customHeight="1" x14ac:dyDescent="0.15">
      <c r="A12" s="142" t="s">
        <v>2006</v>
      </c>
      <c r="B12" s="31"/>
      <c r="C12" s="148"/>
      <c r="D12" s="1112"/>
      <c r="E12" s="97"/>
      <c r="F12" s="147"/>
      <c r="G12" s="146"/>
      <c r="H12" s="146"/>
    </row>
    <row r="13" spans="1:8" s="1104" customFormat="1" ht="24.95" customHeight="1" x14ac:dyDescent="0.15">
      <c r="A13" s="167"/>
      <c r="B13" s="1245"/>
      <c r="C13" s="148"/>
      <c r="D13" s="1112"/>
      <c r="E13" s="97"/>
      <c r="F13" s="147"/>
      <c r="G13" s="146"/>
      <c r="H13" s="1115"/>
    </row>
    <row r="14" spans="1:8" ht="24.95" customHeight="1" x14ac:dyDescent="0.15">
      <c r="A14" s="1104"/>
      <c r="B14" s="1104"/>
      <c r="C14" s="1113"/>
      <c r="D14" s="1113"/>
      <c r="E14" s="97"/>
      <c r="F14" s="1114"/>
    </row>
    <row r="15" spans="1:8" s="467" customFormat="1" ht="24.95" customHeight="1" x14ac:dyDescent="0.15">
      <c r="A15" s="1100"/>
      <c r="B15" s="1100"/>
      <c r="C15" s="150"/>
      <c r="D15" s="150"/>
      <c r="E15" s="150"/>
      <c r="F15" s="150"/>
    </row>
    <row r="16" spans="1:8" ht="24.95" customHeight="1" x14ac:dyDescent="0.15">
      <c r="A16" s="467"/>
      <c r="B16" s="467"/>
      <c r="C16" s="28"/>
      <c r="D16" s="28"/>
      <c r="E16" s="28"/>
      <c r="F16" s="28"/>
    </row>
    <row r="17" spans="3:6" x14ac:dyDescent="0.15">
      <c r="C17" s="150"/>
      <c r="D17" s="150"/>
      <c r="E17" s="150"/>
      <c r="F17" s="150"/>
    </row>
  </sheetData>
  <sheetProtection formatRows="0"/>
  <phoneticPr fontId="3"/>
  <dataValidations count="2">
    <dataValidation type="list" operator="equal" allowBlank="1" showInputMessage="1" showErrorMessage="1" errorTitle="入力規則違反" error="リストから選択してください" sqref="B12:B13 B4:B10" xr:uid="{00000000-0002-0000-0300-000000000000}">
      <formula1>"○"</formula1>
    </dataValidation>
    <dataValidation operator="greaterThanOrEqual" allowBlank="1" showInputMessage="1" showErrorMessage="1" errorTitle="入力規則違反" error="整数を入力してください" sqref="D10:D11" xr:uid="{00000000-0002-0000-0300-000001000000}"/>
  </dataValidations>
  <printOptions horizontalCentered="1"/>
  <pageMargins left="0.70866141732283472" right="0.70866141732283472" top="0.74803149606299213" bottom="0.74803149606299213" header="0.31496062992125984" footer="0.31496062992125984"/>
  <pageSetup paperSize="9" orientation="landscape" r:id="rId1"/>
  <headerFooter>
    <oddFooter>&amp;C&amp;A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6"/>
  <dimension ref="A1:AI22"/>
  <sheetViews>
    <sheetView showGridLines="0" view="pageBreakPreview" zoomScaleNormal="80" zoomScaleSheetLayoutView="100" workbookViewId="0">
      <selection activeCell="A2" sqref="A2"/>
    </sheetView>
  </sheetViews>
  <sheetFormatPr defaultColWidth="12.625" defaultRowHeight="21.95" customHeight="1" x14ac:dyDescent="0.15"/>
  <cols>
    <col min="1" max="1" width="6.125" style="71" customWidth="1"/>
    <col min="2" max="2" width="10.625" style="71" customWidth="1"/>
    <col min="3" max="3" width="10.875" style="71" customWidth="1"/>
    <col min="4" max="4" width="12.125" style="71" customWidth="1"/>
    <col min="5" max="5" width="10.875" style="71" customWidth="1"/>
    <col min="6" max="6" width="9.625" style="71" customWidth="1"/>
    <col min="7" max="7" width="8.625" style="71" customWidth="1"/>
    <col min="8" max="8" width="58.5" style="71" customWidth="1"/>
    <col min="9" max="10" width="8.625" style="71" customWidth="1"/>
    <col min="11" max="16384" width="12.625" style="71"/>
  </cols>
  <sheetData>
    <row r="1" spans="1:35" s="27" customFormat="1" ht="21.95" customHeight="1" x14ac:dyDescent="0.15">
      <c r="A1" s="260" t="s">
        <v>2246</v>
      </c>
    </row>
    <row r="2" spans="1:35" s="27" customFormat="1" ht="21.95" customHeight="1" x14ac:dyDescent="0.15">
      <c r="A2" s="59" t="s">
        <v>1053</v>
      </c>
    </row>
    <row r="3" spans="1:35" s="27" customFormat="1" ht="21.95" customHeight="1" x14ac:dyDescent="0.15">
      <c r="A3" s="168" t="s">
        <v>16</v>
      </c>
      <c r="B3" s="1496" t="s">
        <v>882</v>
      </c>
      <c r="C3" s="1497"/>
      <c r="D3" s="232"/>
      <c r="E3" s="19" t="s">
        <v>531</v>
      </c>
      <c r="F3" s="19"/>
      <c r="G3" s="20"/>
      <c r="H3" s="18" t="s">
        <v>530</v>
      </c>
    </row>
    <row r="4" spans="1:35" s="27" customFormat="1" ht="29.25" customHeight="1" x14ac:dyDescent="0.15">
      <c r="A4" s="168"/>
      <c r="B4" s="1496" t="s">
        <v>37</v>
      </c>
      <c r="C4" s="1497"/>
      <c r="D4" s="5"/>
      <c r="E4" s="326" t="s">
        <v>529</v>
      </c>
      <c r="F4" s="1606"/>
      <c r="G4" s="1607"/>
      <c r="H4" s="112"/>
    </row>
    <row r="5" spans="1:35" s="27" customFormat="1" ht="29.25" customHeight="1" x14ac:dyDescent="0.15">
      <c r="A5" s="168"/>
      <c r="B5" s="1496" t="s">
        <v>38</v>
      </c>
      <c r="C5" s="1497"/>
      <c r="D5" s="5"/>
      <c r="E5" s="326" t="s">
        <v>529</v>
      </c>
      <c r="F5" s="1606"/>
      <c r="G5" s="1607"/>
      <c r="H5" s="112"/>
    </row>
    <row r="6" spans="1:35" s="103" customFormat="1" ht="13.5" customHeight="1" x14ac:dyDescent="0.15">
      <c r="A6" s="136" t="s">
        <v>2064</v>
      </c>
      <c r="B6" s="1216"/>
      <c r="C6" s="261"/>
      <c r="D6" s="137"/>
      <c r="E6" s="136"/>
      <c r="F6" s="137"/>
      <c r="G6" s="137"/>
      <c r="H6" s="137"/>
    </row>
    <row r="7" spans="1:35" s="103" customFormat="1" ht="13.5" customHeight="1" x14ac:dyDescent="0.15">
      <c r="A7" s="136" t="s">
        <v>2065</v>
      </c>
      <c r="B7" s="1216"/>
      <c r="C7" s="261"/>
      <c r="D7" s="137"/>
      <c r="E7" s="136"/>
      <c r="F7" s="137"/>
      <c r="G7" s="137"/>
      <c r="H7" s="137"/>
    </row>
    <row r="8" spans="1:35" s="27" customFormat="1" ht="13.5" customHeight="1" x14ac:dyDescent="0.15">
      <c r="A8" s="59"/>
      <c r="B8" s="59"/>
      <c r="C8" s="59"/>
      <c r="D8" s="59"/>
      <c r="E8" s="59"/>
      <c r="F8" s="59"/>
      <c r="G8" s="59"/>
      <c r="H8" s="59"/>
      <c r="I8" s="59"/>
    </row>
    <row r="9" spans="1:35" s="27" customFormat="1" ht="21.95" customHeight="1" x14ac:dyDescent="0.15">
      <c r="A9" s="27" t="s">
        <v>201</v>
      </c>
      <c r="G9" s="360"/>
      <c r="H9" s="336"/>
    </row>
    <row r="10" spans="1:35" s="27" customFormat="1" ht="21.95" customHeight="1" x14ac:dyDescent="0.15">
      <c r="B10" s="1608" t="s">
        <v>1080</v>
      </c>
      <c r="C10" s="1609"/>
      <c r="D10" s="1610"/>
      <c r="E10" s="335"/>
      <c r="F10" s="477" t="s">
        <v>528</v>
      </c>
      <c r="G10" s="359"/>
    </row>
    <row r="11" spans="1:35" s="27" customFormat="1" ht="21.95" customHeight="1" x14ac:dyDescent="0.15">
      <c r="B11" s="1611" t="s">
        <v>708</v>
      </c>
      <c r="C11" s="1612"/>
      <c r="D11" s="1613"/>
      <c r="E11" s="335"/>
      <c r="F11" s="477" t="s">
        <v>527</v>
      </c>
      <c r="G11" s="359"/>
    </row>
    <row r="12" spans="1:35" s="27" customFormat="1" ht="21.95" customHeight="1" x14ac:dyDescent="0.15">
      <c r="B12" s="1611" t="s">
        <v>526</v>
      </c>
      <c r="C12" s="1612"/>
      <c r="D12" s="1613"/>
      <c r="E12" s="358"/>
      <c r="F12" s="576" t="s">
        <v>9</v>
      </c>
      <c r="G12" s="357"/>
    </row>
    <row r="13" spans="1:35" s="27" customFormat="1" ht="42" customHeight="1" x14ac:dyDescent="0.15">
      <c r="B13" s="1603" t="s">
        <v>39</v>
      </c>
      <c r="C13" s="1604"/>
      <c r="D13" s="1605"/>
      <c r="E13" s="1520"/>
      <c r="F13" s="1521"/>
      <c r="G13" s="1521"/>
      <c r="H13" s="1522"/>
    </row>
    <row r="14" spans="1:35" s="27" customFormat="1" ht="14.25" customHeight="1" x14ac:dyDescent="0.15"/>
    <row r="15" spans="1:35" s="1260" customFormat="1" ht="13.5" x14ac:dyDescent="0.15">
      <c r="A15" s="1258" t="s">
        <v>2166</v>
      </c>
      <c r="B15" s="1263"/>
      <c r="C15" s="1263"/>
      <c r="D15" s="1263"/>
      <c r="E15" s="1263"/>
      <c r="F15" s="1263"/>
      <c r="G15" s="1263"/>
      <c r="H15" s="1264"/>
      <c r="I15" s="1259"/>
      <c r="J15" s="1259"/>
      <c r="K15" s="1259"/>
      <c r="L15" s="1259"/>
      <c r="M15" s="1259"/>
      <c r="N15" s="1259"/>
      <c r="O15" s="1259"/>
      <c r="P15" s="1259"/>
      <c r="Q15" s="1259"/>
      <c r="R15" s="1259"/>
      <c r="S15" s="1259"/>
      <c r="T15" s="1259"/>
      <c r="U15" s="1259"/>
      <c r="V15" s="1259"/>
      <c r="W15" s="1259"/>
      <c r="X15" s="1259"/>
      <c r="Y15" s="1259"/>
      <c r="Z15" s="1259"/>
      <c r="AA15" s="1259"/>
      <c r="AB15" s="1259"/>
      <c r="AC15" s="1259"/>
      <c r="AD15" s="1259"/>
      <c r="AE15" s="1259"/>
      <c r="AF15" s="1259"/>
      <c r="AG15" s="1259"/>
      <c r="AH15" s="1259"/>
      <c r="AI15" s="1259"/>
    </row>
    <row r="16" spans="1:35" s="1260" customFormat="1" ht="21" customHeight="1" x14ac:dyDescent="0.15">
      <c r="A16" s="1258"/>
      <c r="B16" s="1614" t="s">
        <v>2167</v>
      </c>
      <c r="C16" s="1615"/>
      <c r="D16" s="1265"/>
      <c r="E16" s="1616" t="s">
        <v>2168</v>
      </c>
      <c r="F16" s="1617"/>
      <c r="G16" s="1265"/>
      <c r="H16" s="1264"/>
      <c r="I16" s="1259"/>
      <c r="J16" s="1259"/>
      <c r="K16" s="1259"/>
      <c r="L16" s="1259"/>
      <c r="M16" s="1259"/>
      <c r="N16" s="1259"/>
      <c r="O16" s="1259"/>
      <c r="P16" s="1259"/>
      <c r="Q16" s="1259"/>
      <c r="R16" s="1259"/>
      <c r="S16" s="1259"/>
      <c r="T16" s="1259"/>
      <c r="U16" s="1259"/>
      <c r="V16" s="1259"/>
      <c r="W16" s="1259"/>
      <c r="X16" s="1259"/>
      <c r="Y16" s="1259"/>
      <c r="Z16" s="1259"/>
      <c r="AA16" s="1259"/>
      <c r="AB16" s="1259"/>
      <c r="AC16" s="1259"/>
      <c r="AD16" s="1259"/>
      <c r="AE16" s="1259"/>
      <c r="AF16" s="1259"/>
      <c r="AG16" s="1259"/>
      <c r="AH16" s="1259"/>
      <c r="AI16" s="1259"/>
    </row>
    <row r="17" spans="1:35" s="1260" customFormat="1" ht="21" customHeight="1" x14ac:dyDescent="0.15">
      <c r="A17" s="1258"/>
      <c r="B17" s="1618" t="s">
        <v>2169</v>
      </c>
      <c r="C17" s="1619"/>
      <c r="D17" s="1265"/>
      <c r="E17" s="1620" t="s">
        <v>2170</v>
      </c>
      <c r="F17" s="1621"/>
      <c r="G17" s="1265"/>
      <c r="H17" s="1258"/>
      <c r="I17" s="1259"/>
      <c r="J17" s="1259"/>
      <c r="K17" s="1259"/>
      <c r="L17" s="1259"/>
      <c r="M17" s="1259"/>
      <c r="N17" s="1259"/>
      <c r="O17" s="1259"/>
      <c r="P17" s="1259"/>
      <c r="Q17" s="1259"/>
      <c r="R17" s="1259"/>
      <c r="S17" s="1259"/>
      <c r="T17" s="1259"/>
      <c r="U17" s="1259"/>
      <c r="V17" s="1259"/>
      <c r="W17" s="1259"/>
      <c r="X17" s="1259"/>
      <c r="Y17" s="1259"/>
      <c r="Z17" s="1259"/>
      <c r="AA17" s="1259"/>
      <c r="AB17" s="1259"/>
      <c r="AC17" s="1259"/>
      <c r="AD17" s="1259"/>
      <c r="AE17" s="1259"/>
      <c r="AF17" s="1259"/>
      <c r="AG17" s="1259"/>
      <c r="AH17" s="1259"/>
      <c r="AI17" s="1259"/>
    </row>
    <row r="18" spans="1:35" s="1259" customFormat="1" ht="13.5" x14ac:dyDescent="0.15">
      <c r="A18" s="1258"/>
      <c r="B18" s="1266"/>
      <c r="C18" s="1267"/>
      <c r="D18" s="1268"/>
      <c r="E18" s="1266"/>
      <c r="F18" s="1267"/>
      <c r="G18" s="1269"/>
      <c r="H18" s="1266"/>
      <c r="I18" s="1270"/>
      <c r="J18" s="1269"/>
    </row>
    <row r="19" spans="1:35" s="1274" customFormat="1" ht="13.5" x14ac:dyDescent="0.15">
      <c r="A19" s="1271" t="s">
        <v>2171</v>
      </c>
      <c r="B19" s="1272"/>
      <c r="C19" s="1272"/>
      <c r="D19" s="1272"/>
      <c r="E19" s="1272"/>
      <c r="F19" s="1272"/>
      <c r="G19" s="1272"/>
      <c r="H19" s="1272"/>
      <c r="I19" s="1273"/>
      <c r="J19" s="1273"/>
      <c r="K19" s="1273"/>
      <c r="L19" s="1273"/>
      <c r="M19" s="1273"/>
      <c r="N19" s="1273"/>
      <c r="O19" s="1273"/>
      <c r="P19" s="1273"/>
      <c r="Q19" s="1273"/>
      <c r="R19" s="1273"/>
      <c r="S19" s="1273"/>
      <c r="T19" s="1273"/>
      <c r="U19" s="1273"/>
      <c r="V19" s="1273"/>
      <c r="W19" s="1273"/>
      <c r="X19" s="1273"/>
      <c r="Y19" s="1273"/>
      <c r="Z19" s="1273"/>
      <c r="AA19" s="1273"/>
      <c r="AB19" s="1273"/>
      <c r="AC19" s="1273"/>
      <c r="AD19" s="1273"/>
      <c r="AE19" s="1273"/>
      <c r="AF19" s="1273"/>
      <c r="AG19" s="1273"/>
      <c r="AH19" s="1273"/>
      <c r="AI19" s="1273"/>
    </row>
    <row r="20" spans="1:35" s="1274" customFormat="1" ht="63" customHeight="1" x14ac:dyDescent="0.15">
      <c r="A20" s="1271"/>
      <c r="B20" s="1622"/>
      <c r="C20" s="1623"/>
      <c r="D20" s="1623"/>
      <c r="E20" s="1623"/>
      <c r="F20" s="1623"/>
      <c r="G20" s="1623"/>
      <c r="H20" s="1624"/>
      <c r="I20" s="1273"/>
      <c r="J20" s="1273"/>
      <c r="K20" s="1273"/>
      <c r="L20" s="1273"/>
      <c r="M20" s="1273"/>
      <c r="N20" s="1273"/>
      <c r="O20" s="1273"/>
      <c r="P20" s="1273"/>
      <c r="Q20" s="1273"/>
      <c r="R20" s="1273"/>
      <c r="S20" s="1273"/>
      <c r="T20" s="1273"/>
      <c r="U20" s="1273"/>
      <c r="V20" s="1273"/>
      <c r="W20" s="1273"/>
      <c r="X20" s="1273"/>
      <c r="Y20" s="1273"/>
      <c r="Z20" s="1273"/>
      <c r="AA20" s="1273"/>
      <c r="AB20" s="1273"/>
      <c r="AC20" s="1273"/>
      <c r="AD20" s="1273"/>
      <c r="AE20" s="1273"/>
      <c r="AF20" s="1273"/>
      <c r="AG20" s="1273"/>
      <c r="AH20" s="1273"/>
      <c r="AI20" s="1273"/>
    </row>
    <row r="21" spans="1:35" s="1276" customFormat="1" ht="13.5" x14ac:dyDescent="0.15">
      <c r="A21" s="1258"/>
      <c r="B21" s="1275" t="s">
        <v>2172</v>
      </c>
      <c r="C21" s="1275"/>
      <c r="D21" s="1275"/>
      <c r="E21" s="1275"/>
      <c r="F21" s="1275"/>
      <c r="G21" s="1275"/>
      <c r="H21" s="1275"/>
      <c r="I21" s="1259"/>
      <c r="J21" s="1259"/>
      <c r="K21" s="1259"/>
      <c r="L21" s="1259"/>
      <c r="M21" s="1259"/>
      <c r="N21" s="1259"/>
      <c r="O21" s="1259"/>
      <c r="P21" s="1259"/>
      <c r="Q21" s="1259"/>
      <c r="R21" s="1259"/>
      <c r="S21" s="1259"/>
      <c r="T21" s="1259"/>
      <c r="U21" s="1259"/>
      <c r="V21" s="1259"/>
      <c r="W21" s="1259"/>
      <c r="X21" s="1259"/>
      <c r="Y21" s="1259"/>
      <c r="Z21" s="1259"/>
      <c r="AA21" s="1259"/>
      <c r="AB21" s="1259"/>
      <c r="AC21" s="1259"/>
      <c r="AD21" s="1259"/>
      <c r="AE21" s="1259"/>
      <c r="AF21" s="1259"/>
      <c r="AG21" s="1259"/>
      <c r="AH21" s="1259"/>
      <c r="AI21" s="1259"/>
    </row>
    <row r="22" spans="1:35" s="1259" customFormat="1" ht="13.5" x14ac:dyDescent="0.15">
      <c r="A22" s="1258"/>
      <c r="B22" s="1258"/>
      <c r="C22" s="1258"/>
      <c r="D22" s="1258"/>
      <c r="E22" s="1258"/>
      <c r="F22" s="1258"/>
      <c r="G22" s="1258"/>
      <c r="H22" s="1258"/>
    </row>
  </sheetData>
  <sheetProtection formatRows="0"/>
  <mergeCells count="15">
    <mergeCell ref="B16:C16"/>
    <mergeCell ref="E16:F16"/>
    <mergeCell ref="B17:C17"/>
    <mergeCell ref="E17:F17"/>
    <mergeCell ref="B20:H20"/>
    <mergeCell ref="B4:C4"/>
    <mergeCell ref="B5:C5"/>
    <mergeCell ref="B3:C3"/>
    <mergeCell ref="B13:D13"/>
    <mergeCell ref="F4:G4"/>
    <mergeCell ref="F5:G5"/>
    <mergeCell ref="E13:H13"/>
    <mergeCell ref="B10:D10"/>
    <mergeCell ref="B11:D11"/>
    <mergeCell ref="B12:D12"/>
  </mergeCells>
  <phoneticPr fontId="3"/>
  <dataValidations count="4">
    <dataValidation type="list" operator="equal" allowBlank="1" showInputMessage="1" showErrorMessage="1" errorTitle="入力規則違反" error="リストから選択してください" sqref="E10:E12 G10:G12" xr:uid="{00000000-0002-0000-2700-000000000000}">
      <formula1>"○"</formula1>
    </dataValidation>
    <dataValidation type="whole" operator="greaterThanOrEqual" allowBlank="1" showInputMessage="1" showErrorMessage="1" errorTitle="入力規則違反" error="整数を入力してください" sqref="D4:D5" xr:uid="{00000000-0002-0000-2700-000001000000}">
      <formula1>0</formula1>
    </dataValidation>
    <dataValidation type="whole" operator="greaterThanOrEqual" allowBlank="1" showErrorMessage="1" errorTitle="入力規則違反" error="整数を入力してください" sqref="D6:D7" xr:uid="{00000000-0002-0000-2700-000002000000}">
      <formula1>0</formula1>
      <formula2>0</formula2>
    </dataValidation>
    <dataValidation type="list" operator="equal" allowBlank="1" showErrorMessage="1" errorTitle="入力規則違反" error="リストから選択してください" sqref="D16:D17 IZ16:IZ17 SV16:SV17 ACR16:ACR17 AMN16:AMN17 AWJ16:AWJ17 BGF16:BGF17 BQB16:BQB17 BZX16:BZX17 CJT16:CJT17 CTP16:CTP17 DDL16:DDL17 DNH16:DNH17 DXD16:DXD17 EGZ16:EGZ17 EQV16:EQV17 FAR16:FAR17 FKN16:FKN17 FUJ16:FUJ17 GEF16:GEF17 GOB16:GOB17 GXX16:GXX17 HHT16:HHT17 HRP16:HRP17 IBL16:IBL17 ILH16:ILH17 IVD16:IVD17 JEZ16:JEZ17 JOV16:JOV17 JYR16:JYR17 KIN16:KIN17 KSJ16:KSJ17 LCF16:LCF17 LMB16:LMB17 LVX16:LVX17 MFT16:MFT17 MPP16:MPP17 MZL16:MZL17 NJH16:NJH17 NTD16:NTD17 OCZ16:OCZ17 OMV16:OMV17 OWR16:OWR17 PGN16:PGN17 PQJ16:PQJ17 QAF16:QAF17 QKB16:QKB17 QTX16:QTX17 RDT16:RDT17 RNP16:RNP17 RXL16:RXL17 SHH16:SHH17 SRD16:SRD17 TAZ16:TAZ17 TKV16:TKV17 TUR16:TUR17 UEN16:UEN17 UOJ16:UOJ17 UYF16:UYF17 VIB16:VIB17 VRX16:VRX17 WBT16:WBT17 WLP16:WLP17 WVL16:WVL17 G16:G17 JC16:JC17 SY16:SY17 ACU16:ACU17 AMQ16:AMQ17 AWM16:AWM17 BGI16:BGI17 BQE16:BQE17 CAA16:CAA17 CJW16:CJW17 CTS16:CTS17 DDO16:DDO17 DNK16:DNK17 DXG16:DXG17 EHC16:EHC17 EQY16:EQY17 FAU16:FAU17 FKQ16:FKQ17 FUM16:FUM17 GEI16:GEI17 GOE16:GOE17 GYA16:GYA17 HHW16:HHW17 HRS16:HRS17 IBO16:IBO17 ILK16:ILK17 IVG16:IVG17 JFC16:JFC17 JOY16:JOY17 JYU16:JYU17 KIQ16:KIQ17 KSM16:KSM17 LCI16:LCI17 LME16:LME17 LWA16:LWA17 MFW16:MFW17 MPS16:MPS17 MZO16:MZO17 NJK16:NJK17 NTG16:NTG17 ODC16:ODC17 OMY16:OMY17 OWU16:OWU17 PGQ16:PGQ17 PQM16:PQM17 QAI16:QAI17 QKE16:QKE17 QUA16:QUA17 RDW16:RDW17 RNS16:RNS17 RXO16:RXO17 SHK16:SHK17 SRG16:SRG17 TBC16:TBC17 TKY16:TKY17 TUU16:TUU17 UEQ16:UEQ17 UOM16:UOM17 UYI16:UYI17 VIE16:VIE17 VSA16:VSA17 WBW16:WBW17 WLS16:WLS17 WVO16:WVO17" xr:uid="{00000000-0002-0000-2700-000003000000}">
      <formula1>"○"</formula1>
      <formula2>0</formula2>
    </dataValidation>
  </dataValidations>
  <pageMargins left="0.75" right="0.75" top="0.83" bottom="0.86" header="0.51200000000000001" footer="0.4"/>
  <pageSetup paperSize="9" orientation="landscape" r:id="rId1"/>
  <headerFooter alignWithMargins="0">
    <oddFooter>&amp;C&amp;A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7"/>
  <dimension ref="A1:N10"/>
  <sheetViews>
    <sheetView showGridLines="0" view="pageBreakPreview" zoomScale="70" zoomScaleNormal="80" zoomScaleSheetLayoutView="70" workbookViewId="0"/>
  </sheetViews>
  <sheetFormatPr defaultColWidth="12.625" defaultRowHeight="21.95" customHeight="1" x14ac:dyDescent="0.15"/>
  <cols>
    <col min="1" max="1" width="4.625" style="71" customWidth="1"/>
    <col min="2" max="2" width="12.75" style="71" customWidth="1"/>
    <col min="3" max="3" width="8.5" style="71" customWidth="1"/>
    <col min="4" max="4" width="8.375" style="71" customWidth="1"/>
    <col min="5" max="8" width="8.625" style="71" customWidth="1"/>
    <col min="9" max="9" width="9.375" style="71" customWidth="1"/>
    <col min="10" max="10" width="10.5" style="71" customWidth="1"/>
    <col min="11" max="11" width="16.125" style="71" customWidth="1"/>
    <col min="12" max="12" width="17.25" style="71" customWidth="1"/>
    <col min="13" max="13" width="10.25" style="71" customWidth="1"/>
    <col min="14" max="16384" width="12.625" style="71"/>
  </cols>
  <sheetData>
    <row r="1" spans="1:14" s="81" customFormat="1" ht="24.75" customHeight="1" x14ac:dyDescent="0.15">
      <c r="B1" s="336"/>
      <c r="C1" s="336"/>
      <c r="D1" s="336"/>
      <c r="E1" s="336"/>
      <c r="F1" s="336"/>
      <c r="G1" s="336"/>
    </row>
    <row r="2" spans="1:14" s="27" customFormat="1" ht="24.75" customHeight="1" x14ac:dyDescent="0.15">
      <c r="A2" s="260" t="s">
        <v>2247</v>
      </c>
      <c r="N2" s="26"/>
    </row>
    <row r="3" spans="1:14" s="27" customFormat="1" ht="24.75" customHeight="1" x14ac:dyDescent="0.15">
      <c r="A3" s="26" t="s">
        <v>709</v>
      </c>
      <c r="B3" s="26"/>
      <c r="C3" s="26"/>
      <c r="D3" s="26"/>
      <c r="E3" s="26"/>
      <c r="F3" s="26"/>
      <c r="G3" s="26"/>
      <c r="H3" s="26"/>
      <c r="I3" s="26"/>
      <c r="J3" s="26"/>
      <c r="K3" s="26"/>
      <c r="L3" s="335"/>
      <c r="M3" s="26"/>
    </row>
    <row r="4" spans="1:14" s="81" customFormat="1" ht="24.75" customHeight="1" x14ac:dyDescent="0.15">
      <c r="B4" s="336"/>
      <c r="C4" s="336"/>
      <c r="D4" s="336"/>
      <c r="E4" s="336"/>
      <c r="F4" s="336"/>
      <c r="G4" s="336"/>
    </row>
    <row r="5" spans="1:14" s="27" customFormat="1" ht="24.75" customHeight="1" x14ac:dyDescent="0.15">
      <c r="A5" s="26" t="s">
        <v>710</v>
      </c>
      <c r="B5" s="26"/>
      <c r="C5" s="26"/>
      <c r="D5" s="26"/>
      <c r="E5" s="26"/>
      <c r="F5" s="26"/>
      <c r="G5" s="26"/>
      <c r="H5" s="26"/>
      <c r="I5" s="26"/>
      <c r="J5" s="26"/>
      <c r="K5" s="26"/>
      <c r="L5" s="335"/>
      <c r="M5" s="26"/>
    </row>
    <row r="6" spans="1:14" s="81" customFormat="1" ht="24.75" customHeight="1" x14ac:dyDescent="0.15">
      <c r="B6" s="336"/>
      <c r="C6" s="336"/>
      <c r="D6" s="336"/>
      <c r="E6" s="336"/>
      <c r="F6" s="336"/>
      <c r="G6" s="336"/>
    </row>
    <row r="7" spans="1:14" s="27" customFormat="1" ht="24.75" customHeight="1" x14ac:dyDescent="0.15">
      <c r="A7" s="26" t="s">
        <v>256</v>
      </c>
      <c r="B7" s="26"/>
      <c r="C7" s="26"/>
      <c r="D7" s="26"/>
      <c r="E7" s="26"/>
      <c r="F7" s="26"/>
      <c r="G7" s="26"/>
      <c r="H7" s="26"/>
      <c r="I7" s="26"/>
      <c r="J7" s="26"/>
      <c r="K7" s="26"/>
      <c r="L7" s="26"/>
      <c r="M7" s="26"/>
    </row>
    <row r="8" spans="1:14" s="27" customFormat="1" ht="24.75" customHeight="1" x14ac:dyDescent="0.15">
      <c r="A8" s="26"/>
      <c r="B8" s="26"/>
      <c r="C8" s="26"/>
      <c r="D8" s="26"/>
      <c r="E8" s="26"/>
      <c r="F8" s="26"/>
      <c r="G8" s="26"/>
      <c r="H8" s="26"/>
      <c r="I8" s="26"/>
      <c r="J8" s="26"/>
      <c r="K8" s="26"/>
      <c r="L8" s="335"/>
      <c r="M8" s="26"/>
    </row>
    <row r="9" spans="1:14" ht="21.95" customHeight="1" x14ac:dyDescent="0.15">
      <c r="B9" s="71" t="s">
        <v>4</v>
      </c>
    </row>
    <row r="10" spans="1:14" ht="21.95" customHeight="1" x14ac:dyDescent="0.15">
      <c r="B10" s="71" t="s">
        <v>5</v>
      </c>
    </row>
  </sheetData>
  <sheetProtection formatRows="0"/>
  <phoneticPr fontId="3"/>
  <dataValidations count="1">
    <dataValidation type="list" operator="equal" allowBlank="1" showInputMessage="1" showErrorMessage="1" errorTitle="入力規則違反" error="リストから選択してください" sqref="L5 L8 L3" xr:uid="{00000000-0002-0000-2800-000000000000}">
      <formula1>"○"</formula1>
    </dataValidation>
  </dataValidations>
  <pageMargins left="0.57999999999999996" right="0.51" top="0.98425196850393704" bottom="0.98425196850393704" header="0.51181102362204722" footer="0.51181102362204722"/>
  <pageSetup paperSize="9" orientation="landscape" r:id="rId1"/>
  <headerFooter alignWithMargins="0">
    <oddFooter>&amp;C&amp;A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8"/>
  <dimension ref="A1:F22"/>
  <sheetViews>
    <sheetView showGridLines="0" view="pageBreakPreview" zoomScaleNormal="85" zoomScaleSheetLayoutView="100" workbookViewId="0">
      <selection activeCell="J6" sqref="J6"/>
    </sheetView>
  </sheetViews>
  <sheetFormatPr defaultColWidth="12.625" defaultRowHeight="24.95" customHeight="1" x14ac:dyDescent="0.15"/>
  <cols>
    <col min="1" max="1" width="15.375" style="267" customWidth="1"/>
    <col min="2" max="2" width="17.375" style="267" customWidth="1"/>
    <col min="3" max="3" width="8.625" style="267" customWidth="1"/>
    <col min="4" max="4" width="16.125" style="267" customWidth="1"/>
    <col min="5" max="5" width="33.375" style="267" customWidth="1"/>
    <col min="6" max="6" width="29.75" style="267" customWidth="1"/>
    <col min="7" max="7" width="3.875" style="267" customWidth="1"/>
    <col min="8" max="16384" width="12.625" style="267"/>
  </cols>
  <sheetData>
    <row r="1" spans="1:6" ht="24.75" customHeight="1" x14ac:dyDescent="0.15">
      <c r="A1" s="260" t="s">
        <v>2097</v>
      </c>
      <c r="B1" s="59"/>
      <c r="C1" s="59"/>
      <c r="D1" s="59"/>
      <c r="E1" s="59"/>
      <c r="F1" s="59"/>
    </row>
    <row r="2" spans="1:6" ht="24.75" customHeight="1" x14ac:dyDescent="0.15">
      <c r="A2" s="59"/>
      <c r="B2" s="18" t="s">
        <v>534</v>
      </c>
      <c r="C2" s="159" t="s">
        <v>533</v>
      </c>
      <c r="D2" s="277"/>
      <c r="E2" s="159" t="s">
        <v>347</v>
      </c>
      <c r="F2" s="192"/>
    </row>
    <row r="3" spans="1:6" ht="24.75" customHeight="1" x14ac:dyDescent="0.15">
      <c r="A3" s="59"/>
      <c r="B3" s="91"/>
      <c r="C3" s="1625"/>
      <c r="D3" s="1626"/>
      <c r="E3" s="1577"/>
      <c r="F3" s="1579"/>
    </row>
    <row r="4" spans="1:6" ht="24.75" customHeight="1" x14ac:dyDescent="0.15">
      <c r="A4" s="59"/>
      <c r="B4" s="59"/>
      <c r="C4" s="59"/>
      <c r="D4" s="59"/>
      <c r="E4" s="59"/>
      <c r="F4" s="59"/>
    </row>
    <row r="5" spans="1:6" ht="24.75" customHeight="1" x14ac:dyDescent="0.15">
      <c r="A5" s="260" t="s">
        <v>2098</v>
      </c>
      <c r="B5" s="59"/>
      <c r="C5" s="59"/>
      <c r="D5" s="59"/>
      <c r="E5" s="59"/>
    </row>
    <row r="6" spans="1:6" ht="24.75" customHeight="1" x14ac:dyDescent="0.15">
      <c r="A6" s="59"/>
      <c r="B6" s="335"/>
      <c r="C6" s="159" t="s">
        <v>446</v>
      </c>
      <c r="D6" s="17"/>
      <c r="E6" s="192"/>
      <c r="F6" s="21"/>
    </row>
    <row r="7" spans="1:6" ht="24.75" customHeight="1" x14ac:dyDescent="0.15">
      <c r="A7" s="59"/>
      <c r="B7" s="335"/>
      <c r="C7" s="159" t="s">
        <v>532</v>
      </c>
      <c r="D7" s="328"/>
      <c r="E7" s="327"/>
      <c r="F7" s="40"/>
    </row>
    <row r="8" spans="1:6" ht="29.25" customHeight="1" x14ac:dyDescent="0.15">
      <c r="A8" s="59"/>
      <c r="B8" s="361"/>
      <c r="C8" s="1577"/>
      <c r="D8" s="1578"/>
      <c r="E8" s="1578"/>
      <c r="F8" s="1579"/>
    </row>
    <row r="9" spans="1:6" ht="13.5" x14ac:dyDescent="0.15">
      <c r="A9" s="59"/>
      <c r="B9" s="59"/>
      <c r="C9" s="59" t="s">
        <v>296</v>
      </c>
      <c r="E9" s="59"/>
      <c r="F9" s="59"/>
    </row>
    <row r="10" spans="1:6" ht="21.75" customHeight="1" x14ac:dyDescent="0.15">
      <c r="A10" s="59"/>
      <c r="B10" s="59"/>
      <c r="C10" s="59"/>
      <c r="E10" s="59"/>
      <c r="F10" s="59"/>
    </row>
    <row r="11" spans="1:6" ht="24.75" customHeight="1" x14ac:dyDescent="0.15">
      <c r="A11" s="260" t="s">
        <v>2099</v>
      </c>
      <c r="B11" s="59"/>
      <c r="C11" s="59"/>
      <c r="D11" s="59"/>
      <c r="E11" s="59"/>
    </row>
    <row r="12" spans="1:6" ht="24.75" customHeight="1" x14ac:dyDescent="0.15">
      <c r="A12" s="59"/>
      <c r="B12" s="335"/>
      <c r="C12" s="159" t="s">
        <v>446</v>
      </c>
      <c r="D12" s="17"/>
      <c r="E12" s="192"/>
      <c r="F12" s="21"/>
    </row>
    <row r="13" spans="1:6" ht="24.75" customHeight="1" x14ac:dyDescent="0.15">
      <c r="A13" s="59"/>
      <c r="B13" s="335"/>
      <c r="C13" s="159" t="s">
        <v>532</v>
      </c>
      <c r="D13" s="328"/>
      <c r="E13" s="327"/>
      <c r="F13" s="40"/>
    </row>
    <row r="14" spans="1:6" ht="24.75" customHeight="1" x14ac:dyDescent="0.15">
      <c r="A14" s="59"/>
      <c r="B14" s="361"/>
      <c r="C14" s="1577"/>
      <c r="D14" s="1578"/>
      <c r="E14" s="1578"/>
      <c r="F14" s="1579"/>
    </row>
    <row r="15" spans="1:6" ht="13.5" x14ac:dyDescent="0.15">
      <c r="A15" s="59"/>
      <c r="B15" s="59"/>
      <c r="C15" s="59" t="s">
        <v>296</v>
      </c>
      <c r="E15" s="59"/>
      <c r="F15" s="59"/>
    </row>
    <row r="16" spans="1:6" ht="18" customHeight="1" x14ac:dyDescent="0.15">
      <c r="A16" s="59"/>
      <c r="B16" s="59"/>
      <c r="C16" s="59"/>
      <c r="E16" s="59"/>
      <c r="F16" s="59"/>
    </row>
    <row r="17" spans="1:6" ht="24.75" customHeight="1" x14ac:dyDescent="0.15">
      <c r="A17" s="260" t="s">
        <v>2100</v>
      </c>
      <c r="B17" s="59"/>
      <c r="C17" s="59"/>
      <c r="D17" s="59"/>
      <c r="E17" s="59"/>
    </row>
    <row r="18" spans="1:6" ht="24.75" customHeight="1" x14ac:dyDescent="0.15">
      <c r="A18" s="59"/>
      <c r="B18" s="335"/>
      <c r="C18" s="159" t="s">
        <v>447</v>
      </c>
      <c r="D18" s="17"/>
      <c r="E18" s="192"/>
      <c r="F18" s="21"/>
    </row>
    <row r="19" spans="1:6" ht="24.75" customHeight="1" x14ac:dyDescent="0.15">
      <c r="A19" s="59"/>
      <c r="B19" s="335"/>
      <c r="C19" s="159" t="s">
        <v>475</v>
      </c>
      <c r="D19" s="328"/>
      <c r="E19" s="327"/>
      <c r="F19" s="40"/>
    </row>
    <row r="20" spans="1:6" ht="24.75" customHeight="1" x14ac:dyDescent="0.15">
      <c r="A20" s="59"/>
      <c r="B20" s="361"/>
      <c r="C20" s="1577"/>
      <c r="D20" s="1578"/>
      <c r="E20" s="1578"/>
      <c r="F20" s="1579"/>
    </row>
    <row r="21" spans="1:6" ht="13.5" x14ac:dyDescent="0.15">
      <c r="A21" s="59"/>
      <c r="B21" s="59"/>
      <c r="C21" s="59" t="s">
        <v>205</v>
      </c>
      <c r="E21" s="59"/>
      <c r="F21" s="59"/>
    </row>
    <row r="22" spans="1:6" ht="24.95" customHeight="1" x14ac:dyDescent="0.15">
      <c r="A22" s="59"/>
      <c r="B22" s="59"/>
      <c r="C22" s="59"/>
      <c r="D22" s="59"/>
      <c r="E22" s="59"/>
      <c r="F22" s="59"/>
    </row>
  </sheetData>
  <sheetProtection formatRows="0"/>
  <mergeCells count="5">
    <mergeCell ref="C3:D3"/>
    <mergeCell ref="E3:F3"/>
    <mergeCell ref="C8:F8"/>
    <mergeCell ref="C20:F20"/>
    <mergeCell ref="C14:F14"/>
  </mergeCells>
  <phoneticPr fontId="3"/>
  <dataValidations count="2">
    <dataValidation type="list" operator="equal" allowBlank="1" showInputMessage="1" showErrorMessage="1" errorTitle="入力規則違反" error="リストから選択してください" sqref="B18:B19 B6:B7 B12:B13" xr:uid="{00000000-0002-0000-2900-000000000000}">
      <formula1>"○"</formula1>
    </dataValidation>
    <dataValidation operator="equal" allowBlank="1" showInputMessage="1" showErrorMessage="1" errorTitle="入力規則違反" error="リストから選択してください" sqref="B8 B20 B14" xr:uid="{00000000-0002-0000-2900-000001000000}"/>
  </dataValidations>
  <pageMargins left="0.75" right="0.75" top="0.74" bottom="0.78" header="0.51200000000000001" footer="0.51200000000000001"/>
  <pageSetup paperSize="9" orientation="landscape" r:id="rId1"/>
  <headerFooter alignWithMargins="0">
    <oddFooter>&amp;C&amp;A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80"/>
  <dimension ref="A1:K20"/>
  <sheetViews>
    <sheetView showGridLines="0" view="pageBreakPreview" zoomScaleNormal="85" zoomScaleSheetLayoutView="100" workbookViewId="0">
      <selection activeCell="A2" sqref="A2"/>
    </sheetView>
  </sheetViews>
  <sheetFormatPr defaultColWidth="12.625" defaultRowHeight="24.95" customHeight="1" x14ac:dyDescent="0.15"/>
  <cols>
    <col min="1" max="1" width="15.375" style="267" customWidth="1"/>
    <col min="2" max="2" width="17.375" style="267" customWidth="1"/>
    <col min="3" max="3" width="8.625" style="267" customWidth="1"/>
    <col min="4" max="4" width="16.125" style="267" customWidth="1"/>
    <col min="5" max="6" width="17.375" style="267" customWidth="1"/>
    <col min="7" max="7" width="29.75" style="267" customWidth="1"/>
    <col min="8" max="8" width="3.875" style="267" customWidth="1"/>
    <col min="9" max="16384" width="12.625" style="267"/>
  </cols>
  <sheetData>
    <row r="1" spans="1:11" ht="24.95" customHeight="1" x14ac:dyDescent="0.15">
      <c r="A1" s="68" t="s">
        <v>2248</v>
      </c>
      <c r="B1" s="59"/>
      <c r="C1" s="59"/>
      <c r="D1" s="59"/>
      <c r="E1" s="59"/>
      <c r="F1" s="59"/>
      <c r="G1" s="59"/>
    </row>
    <row r="2" spans="1:11" ht="24.95" customHeight="1" x14ac:dyDescent="0.15">
      <c r="A2" s="68" t="s">
        <v>206</v>
      </c>
      <c r="B2" s="59"/>
      <c r="C2" s="59"/>
      <c r="D2" s="59"/>
      <c r="E2" s="335"/>
      <c r="G2" s="118"/>
    </row>
    <row r="3" spans="1:11" ht="13.5" x14ac:dyDescent="0.15">
      <c r="A3" s="68"/>
      <c r="B3" s="68"/>
      <c r="C3" s="68"/>
      <c r="D3" s="68"/>
      <c r="E3" s="68"/>
      <c r="F3" s="68"/>
      <c r="G3" s="59"/>
    </row>
    <row r="4" spans="1:11" ht="24.95" customHeight="1" x14ac:dyDescent="0.15">
      <c r="A4" s="68" t="s">
        <v>207</v>
      </c>
      <c r="B4" s="59"/>
      <c r="C4" s="59"/>
      <c r="D4" s="59"/>
      <c r="E4" s="92"/>
    </row>
    <row r="5" spans="1:11" ht="13.5" x14ac:dyDescent="0.15">
      <c r="A5" s="59"/>
      <c r="B5" s="59"/>
      <c r="C5" s="59"/>
      <c r="F5" s="59"/>
      <c r="G5" s="59"/>
    </row>
    <row r="6" spans="1:11" s="362" customFormat="1" ht="24.95" customHeight="1" x14ac:dyDescent="0.15">
      <c r="A6" s="2" t="s">
        <v>539</v>
      </c>
    </row>
    <row r="7" spans="1:11" s="362" customFormat="1" ht="24.95" customHeight="1" x14ac:dyDescent="0.15">
      <c r="A7" s="2" t="s">
        <v>538</v>
      </c>
      <c r="B7" s="2"/>
      <c r="C7" s="2"/>
      <c r="D7" s="2"/>
      <c r="E7" s="2"/>
      <c r="F7" s="2"/>
      <c r="G7" s="2"/>
      <c r="H7" s="2"/>
      <c r="I7" s="2"/>
      <c r="J7" s="2"/>
      <c r="K7" s="2"/>
    </row>
    <row r="8" spans="1:11" s="362" customFormat="1" ht="24.95" customHeight="1" x14ac:dyDescent="0.15">
      <c r="A8" s="242"/>
      <c r="B8" s="335"/>
      <c r="C8" s="6" t="s">
        <v>348</v>
      </c>
      <c r="D8" s="7"/>
      <c r="E8" s="88"/>
      <c r="F8" s="88"/>
      <c r="G8" s="100"/>
      <c r="H8" s="242"/>
    </row>
    <row r="9" spans="1:11" s="362" customFormat="1" ht="24.95" customHeight="1" x14ac:dyDescent="0.15">
      <c r="A9" s="242"/>
      <c r="B9" s="335"/>
      <c r="C9" s="6" t="s">
        <v>537</v>
      </c>
      <c r="D9" s="7"/>
      <c r="E9" s="88"/>
      <c r="F9" s="88"/>
      <c r="G9" s="100"/>
      <c r="H9" s="242"/>
    </row>
    <row r="10" spans="1:11" s="362" customFormat="1" ht="24.95" customHeight="1" x14ac:dyDescent="0.15">
      <c r="A10" s="242"/>
      <c r="B10" s="335"/>
      <c r="C10" s="6" t="s">
        <v>536</v>
      </c>
      <c r="D10" s="7"/>
      <c r="E10" s="88"/>
      <c r="F10" s="88"/>
      <c r="G10" s="100"/>
      <c r="H10" s="242"/>
    </row>
    <row r="11" spans="1:11" ht="13.5" x14ac:dyDescent="0.15">
      <c r="A11" s="59"/>
      <c r="B11" s="59"/>
      <c r="C11" s="59"/>
      <c r="F11" s="59"/>
      <c r="G11" s="59"/>
    </row>
    <row r="12" spans="1:11" s="362" customFormat="1" ht="24.95" customHeight="1" x14ac:dyDescent="0.15">
      <c r="A12" s="2" t="s">
        <v>208</v>
      </c>
    </row>
    <row r="13" spans="1:11" s="362" customFormat="1" ht="24.95" customHeight="1" x14ac:dyDescent="0.15">
      <c r="A13" s="2" t="s">
        <v>535</v>
      </c>
      <c r="B13" s="2"/>
      <c r="C13" s="2"/>
      <c r="D13" s="2"/>
      <c r="E13" s="2"/>
      <c r="F13" s="2"/>
      <c r="G13" s="2"/>
      <c r="H13" s="2"/>
      <c r="I13" s="2"/>
      <c r="J13" s="2"/>
      <c r="K13" s="2"/>
    </row>
    <row r="14" spans="1:11" s="362" customFormat="1" ht="24.95" customHeight="1" x14ac:dyDescent="0.15">
      <c r="A14" s="242"/>
      <c r="B14" s="335"/>
      <c r="C14" s="6" t="s">
        <v>127</v>
      </c>
      <c r="D14" s="7"/>
      <c r="E14" s="88"/>
      <c r="F14" s="88"/>
      <c r="G14" s="100"/>
      <c r="H14" s="242"/>
    </row>
    <row r="15" spans="1:11" s="362" customFormat="1" ht="24.95" customHeight="1" x14ac:dyDescent="0.15">
      <c r="A15" s="242"/>
      <c r="B15" s="335"/>
      <c r="C15" s="6" t="s">
        <v>67</v>
      </c>
      <c r="D15" s="7"/>
      <c r="E15" s="88"/>
      <c r="F15" s="88"/>
      <c r="G15" s="100"/>
      <c r="H15" s="242"/>
    </row>
    <row r="16" spans="1:11" s="362" customFormat="1" ht="24.95" customHeight="1" x14ac:dyDescent="0.15">
      <c r="A16" s="242"/>
      <c r="B16" s="335"/>
      <c r="C16" s="6" t="s">
        <v>128</v>
      </c>
      <c r="D16" s="7"/>
      <c r="E16" s="88"/>
      <c r="F16" s="88"/>
      <c r="G16" s="100"/>
      <c r="H16" s="242"/>
    </row>
    <row r="17" spans="1:7" ht="24.95" customHeight="1" x14ac:dyDescent="0.15">
      <c r="A17" s="59"/>
      <c r="B17" s="335"/>
      <c r="C17" s="10" t="s">
        <v>475</v>
      </c>
      <c r="D17" s="39"/>
      <c r="E17" s="39"/>
      <c r="F17" s="80"/>
      <c r="G17" s="101"/>
    </row>
    <row r="18" spans="1:7" ht="24.95" customHeight="1" x14ac:dyDescent="0.15">
      <c r="A18" s="59"/>
      <c r="B18" s="361"/>
      <c r="C18" s="1627"/>
      <c r="D18" s="1628"/>
      <c r="E18" s="1628"/>
      <c r="F18" s="1628"/>
      <c r="G18" s="1629"/>
    </row>
    <row r="19" spans="1:7" ht="13.5" x14ac:dyDescent="0.15">
      <c r="A19" s="59"/>
      <c r="B19" s="59"/>
      <c r="C19" s="59" t="s">
        <v>129</v>
      </c>
      <c r="F19" s="59"/>
      <c r="G19" s="59"/>
    </row>
    <row r="20" spans="1:7" ht="24.95" customHeight="1" x14ac:dyDescent="0.15">
      <c r="B20" s="267" t="s">
        <v>198</v>
      </c>
    </row>
  </sheetData>
  <sheetProtection formatRows="0"/>
  <mergeCells count="1">
    <mergeCell ref="C18:G18"/>
  </mergeCells>
  <phoneticPr fontId="3"/>
  <dataValidations count="2">
    <dataValidation type="list" operator="equal" allowBlank="1" showInputMessage="1" showErrorMessage="1" errorTitle="入力規則違反" error="リストから選択してください" sqref="B14:B17 B8:B10 E2" xr:uid="{00000000-0002-0000-2A00-000000000000}">
      <formula1>"○"</formula1>
    </dataValidation>
    <dataValidation operator="equal" allowBlank="1" showInputMessage="1" showErrorMessage="1" errorTitle="入力規則違反" error="リストから選択してください" sqref="B18" xr:uid="{00000000-0002-0000-2A00-000001000000}"/>
  </dataValidations>
  <pageMargins left="0.75" right="0.75" top="0.41" bottom="0.78" header="0.18" footer="0.51200000000000001"/>
  <pageSetup paperSize="9" orientation="landscape" r:id="rId1"/>
  <headerFooter alignWithMargins="0">
    <oddFooter>&amp;C&amp;A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50"/>
  <dimension ref="A1:J24"/>
  <sheetViews>
    <sheetView showGridLines="0" view="pageBreakPreview" zoomScaleNormal="80" zoomScaleSheetLayoutView="100" workbookViewId="0">
      <selection activeCell="J6" sqref="J6"/>
    </sheetView>
  </sheetViews>
  <sheetFormatPr defaultColWidth="12.625" defaultRowHeight="24.95" customHeight="1" x14ac:dyDescent="0.15"/>
  <cols>
    <col min="1" max="1" width="3.875" style="71" customWidth="1"/>
    <col min="2" max="2" width="14.125" style="71" customWidth="1"/>
    <col min="3" max="3" width="11.125" style="71" customWidth="1"/>
    <col min="4" max="5" width="14.625" style="71" customWidth="1"/>
    <col min="6" max="6" width="19.5" style="71" customWidth="1"/>
    <col min="7" max="7" width="16.25" style="71" customWidth="1"/>
    <col min="8" max="8" width="16.375" style="71" customWidth="1"/>
    <col min="9" max="13" width="7.625" style="71" customWidth="1"/>
    <col min="14" max="16384" width="12.625" style="71"/>
  </cols>
  <sheetData>
    <row r="1" spans="1:8" ht="21" customHeight="1" x14ac:dyDescent="0.15">
      <c r="A1" s="27" t="s">
        <v>284</v>
      </c>
      <c r="B1" s="27"/>
      <c r="C1" s="27"/>
      <c r="D1" s="27"/>
      <c r="E1" s="27"/>
      <c r="F1" s="27"/>
      <c r="G1" s="27"/>
      <c r="H1" s="27"/>
    </row>
    <row r="2" spans="1:8" ht="24.75" customHeight="1" x14ac:dyDescent="0.15">
      <c r="A2" s="27" t="s">
        <v>269</v>
      </c>
      <c r="B2" s="27"/>
      <c r="C2" s="27"/>
      <c r="D2" s="27"/>
      <c r="E2" s="27"/>
      <c r="F2" s="27"/>
      <c r="G2" s="335"/>
      <c r="H2" s="27"/>
    </row>
    <row r="3" spans="1:8" ht="6.75" customHeight="1" x14ac:dyDescent="0.15">
      <c r="A3" s="27"/>
      <c r="B3" s="27"/>
      <c r="C3" s="27"/>
      <c r="D3" s="27"/>
      <c r="E3" s="27"/>
      <c r="F3" s="27"/>
      <c r="G3" s="27"/>
      <c r="H3" s="27"/>
    </row>
    <row r="4" spans="1:8" ht="13.5" x14ac:dyDescent="0.15">
      <c r="A4" s="27" t="s">
        <v>550</v>
      </c>
      <c r="B4" s="27"/>
      <c r="C4" s="27"/>
      <c r="D4" s="27"/>
      <c r="E4" s="27"/>
      <c r="F4" s="27"/>
      <c r="G4" s="27"/>
      <c r="H4" s="27"/>
    </row>
    <row r="5" spans="1:8" ht="13.5" x14ac:dyDescent="0.15">
      <c r="A5" s="27" t="s">
        <v>1102</v>
      </c>
      <c r="B5" s="27"/>
      <c r="C5" s="27"/>
      <c r="D5" s="27"/>
      <c r="E5" s="27"/>
      <c r="F5" s="27"/>
      <c r="G5" s="27"/>
      <c r="H5" s="27"/>
    </row>
    <row r="6" spans="1:8" ht="24.95" customHeight="1" x14ac:dyDescent="0.15">
      <c r="A6" s="27"/>
      <c r="B6" s="256" t="s">
        <v>549</v>
      </c>
      <c r="C6" s="170"/>
      <c r="D6" s="256" t="s">
        <v>1087</v>
      </c>
      <c r="E6" s="170"/>
      <c r="F6" s="231" t="s">
        <v>548</v>
      </c>
      <c r="G6" s="40"/>
    </row>
    <row r="7" spans="1:8" ht="24.95" customHeight="1" x14ac:dyDescent="0.15">
      <c r="A7" s="27"/>
      <c r="B7" s="256" t="s">
        <v>329</v>
      </c>
      <c r="C7" s="170"/>
      <c r="D7" s="1553"/>
      <c r="E7" s="1554"/>
      <c r="F7" s="335"/>
    </row>
    <row r="8" spans="1:8" ht="24.95" customHeight="1" x14ac:dyDescent="0.15">
      <c r="A8" s="27"/>
      <c r="B8" s="235" t="s">
        <v>547</v>
      </c>
      <c r="C8" s="231" t="s">
        <v>546</v>
      </c>
      <c r="D8" s="91"/>
      <c r="E8" s="91"/>
      <c r="F8" s="335"/>
    </row>
    <row r="9" spans="1:8" ht="24.95" customHeight="1" x14ac:dyDescent="0.15">
      <c r="A9" s="27"/>
      <c r="B9" s="257"/>
      <c r="C9" s="231" t="s">
        <v>545</v>
      </c>
      <c r="D9" s="91"/>
      <c r="E9" s="91"/>
      <c r="F9" s="335"/>
    </row>
    <row r="10" spans="1:8" ht="24.95" customHeight="1" x14ac:dyDescent="0.15">
      <c r="A10" s="27"/>
      <c r="B10" s="157"/>
      <c r="C10" s="231" t="s">
        <v>544</v>
      </c>
      <c r="D10" s="91"/>
      <c r="E10" s="91"/>
      <c r="F10" s="335"/>
    </row>
    <row r="11" spans="1:8" ht="24.95" customHeight="1" x14ac:dyDescent="0.15">
      <c r="A11" s="27"/>
      <c r="B11" s="577" t="s">
        <v>558</v>
      </c>
      <c r="C11" s="231" t="s">
        <v>349</v>
      </c>
      <c r="D11" s="91"/>
      <c r="E11" s="91"/>
      <c r="F11" s="335"/>
    </row>
    <row r="12" spans="1:8" ht="24.95" customHeight="1" x14ac:dyDescent="0.15">
      <c r="A12" s="27"/>
      <c r="B12" s="102"/>
      <c r="C12" s="108"/>
      <c r="D12" s="91"/>
      <c r="E12" s="91"/>
      <c r="F12" s="335"/>
    </row>
    <row r="13" spans="1:8" ht="13.5" x14ac:dyDescent="0.15">
      <c r="B13" s="56" t="s">
        <v>2218</v>
      </c>
      <c r="C13" s="27"/>
      <c r="D13" s="27"/>
      <c r="E13" s="27"/>
      <c r="F13" s="27"/>
      <c r="G13" s="27"/>
      <c r="H13" s="27"/>
    </row>
    <row r="14" spans="1:8" ht="13.5" x14ac:dyDescent="0.15">
      <c r="B14" s="56" t="s">
        <v>2051</v>
      </c>
      <c r="C14" s="27"/>
      <c r="D14" s="27"/>
      <c r="E14" s="27"/>
      <c r="F14" s="27"/>
      <c r="G14" s="27"/>
      <c r="H14" s="27"/>
    </row>
    <row r="15" spans="1:8" ht="14.25" customHeight="1" x14ac:dyDescent="0.15">
      <c r="A15" s="27"/>
      <c r="B15" s="56" t="s">
        <v>2052</v>
      </c>
      <c r="C15" s="27"/>
      <c r="D15" s="27"/>
      <c r="E15" s="27"/>
      <c r="F15" s="27"/>
      <c r="G15" s="27"/>
      <c r="H15" s="27"/>
    </row>
    <row r="16" spans="1:8" ht="15" customHeight="1" x14ac:dyDescent="0.15">
      <c r="A16" s="27"/>
      <c r="B16" s="56" t="s">
        <v>2053</v>
      </c>
      <c r="C16" s="27"/>
      <c r="D16" s="27"/>
      <c r="E16" s="27"/>
      <c r="F16" s="27"/>
      <c r="G16" s="27"/>
      <c r="H16" s="27"/>
    </row>
    <row r="17" spans="1:10" ht="25.15" customHeight="1" x14ac:dyDescent="0.15">
      <c r="A17" s="27" t="s">
        <v>543</v>
      </c>
      <c r="B17" s="27"/>
      <c r="C17" s="27"/>
      <c r="D17" s="27"/>
      <c r="E17" s="27"/>
      <c r="F17" s="27"/>
      <c r="G17" s="27"/>
      <c r="H17" s="27"/>
    </row>
    <row r="18" spans="1:10" ht="64.5" customHeight="1" x14ac:dyDescent="0.15">
      <c r="A18" s="27"/>
      <c r="B18" s="1520"/>
      <c r="C18" s="1521"/>
      <c r="D18" s="1521"/>
      <c r="E18" s="1521"/>
      <c r="F18" s="1521"/>
      <c r="G18" s="1521"/>
      <c r="H18" s="1522"/>
    </row>
    <row r="19" spans="1:10" ht="6.6" customHeight="1" x14ac:dyDescent="0.15">
      <c r="A19" s="27"/>
      <c r="B19" s="27"/>
      <c r="C19" s="27"/>
      <c r="D19" s="27"/>
      <c r="E19" s="27"/>
      <c r="F19" s="27"/>
      <c r="G19" s="27"/>
      <c r="H19" s="27"/>
    </row>
    <row r="20" spans="1:10" ht="24.95" customHeight="1" x14ac:dyDescent="0.15">
      <c r="A20" s="27" t="s">
        <v>542</v>
      </c>
      <c r="B20" s="27"/>
      <c r="C20" s="27"/>
      <c r="D20" s="27"/>
      <c r="E20" s="27"/>
      <c r="F20" s="27"/>
      <c r="G20" s="27"/>
      <c r="H20" s="27"/>
      <c r="I20" s="27"/>
    </row>
    <row r="21" spans="1:10" ht="24.95" customHeight="1" x14ac:dyDescent="0.15">
      <c r="A21" s="27"/>
      <c r="B21" s="335"/>
      <c r="C21" s="231" t="s">
        <v>541</v>
      </c>
      <c r="D21" s="75"/>
      <c r="E21" s="75"/>
      <c r="F21" s="75"/>
      <c r="G21" s="75"/>
      <c r="H21" s="75"/>
      <c r="I21" s="75"/>
    </row>
    <row r="22" spans="1:10" ht="24.95" customHeight="1" x14ac:dyDescent="0.15">
      <c r="A22" s="27"/>
      <c r="B22" s="335"/>
      <c r="C22" s="231" t="s">
        <v>540</v>
      </c>
      <c r="D22" s="75"/>
      <c r="E22" s="75"/>
      <c r="F22" s="75"/>
      <c r="G22" s="75"/>
      <c r="H22" s="75"/>
      <c r="I22" s="75"/>
    </row>
    <row r="23" spans="1:10" ht="24.75" customHeight="1" x14ac:dyDescent="0.15">
      <c r="A23" s="27"/>
      <c r="B23" s="335"/>
      <c r="C23" s="231" t="s">
        <v>475</v>
      </c>
      <c r="D23" s="1630"/>
      <c r="E23" s="1631"/>
      <c r="F23" s="1631"/>
      <c r="G23" s="1631"/>
      <c r="H23" s="1631"/>
      <c r="I23" s="1632"/>
      <c r="J23" s="27"/>
    </row>
    <row r="24" spans="1:10" ht="21" customHeight="1" x14ac:dyDescent="0.15">
      <c r="D24" s="71" t="s">
        <v>239</v>
      </c>
    </row>
  </sheetData>
  <sheetProtection formatRows="0"/>
  <mergeCells count="3">
    <mergeCell ref="D7:E7"/>
    <mergeCell ref="B18:H18"/>
    <mergeCell ref="D23:I23"/>
  </mergeCells>
  <phoneticPr fontId="3"/>
  <dataValidations count="2">
    <dataValidation type="list" operator="equal" allowBlank="1" showInputMessage="1" showErrorMessage="1" errorTitle="入力規則違反" error="リストから選択してください" sqref="F7:F12" xr:uid="{00000000-0002-0000-2B00-000000000000}">
      <formula1>"有,無,非該当"</formula1>
    </dataValidation>
    <dataValidation type="list" operator="equal" allowBlank="1" showInputMessage="1" showErrorMessage="1" errorTitle="入力規則違反" error="リストから選択してください" sqref="B21:B23 G2" xr:uid="{00000000-0002-0000-2B00-000001000000}">
      <formula1>"○"</formula1>
    </dataValidation>
  </dataValidations>
  <pageMargins left="0.75" right="0.75" top="1" bottom="0.78" header="0.51200000000000001" footer="0.51200000000000001"/>
  <pageSetup paperSize="9" scale="94" orientation="landscape" r:id="rId1"/>
  <headerFooter alignWithMargins="0">
    <oddFooter>&amp;C&amp;A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51"/>
  <dimension ref="A1:M17"/>
  <sheetViews>
    <sheetView showGridLines="0" view="pageBreakPreview" zoomScaleNormal="85" zoomScaleSheetLayoutView="100" workbookViewId="0">
      <selection activeCell="J6" sqref="J6"/>
    </sheetView>
  </sheetViews>
  <sheetFormatPr defaultColWidth="12.625" defaultRowHeight="24.95" customHeight="1" x14ac:dyDescent="0.15"/>
  <cols>
    <col min="1" max="1" width="3.875" style="71" customWidth="1"/>
    <col min="2" max="2" width="11" style="71" bestFit="1" customWidth="1"/>
    <col min="3" max="3" width="11.125" style="71" customWidth="1"/>
    <col min="4" max="4" width="12.75" style="71" customWidth="1"/>
    <col min="5" max="5" width="7.625" style="71" customWidth="1"/>
    <col min="6" max="6" width="9.875" style="71" customWidth="1"/>
    <col min="7" max="7" width="9.375" style="71" customWidth="1"/>
    <col min="8" max="8" width="6.875" style="71" customWidth="1"/>
    <col min="9" max="9" width="41.375" style="71" customWidth="1"/>
    <col min="10" max="10" width="7.625" style="71" customWidth="1"/>
    <col min="11" max="16384" width="12.625" style="71"/>
  </cols>
  <sheetData>
    <row r="1" spans="1:9" ht="24.95" customHeight="1" x14ac:dyDescent="0.15">
      <c r="A1" s="59" t="s">
        <v>215</v>
      </c>
      <c r="B1" s="27"/>
      <c r="C1" s="27"/>
      <c r="D1" s="27"/>
      <c r="E1" s="27"/>
      <c r="F1" s="27"/>
      <c r="G1" s="27"/>
      <c r="H1" s="27"/>
      <c r="I1" s="27"/>
    </row>
    <row r="2" spans="1:9" ht="24.95" customHeight="1" x14ac:dyDescent="0.15">
      <c r="B2" s="27" t="s">
        <v>216</v>
      </c>
      <c r="C2" s="27"/>
      <c r="D2" s="27"/>
      <c r="E2" s="27"/>
      <c r="F2" s="27"/>
      <c r="G2" s="27"/>
      <c r="H2" s="27"/>
      <c r="I2" s="27"/>
    </row>
    <row r="3" spans="1:9" ht="64.5" customHeight="1" x14ac:dyDescent="0.15">
      <c r="A3" s="27"/>
      <c r="B3" s="1520"/>
      <c r="C3" s="1521"/>
      <c r="D3" s="1521"/>
      <c r="E3" s="1521"/>
      <c r="F3" s="1521"/>
      <c r="G3" s="1521"/>
      <c r="H3" s="1521"/>
      <c r="I3" s="1522"/>
    </row>
    <row r="5" spans="1:9" ht="24.95" customHeight="1" x14ac:dyDescent="0.15">
      <c r="A5" s="27" t="s">
        <v>556</v>
      </c>
      <c r="B5" s="27"/>
      <c r="C5" s="27"/>
      <c r="D5" s="27"/>
      <c r="E5" s="27"/>
      <c r="F5" s="27"/>
      <c r="G5" s="27"/>
      <c r="H5" s="27"/>
      <c r="I5" s="27"/>
    </row>
    <row r="6" spans="1:9" ht="24.95" customHeight="1" x14ac:dyDescent="0.15">
      <c r="A6" s="27" t="s">
        <v>202</v>
      </c>
      <c r="B6" s="27"/>
      <c r="C6" s="27"/>
      <c r="D6" s="27"/>
      <c r="E6" s="27"/>
      <c r="F6" s="27"/>
      <c r="G6" s="27"/>
      <c r="H6" s="27"/>
      <c r="I6" s="27"/>
    </row>
    <row r="7" spans="1:9" ht="24.95" customHeight="1" x14ac:dyDescent="0.15">
      <c r="A7" s="27"/>
      <c r="B7" s="18" t="s">
        <v>555</v>
      </c>
      <c r="C7" s="18" t="s">
        <v>554</v>
      </c>
      <c r="D7" s="363"/>
      <c r="E7" s="75"/>
      <c r="F7" s="75"/>
      <c r="G7" s="75"/>
      <c r="H7" s="75"/>
      <c r="I7" s="27"/>
    </row>
    <row r="8" spans="1:9" ht="24.95" customHeight="1" x14ac:dyDescent="0.15">
      <c r="A8" s="27"/>
      <c r="B8" s="31"/>
      <c r="C8" s="31"/>
      <c r="D8" s="231" t="s">
        <v>540</v>
      </c>
      <c r="E8" s="75"/>
      <c r="F8" s="75"/>
      <c r="G8" s="75"/>
      <c r="H8" s="75"/>
    </row>
    <row r="9" spans="1:9" ht="24.95" customHeight="1" x14ac:dyDescent="0.15">
      <c r="A9" s="27"/>
      <c r="B9" s="31"/>
      <c r="C9" s="31"/>
      <c r="D9" s="231" t="s">
        <v>541</v>
      </c>
      <c r="E9" s="75"/>
      <c r="F9" s="75"/>
      <c r="G9" s="75"/>
      <c r="H9" s="75"/>
    </row>
    <row r="10" spans="1:9" ht="24.95" customHeight="1" x14ac:dyDescent="0.15">
      <c r="A10" s="27" t="s">
        <v>553</v>
      </c>
      <c r="B10" s="31"/>
      <c r="C10" s="31"/>
      <c r="D10" s="231" t="s">
        <v>552</v>
      </c>
      <c r="E10" s="75"/>
      <c r="F10" s="75"/>
      <c r="G10" s="75"/>
      <c r="H10" s="75"/>
    </row>
    <row r="11" spans="1:9" ht="24.95" customHeight="1" x14ac:dyDescent="0.15">
      <c r="A11" s="27"/>
      <c r="B11" s="31"/>
      <c r="C11" s="31"/>
      <c r="D11" s="231" t="s">
        <v>551</v>
      </c>
      <c r="E11" s="75"/>
      <c r="F11" s="75"/>
      <c r="G11" s="75"/>
      <c r="H11" s="75"/>
    </row>
    <row r="12" spans="1:9" ht="24.95" customHeight="1" x14ac:dyDescent="0.15">
      <c r="A12" s="27"/>
      <c r="B12" s="31"/>
      <c r="C12" s="31"/>
      <c r="D12" s="228" t="s">
        <v>475</v>
      </c>
      <c r="E12" s="1501"/>
      <c r="F12" s="1502"/>
      <c r="G12" s="1502"/>
      <c r="H12" s="1502"/>
      <c r="I12" s="1581"/>
    </row>
    <row r="13" spans="1:9" ht="24.95" customHeight="1" x14ac:dyDescent="0.15">
      <c r="E13" s="71" t="s">
        <v>239</v>
      </c>
    </row>
    <row r="15" spans="1:9" ht="13.5" x14ac:dyDescent="0.15">
      <c r="A15" s="27" t="s">
        <v>285</v>
      </c>
      <c r="B15" s="27"/>
      <c r="D15" s="27"/>
      <c r="E15" s="27"/>
      <c r="F15" s="27"/>
      <c r="G15" s="27"/>
      <c r="H15" s="27"/>
    </row>
    <row r="16" spans="1:9" ht="13.5" x14ac:dyDescent="0.15">
      <c r="A16" s="27" t="s">
        <v>364</v>
      </c>
      <c r="B16" s="27"/>
      <c r="C16" s="27"/>
      <c r="D16" s="27"/>
      <c r="E16" s="27"/>
      <c r="F16" s="27"/>
      <c r="G16" s="27"/>
      <c r="H16" s="27"/>
    </row>
    <row r="17" spans="1:13" ht="54.75" customHeight="1" x14ac:dyDescent="0.15">
      <c r="A17" s="27"/>
      <c r="B17" s="1562"/>
      <c r="C17" s="1563"/>
      <c r="D17" s="1563"/>
      <c r="E17" s="1563"/>
      <c r="F17" s="1563"/>
      <c r="G17" s="1563"/>
      <c r="H17" s="1563"/>
      <c r="I17" s="1563"/>
      <c r="J17" s="896"/>
      <c r="K17" s="897"/>
      <c r="L17" s="897"/>
      <c r="M17" s="897"/>
    </row>
  </sheetData>
  <sheetProtection formatRows="0"/>
  <mergeCells count="3">
    <mergeCell ref="B3:I3"/>
    <mergeCell ref="E12:I12"/>
    <mergeCell ref="B17:I17"/>
  </mergeCells>
  <phoneticPr fontId="3"/>
  <dataValidations count="1">
    <dataValidation type="list" operator="equal" allowBlank="1" showInputMessage="1" showErrorMessage="1" errorTitle="入力規則違反" error="リストから選択してください" sqref="B8:C12" xr:uid="{00000000-0002-0000-2C00-000000000000}">
      <formula1>"○"</formula1>
    </dataValidation>
  </dataValidations>
  <pageMargins left="0.78740157480314965" right="0.78740157480314965" top="0.98425196850393704" bottom="0.98425196850393704" header="0.51181102362204722" footer="0.51181102362204722"/>
  <pageSetup paperSize="9" orientation="landscape" r:id="rId1"/>
  <headerFooter alignWithMargins="0">
    <oddFooter>&amp;C&amp;A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53"/>
  <dimension ref="A1:BB20"/>
  <sheetViews>
    <sheetView showGridLines="0" view="pageBreakPreview" zoomScale="55" zoomScaleNormal="80" zoomScaleSheetLayoutView="55" workbookViewId="0">
      <selection activeCell="J6" sqref="J6"/>
    </sheetView>
  </sheetViews>
  <sheetFormatPr defaultColWidth="12.625" defaultRowHeight="24.95" customHeight="1" x14ac:dyDescent="0.15"/>
  <cols>
    <col min="1" max="1" width="2.125" style="71" customWidth="1"/>
    <col min="2" max="2" width="7.5" style="71" customWidth="1"/>
    <col min="3" max="3" width="11.125" style="71" customWidth="1"/>
    <col min="4" max="4" width="14.25" style="71" customWidth="1"/>
    <col min="5" max="5" width="7.5" style="71" customWidth="1"/>
    <col min="6" max="6" width="15.75" style="71" customWidth="1"/>
    <col min="7" max="7" width="6.625" style="71" customWidth="1"/>
    <col min="8" max="8" width="11.25" style="71" customWidth="1"/>
    <col min="9" max="10" width="11.625" style="71" customWidth="1"/>
    <col min="11" max="11" width="7.5" style="71" customWidth="1"/>
    <col min="12" max="12" width="12.625" style="71" customWidth="1"/>
    <col min="13" max="13" width="4.25" style="71" customWidth="1"/>
    <col min="14" max="14" width="8.625" style="71" customWidth="1"/>
    <col min="15" max="16384" width="12.625" style="71"/>
  </cols>
  <sheetData>
    <row r="1" spans="1:54" ht="20.25" customHeight="1" x14ac:dyDescent="0.15">
      <c r="A1" s="56" t="s">
        <v>2197</v>
      </c>
      <c r="B1" s="124"/>
      <c r="C1" s="124"/>
      <c r="D1" s="124"/>
      <c r="E1" s="124"/>
      <c r="F1" s="124"/>
      <c r="G1" s="124"/>
      <c r="H1" s="124"/>
    </row>
    <row r="2" spans="1:54" ht="21" customHeight="1" x14ac:dyDescent="0.15">
      <c r="B2" s="806"/>
      <c r="C2" s="17" t="s">
        <v>2173</v>
      </c>
      <c r="D2" s="908"/>
      <c r="E2" s="806"/>
      <c r="F2" s="159" t="s">
        <v>2178</v>
      </c>
      <c r="G2" s="909"/>
      <c r="H2" s="1278"/>
      <c r="I2" s="1279" t="s">
        <v>2174</v>
      </c>
      <c r="J2" s="1280"/>
      <c r="K2" s="1278"/>
      <c r="L2" s="1281" t="s">
        <v>2175</v>
      </c>
      <c r="M2" s="1280"/>
    </row>
    <row r="3" spans="1:54" ht="21" customHeight="1" x14ac:dyDescent="0.15">
      <c r="B3" s="806"/>
      <c r="C3" s="17" t="s">
        <v>2176</v>
      </c>
      <c r="D3" s="908"/>
      <c r="E3" s="806"/>
      <c r="F3" s="159" t="s">
        <v>2179</v>
      </c>
      <c r="G3" s="909"/>
      <c r="H3" s="806"/>
      <c r="I3" s="159" t="s">
        <v>2177</v>
      </c>
      <c r="J3" s="909"/>
    </row>
    <row r="4" spans="1:54" ht="22.5" customHeight="1" x14ac:dyDescent="0.15">
      <c r="A4" s="27"/>
      <c r="B4" s="27"/>
      <c r="C4" s="27"/>
      <c r="D4" s="27"/>
      <c r="E4" s="27"/>
      <c r="F4" s="27"/>
      <c r="G4" s="27"/>
      <c r="H4" s="27"/>
    </row>
    <row r="5" spans="1:54" s="1259" customFormat="1" ht="17.25" customHeight="1" x14ac:dyDescent="0.15">
      <c r="A5" s="1258" t="s">
        <v>2180</v>
      </c>
      <c r="B5" s="1264"/>
      <c r="C5" s="1264"/>
      <c r="D5" s="1264"/>
      <c r="E5" s="1264"/>
      <c r="F5" s="1264"/>
      <c r="G5" s="1264"/>
      <c r="H5" s="1264"/>
      <c r="I5" s="1258"/>
      <c r="J5" s="1258"/>
      <c r="K5" s="1258"/>
      <c r="L5" s="1258"/>
      <c r="M5" s="1258"/>
    </row>
    <row r="6" spans="1:54" ht="24.95" customHeight="1" x14ac:dyDescent="0.15">
      <c r="B6" s="806"/>
      <c r="C6" s="142" t="s">
        <v>1095</v>
      </c>
      <c r="D6" s="910"/>
      <c r="E6" s="806"/>
      <c r="F6" s="1546" t="s">
        <v>1096</v>
      </c>
      <c r="G6" s="1605"/>
      <c r="H6" s="806"/>
      <c r="I6" s="142" t="s">
        <v>1097</v>
      </c>
      <c r="J6" s="898"/>
      <c r="K6" s="806"/>
      <c r="L6" s="1546" t="s">
        <v>1098</v>
      </c>
      <c r="M6" s="1605"/>
    </row>
    <row r="7" spans="1:54" ht="24.95" customHeight="1" x14ac:dyDescent="0.15">
      <c r="B7" s="71" t="s">
        <v>1100</v>
      </c>
    </row>
    <row r="8" spans="1:54" s="1259" customFormat="1" ht="20.25" customHeight="1" x14ac:dyDescent="0.15">
      <c r="A8" s="1258"/>
      <c r="B8" s="1258"/>
      <c r="C8" s="1258"/>
      <c r="D8" s="1258"/>
      <c r="E8" s="1258"/>
      <c r="F8" s="1258"/>
      <c r="G8" s="1258"/>
      <c r="H8" s="1258"/>
      <c r="I8" s="1258"/>
      <c r="J8" s="1258"/>
      <c r="K8" s="1258"/>
      <c r="L8" s="1258"/>
      <c r="M8" s="1258"/>
    </row>
    <row r="9" spans="1:54" s="1259" customFormat="1" ht="20.25" customHeight="1" x14ac:dyDescent="0.15">
      <c r="A9" s="1271" t="s">
        <v>2181</v>
      </c>
      <c r="B9" s="1258"/>
      <c r="C9" s="1258"/>
      <c r="D9" s="1258"/>
      <c r="E9" s="1258"/>
      <c r="F9" s="1258"/>
      <c r="G9" s="1258"/>
      <c r="H9" s="1258"/>
      <c r="I9" s="1258"/>
      <c r="J9" s="1258"/>
      <c r="K9" s="1258"/>
      <c r="L9" s="1258"/>
      <c r="M9" s="1258"/>
    </row>
    <row r="10" spans="1:54" s="1260" customFormat="1" ht="20.25" customHeight="1" x14ac:dyDescent="0.15">
      <c r="A10" s="1258" t="s">
        <v>2182</v>
      </c>
      <c r="B10" s="1258"/>
      <c r="C10" s="1258"/>
      <c r="D10" s="1258"/>
      <c r="E10" s="1258"/>
      <c r="F10" s="1258"/>
      <c r="G10" s="1258"/>
      <c r="H10" s="1258"/>
      <c r="I10" s="1258"/>
      <c r="J10" s="1278"/>
      <c r="K10" s="1258"/>
      <c r="L10" s="1258"/>
      <c r="M10" s="1258"/>
      <c r="N10" s="1259"/>
      <c r="O10" s="1259"/>
      <c r="P10" s="1259"/>
      <c r="Q10" s="1259"/>
      <c r="R10" s="1259"/>
      <c r="S10" s="1259"/>
      <c r="T10" s="1259"/>
      <c r="U10" s="1259"/>
      <c r="V10" s="1259"/>
      <c r="W10" s="1259"/>
      <c r="X10" s="1259"/>
      <c r="Y10" s="1259"/>
      <c r="Z10" s="1259"/>
      <c r="AA10" s="1259"/>
      <c r="AB10" s="1259"/>
      <c r="AC10" s="1259"/>
      <c r="AD10" s="1259"/>
      <c r="AE10" s="1259"/>
      <c r="AF10" s="1259"/>
      <c r="AG10" s="1259"/>
      <c r="AH10" s="1259"/>
      <c r="AI10" s="1259"/>
      <c r="AJ10" s="1259"/>
      <c r="AK10" s="1259"/>
      <c r="AL10" s="1259"/>
      <c r="AM10" s="1259"/>
      <c r="AN10" s="1259"/>
      <c r="AO10" s="1259"/>
      <c r="AP10" s="1259"/>
      <c r="AQ10" s="1259"/>
      <c r="AR10" s="1259"/>
      <c r="AS10" s="1259"/>
      <c r="AT10" s="1259"/>
      <c r="AU10" s="1259"/>
      <c r="AV10" s="1259"/>
      <c r="AW10" s="1259"/>
      <c r="AX10" s="1259"/>
      <c r="AY10" s="1259"/>
      <c r="AZ10" s="1259"/>
      <c r="BA10" s="1259"/>
      <c r="BB10" s="1259"/>
    </row>
    <row r="11" spans="1:54" s="1260" customFormat="1" ht="20.25" customHeight="1" x14ac:dyDescent="0.15">
      <c r="A11" s="1258"/>
      <c r="B11" s="1258"/>
      <c r="C11" s="1258"/>
      <c r="D11" s="1258"/>
      <c r="E11" s="1258"/>
      <c r="F11" s="1258"/>
      <c r="G11" s="1258"/>
      <c r="H11" s="1258"/>
      <c r="I11" s="1258"/>
      <c r="J11" s="1277"/>
      <c r="K11" s="1258"/>
      <c r="L11" s="1258"/>
      <c r="M11" s="1258"/>
      <c r="N11" s="1259"/>
      <c r="O11" s="1259"/>
      <c r="P11" s="1259"/>
      <c r="Q11" s="1259"/>
      <c r="R11" s="1259"/>
      <c r="S11" s="1259"/>
      <c r="T11" s="1259"/>
      <c r="U11" s="1259"/>
      <c r="V11" s="1259"/>
      <c r="W11" s="1259"/>
      <c r="X11" s="1259"/>
      <c r="Y11" s="1259"/>
      <c r="Z11" s="1259"/>
      <c r="AA11" s="1259"/>
      <c r="AB11" s="1259"/>
      <c r="AC11" s="1259"/>
      <c r="AD11" s="1259"/>
      <c r="AE11" s="1259"/>
      <c r="AF11" s="1259"/>
      <c r="AG11" s="1259"/>
      <c r="AH11" s="1259"/>
      <c r="AI11" s="1259"/>
      <c r="AJ11" s="1259"/>
      <c r="AK11" s="1259"/>
      <c r="AL11" s="1259"/>
      <c r="AM11" s="1259"/>
      <c r="AN11" s="1259"/>
      <c r="AO11" s="1259"/>
      <c r="AP11" s="1259"/>
      <c r="AQ11" s="1259"/>
      <c r="AR11" s="1259"/>
      <c r="AS11" s="1259"/>
      <c r="AT11" s="1259"/>
      <c r="AU11" s="1259"/>
      <c r="AV11" s="1259"/>
      <c r="AW11" s="1259"/>
      <c r="AX11" s="1259"/>
      <c r="AY11" s="1259"/>
      <c r="AZ11" s="1259"/>
      <c r="BA11" s="1259"/>
      <c r="BB11" s="1259"/>
    </row>
    <row r="12" spans="1:54" s="1260" customFormat="1" ht="20.25" customHeight="1" x14ac:dyDescent="0.15">
      <c r="A12" s="1271" t="s">
        <v>2183</v>
      </c>
      <c r="B12" s="1258"/>
      <c r="C12" s="1258"/>
      <c r="D12" s="1258"/>
      <c r="E12" s="1258"/>
      <c r="F12" s="1258"/>
      <c r="G12" s="1258"/>
      <c r="H12" s="1258"/>
      <c r="I12" s="1258"/>
      <c r="J12" s="1275"/>
      <c r="K12" s="1258"/>
      <c r="L12" s="1258"/>
      <c r="M12" s="1258"/>
      <c r="N12" s="1259"/>
      <c r="O12" s="1259"/>
      <c r="P12" s="1259"/>
      <c r="Q12" s="1259"/>
      <c r="R12" s="1259"/>
      <c r="S12" s="1259"/>
      <c r="T12" s="1259"/>
      <c r="U12" s="1259"/>
      <c r="V12" s="1259"/>
      <c r="W12" s="1259"/>
      <c r="X12" s="1259"/>
      <c r="Y12" s="1259"/>
      <c r="Z12" s="1259"/>
      <c r="AA12" s="1259"/>
      <c r="AB12" s="1259"/>
      <c r="AC12" s="1259"/>
      <c r="AD12" s="1259"/>
      <c r="AE12" s="1259"/>
      <c r="AF12" s="1259"/>
      <c r="AG12" s="1259"/>
      <c r="AH12" s="1259"/>
      <c r="AI12" s="1259"/>
      <c r="AJ12" s="1259"/>
      <c r="AK12" s="1259"/>
      <c r="AL12" s="1259"/>
      <c r="AM12" s="1259"/>
      <c r="AN12" s="1259"/>
      <c r="AO12" s="1259"/>
      <c r="AP12" s="1259"/>
      <c r="AQ12" s="1259"/>
      <c r="AR12" s="1259"/>
      <c r="AS12" s="1259"/>
      <c r="AT12" s="1259"/>
      <c r="AU12" s="1259"/>
      <c r="AV12" s="1259"/>
      <c r="AW12" s="1259"/>
      <c r="AX12" s="1259"/>
      <c r="AY12" s="1259"/>
      <c r="AZ12" s="1259"/>
      <c r="BA12" s="1259"/>
      <c r="BB12" s="1259"/>
    </row>
    <row r="13" spans="1:54" s="1260" customFormat="1" ht="20.25" customHeight="1" x14ac:dyDescent="0.15">
      <c r="A13" s="1258" t="s">
        <v>2184</v>
      </c>
      <c r="B13" s="1258"/>
      <c r="C13" s="1258"/>
      <c r="D13" s="1258"/>
      <c r="E13" s="1258"/>
      <c r="F13" s="1258"/>
      <c r="G13" s="1258"/>
      <c r="H13" s="1258"/>
      <c r="I13" s="1258"/>
      <c r="J13" s="1278"/>
      <c r="K13" s="1258"/>
      <c r="L13" s="1258"/>
      <c r="M13" s="1258"/>
      <c r="N13" s="1259"/>
      <c r="O13" s="1259"/>
      <c r="P13" s="1259"/>
      <c r="Q13" s="1259"/>
      <c r="R13" s="1259"/>
      <c r="S13" s="1259"/>
      <c r="T13" s="1259"/>
      <c r="U13" s="1259"/>
      <c r="V13" s="1259"/>
      <c r="W13" s="1259"/>
      <c r="X13" s="1259"/>
      <c r="Y13" s="1259"/>
      <c r="Z13" s="1259"/>
      <c r="AA13" s="1259"/>
      <c r="AB13" s="1259"/>
      <c r="AC13" s="1259"/>
      <c r="AD13" s="1259"/>
      <c r="AE13" s="1259"/>
      <c r="AF13" s="1259"/>
      <c r="AG13" s="1259"/>
      <c r="AH13" s="1259"/>
      <c r="AI13" s="1259"/>
      <c r="AJ13" s="1259"/>
      <c r="AK13" s="1259"/>
      <c r="AL13" s="1259"/>
      <c r="AM13" s="1259"/>
      <c r="AN13" s="1259"/>
      <c r="AO13" s="1259"/>
      <c r="AP13" s="1259"/>
      <c r="AQ13" s="1259"/>
      <c r="AR13" s="1259"/>
      <c r="AS13" s="1259"/>
      <c r="AT13" s="1259"/>
      <c r="AU13" s="1259"/>
      <c r="AV13" s="1259"/>
      <c r="AW13" s="1259"/>
      <c r="AX13" s="1259"/>
      <c r="AY13" s="1259"/>
      <c r="AZ13" s="1259"/>
      <c r="BA13" s="1259"/>
      <c r="BB13" s="1259"/>
    </row>
    <row r="14" spans="1:54" s="1260" customFormat="1" ht="20.25" customHeight="1" x14ac:dyDescent="0.15">
      <c r="A14" s="1258"/>
      <c r="B14" s="1258"/>
      <c r="C14" s="1258"/>
      <c r="D14" s="1258"/>
      <c r="E14" s="1258"/>
      <c r="F14" s="1258"/>
      <c r="G14" s="1258"/>
      <c r="H14" s="1258"/>
      <c r="I14" s="1258"/>
      <c r="J14" s="1258"/>
      <c r="K14" s="1258"/>
      <c r="L14" s="1258"/>
      <c r="M14" s="1258"/>
      <c r="N14" s="1259"/>
      <c r="O14" s="1259"/>
      <c r="P14" s="1259"/>
      <c r="Q14" s="1259"/>
      <c r="R14" s="1259"/>
      <c r="S14" s="1259"/>
      <c r="T14" s="1259"/>
      <c r="U14" s="1259"/>
      <c r="V14" s="1259"/>
      <c r="W14" s="1259"/>
      <c r="X14" s="1259"/>
      <c r="Y14" s="1259"/>
      <c r="Z14" s="1259"/>
      <c r="AA14" s="1259"/>
      <c r="AB14" s="1259"/>
      <c r="AC14" s="1259"/>
      <c r="AD14" s="1259"/>
      <c r="AE14" s="1259"/>
      <c r="AF14" s="1259"/>
      <c r="AG14" s="1259"/>
      <c r="AH14" s="1259"/>
      <c r="AI14" s="1259"/>
      <c r="AJ14" s="1259"/>
      <c r="AK14" s="1259"/>
      <c r="AL14" s="1259"/>
      <c r="AM14" s="1259"/>
      <c r="AN14" s="1259"/>
      <c r="AO14" s="1259"/>
      <c r="AP14" s="1259"/>
      <c r="AQ14" s="1259"/>
      <c r="AR14" s="1259"/>
      <c r="AS14" s="1259"/>
      <c r="AT14" s="1259"/>
      <c r="AU14" s="1259"/>
      <c r="AV14" s="1259"/>
      <c r="AW14" s="1259"/>
      <c r="AX14" s="1259"/>
      <c r="AY14" s="1259"/>
      <c r="AZ14" s="1259"/>
      <c r="BA14" s="1259"/>
      <c r="BB14" s="1259"/>
    </row>
    <row r="15" spans="1:54" s="1260" customFormat="1" ht="20.25" customHeight="1" x14ac:dyDescent="0.15">
      <c r="A15" s="1271" t="s">
        <v>2185</v>
      </c>
      <c r="B15" s="1258"/>
      <c r="C15" s="1258"/>
      <c r="D15" s="1258"/>
      <c r="E15" s="1258"/>
      <c r="F15" s="1258"/>
      <c r="G15" s="1258"/>
      <c r="H15" s="1258"/>
      <c r="I15" s="1258"/>
      <c r="J15" s="1258"/>
      <c r="K15" s="1278"/>
      <c r="M15" s="1258"/>
      <c r="N15" s="1259"/>
      <c r="O15" s="1259"/>
      <c r="P15" s="1259"/>
      <c r="Q15" s="1259"/>
      <c r="R15" s="1259"/>
      <c r="S15" s="1259"/>
      <c r="T15" s="1259"/>
      <c r="U15" s="1259"/>
      <c r="V15" s="1259"/>
      <c r="W15" s="1259"/>
      <c r="X15" s="1259"/>
      <c r="Y15" s="1259"/>
      <c r="Z15" s="1259"/>
      <c r="AA15" s="1259"/>
      <c r="AB15" s="1259"/>
      <c r="AC15" s="1259"/>
      <c r="AD15" s="1259"/>
      <c r="AE15" s="1259"/>
      <c r="AF15" s="1259"/>
      <c r="AG15" s="1259"/>
      <c r="AH15" s="1259"/>
      <c r="AI15" s="1259"/>
      <c r="AJ15" s="1259"/>
      <c r="AK15" s="1259"/>
      <c r="AL15" s="1259"/>
      <c r="AM15" s="1259"/>
      <c r="AN15" s="1259"/>
      <c r="AO15" s="1259"/>
      <c r="AP15" s="1259"/>
      <c r="AQ15" s="1259"/>
      <c r="AR15" s="1259"/>
      <c r="AS15" s="1259"/>
      <c r="AT15" s="1259"/>
      <c r="AU15" s="1259"/>
      <c r="AV15" s="1259"/>
      <c r="AW15" s="1259"/>
      <c r="AX15" s="1259"/>
      <c r="AY15" s="1259"/>
      <c r="AZ15" s="1259"/>
      <c r="BA15" s="1259"/>
      <c r="BB15" s="1259"/>
    </row>
    <row r="16" spans="1:54" s="1259" customFormat="1" ht="20.25" customHeight="1" x14ac:dyDescent="0.15">
      <c r="A16" s="1258"/>
      <c r="B16" s="1258"/>
      <c r="C16" s="1258"/>
      <c r="D16" s="1258"/>
      <c r="E16" s="1258"/>
      <c r="F16" s="1258"/>
      <c r="G16" s="1258"/>
      <c r="H16" s="1258"/>
      <c r="I16" s="1258"/>
      <c r="J16" s="1258"/>
      <c r="K16" s="1258"/>
      <c r="L16" s="1258"/>
      <c r="M16" s="1258"/>
    </row>
    <row r="17" spans="1:54" s="1259" customFormat="1" ht="20.25" customHeight="1" x14ac:dyDescent="0.15">
      <c r="A17" s="1258" t="s">
        <v>2186</v>
      </c>
      <c r="B17" s="1258"/>
      <c r="C17" s="1258"/>
      <c r="D17" s="1258"/>
      <c r="E17" s="1258"/>
      <c r="F17" s="1258"/>
      <c r="G17" s="1258"/>
      <c r="H17" s="1258"/>
      <c r="I17" s="1258"/>
      <c r="J17" s="1258"/>
      <c r="K17" s="1258"/>
      <c r="L17" s="1258"/>
      <c r="M17" s="1258"/>
    </row>
    <row r="18" spans="1:54" s="1260" customFormat="1" ht="57.6" customHeight="1" x14ac:dyDescent="0.15">
      <c r="A18" s="1258"/>
      <c r="B18" s="1633"/>
      <c r="C18" s="1634"/>
      <c r="D18" s="1634"/>
      <c r="E18" s="1634"/>
      <c r="F18" s="1634"/>
      <c r="G18" s="1634"/>
      <c r="H18" s="1634"/>
      <c r="I18" s="1634"/>
      <c r="J18" s="1634"/>
      <c r="K18" s="1634"/>
      <c r="L18" s="1634"/>
      <c r="M18" s="1635"/>
      <c r="N18" s="1259"/>
      <c r="O18" s="1259"/>
      <c r="P18" s="1259"/>
      <c r="Q18" s="1259"/>
      <c r="R18" s="1259"/>
      <c r="S18" s="1259"/>
      <c r="T18" s="1259"/>
      <c r="U18" s="1259"/>
      <c r="V18" s="1259"/>
      <c r="W18" s="1259"/>
      <c r="X18" s="1259"/>
      <c r="Y18" s="1259"/>
      <c r="Z18" s="1259"/>
      <c r="AA18" s="1259"/>
      <c r="AB18" s="1259"/>
      <c r="AC18" s="1259"/>
      <c r="AD18" s="1259"/>
      <c r="AE18" s="1259"/>
      <c r="AF18" s="1259"/>
      <c r="AG18" s="1259"/>
      <c r="AH18" s="1259"/>
      <c r="AI18" s="1259"/>
      <c r="AJ18" s="1259"/>
      <c r="AK18" s="1259"/>
      <c r="AL18" s="1259"/>
      <c r="AM18" s="1259"/>
      <c r="AN18" s="1259"/>
      <c r="AO18" s="1259"/>
      <c r="AP18" s="1259"/>
      <c r="AQ18" s="1259"/>
      <c r="AR18" s="1259"/>
      <c r="AS18" s="1259"/>
      <c r="AT18" s="1259"/>
      <c r="AU18" s="1259"/>
      <c r="AV18" s="1259"/>
      <c r="AW18" s="1259"/>
      <c r="AX18" s="1259"/>
      <c r="AY18" s="1259"/>
      <c r="AZ18" s="1259"/>
      <c r="BA18" s="1259"/>
      <c r="BB18" s="1259"/>
    </row>
    <row r="19" spans="1:54" s="1259" customFormat="1" ht="17.25" customHeight="1" x14ac:dyDescent="0.15">
      <c r="A19" s="1258"/>
      <c r="B19" s="1258" t="s">
        <v>2187</v>
      </c>
      <c r="C19" s="1258"/>
      <c r="D19" s="1258"/>
      <c r="E19" s="1258"/>
      <c r="F19" s="1258"/>
      <c r="G19" s="1258"/>
      <c r="H19" s="1258"/>
      <c r="I19" s="1258"/>
      <c r="J19" s="1258"/>
      <c r="K19" s="1258"/>
      <c r="L19" s="1258"/>
      <c r="M19" s="1258"/>
    </row>
    <row r="20" spans="1:54" s="1259" customFormat="1" ht="18.75" customHeight="1" x14ac:dyDescent="0.15">
      <c r="A20" s="1258"/>
      <c r="B20" s="1271" t="s">
        <v>2188</v>
      </c>
      <c r="C20" s="1258"/>
      <c r="D20" s="1258"/>
      <c r="E20" s="1258"/>
      <c r="F20" s="1258"/>
      <c r="G20" s="1258"/>
      <c r="H20" s="1258"/>
      <c r="I20" s="1258"/>
      <c r="J20" s="1258"/>
      <c r="K20" s="1258"/>
      <c r="L20" s="1258"/>
      <c r="M20" s="1258"/>
    </row>
  </sheetData>
  <sheetProtection formatRows="0"/>
  <dataConsolidate/>
  <mergeCells count="3">
    <mergeCell ref="F6:G6"/>
    <mergeCell ref="L6:M6"/>
    <mergeCell ref="B18:M18"/>
  </mergeCells>
  <phoneticPr fontId="3"/>
  <dataValidations count="3">
    <dataValidation type="list" operator="equal" allowBlank="1" showInputMessage="1" showErrorMessage="1" errorTitle="入力規則違反" error="リストから選択してください" sqref="B2:B3 H3 E2:E3" xr:uid="{00000000-0002-0000-2D00-000000000000}">
      <formula1>"○"</formula1>
    </dataValidation>
    <dataValidation type="list" allowBlank="1" showInputMessage="1" showErrorMessage="1" sqref="K6 B6 E6 H6" xr:uid="{00000000-0002-0000-2D00-000001000000}">
      <formula1>"５,１０,１５,２０,３０,記録無"</formula1>
    </dataValidation>
    <dataValidation type="list" operator="equal" allowBlank="1" showErrorMessage="1" errorTitle="入力規則違反" error="リストから選択してください" sqref="H2 K2 J10 HR10 RN10 ABJ10 ALF10 AVB10 BEX10 BOT10 BYP10 CIL10 CSH10 DCD10 DLZ10 DVV10 EFR10 EPN10 EZJ10 FJF10 FTB10 GCX10 GMT10 GWP10 HGL10 HQH10 IAD10 IJZ10 ITV10 JDR10 JNN10 JXJ10 KHF10 KRB10 LAX10 LKT10 LUP10 MEL10 MOH10 MYD10 NHZ10 NRV10 OBR10 OLN10 OVJ10 PFF10 PPB10 PYX10 QIT10 QSP10 RCL10 RMH10 RWD10 SFZ10 SPV10 SZR10 TJN10 TTJ10 UDF10 UNB10 UWX10 VGT10 VQP10 WAL10 WKH10 WUD10 J13 HR13 RN13 ABJ13 ALF13 AVB13 BEX13 BOT13 BYP13 CIL13 CSH13 DCD13 DLZ13 DVV13 EFR13 EPN13 EZJ13 FJF13 FTB13 GCX13 GMT13 GWP13 HGL13 HQH13 IAD13 IJZ13 ITV13 JDR13 JNN13 JXJ13 KHF13 KRB13 LAX13 LKT13 LUP13 MEL13 MOH13 MYD13 NHZ13 NRV13 OBR13 OLN13 OVJ13 PFF13 PPB13 PYX13 QIT13 QSP13 RCL13 RMH13 RWD13 SFZ13 SPV13 SZR13 TJN13 TTJ13 UDF13 UNB13 UWX13 VGT13 VQP13 WAL13 WKH13 WUD13 K15 HS15 RO15 ABK15 ALG15 AVC15 BEY15 BOU15 BYQ15 CIM15 CSI15 DCE15 DMA15 DVW15 EFS15 EPO15 EZK15 FJG15 FTC15 GCY15 GMU15 GWQ15 HGM15 HQI15 IAE15 IKA15 ITW15 JDS15 JNO15 JXK15 KHG15 KRC15 LAY15 LKU15 LUQ15 MEM15 MOI15 MYE15 NIA15 NRW15 OBS15 OLO15 OVK15 PFG15 PPC15 PYY15 QIU15 QSQ15 RCM15 RMI15 RWE15 SGA15 SPW15 SZS15 TJO15 TTK15 UDG15 UNC15 UWY15 VGU15 VQQ15 WAM15 WKI15 WUE15" xr:uid="{00000000-0002-0000-2D00-000002000000}">
      <formula1>"○"</formula1>
      <formula2>0</formula2>
    </dataValidation>
  </dataValidations>
  <pageMargins left="0.56000000000000005" right="0.47" top="0.89" bottom="1" header="0.51" footer="0.51200000000000001"/>
  <pageSetup paperSize="9" orientation="landscape" r:id="rId1"/>
  <headerFooter alignWithMargins="0">
    <oddFooter>&amp;C&amp;A</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37">
    <pageSetUpPr fitToPage="1"/>
  </sheetPr>
  <dimension ref="A1:BD437"/>
  <sheetViews>
    <sheetView showGridLines="0" zoomScale="85" zoomScaleNormal="85" zoomScaleSheetLayoutView="70" workbookViewId="0"/>
  </sheetViews>
  <sheetFormatPr defaultColWidth="8.25" defaultRowHeight="21.95" customHeight="1" x14ac:dyDescent="0.15"/>
  <cols>
    <col min="1" max="1" width="6.375" style="1260" customWidth="1"/>
    <col min="2" max="2" width="8.5" style="1260" customWidth="1"/>
    <col min="3" max="3" width="10.5" style="1260" customWidth="1"/>
    <col min="4" max="4" width="8.875" style="1260" customWidth="1"/>
    <col min="5" max="5" width="8.25" style="1260"/>
    <col min="6" max="7" width="11" style="1260" customWidth="1"/>
    <col min="8" max="8" width="8.25" style="1260"/>
    <col min="9" max="9" width="8.75" style="1260" customWidth="1"/>
    <col min="10" max="10" width="9.875" style="1260" customWidth="1"/>
    <col min="11" max="11" width="5.5" style="1260" customWidth="1"/>
    <col min="12" max="12" width="9.25" style="1260" customWidth="1"/>
    <col min="13" max="13" width="8.25" style="1260" customWidth="1"/>
    <col min="14" max="56" width="8.25" style="1259"/>
    <col min="57" max="256" width="8.25" style="1260"/>
    <col min="257" max="257" width="6.375" style="1260" customWidth="1"/>
    <col min="258" max="258" width="8.5" style="1260" customWidth="1"/>
    <col min="259" max="259" width="10.5" style="1260" customWidth="1"/>
    <col min="260" max="260" width="8.875" style="1260" customWidth="1"/>
    <col min="261" max="261" width="8.25" style="1260"/>
    <col min="262" max="263" width="11" style="1260" customWidth="1"/>
    <col min="264" max="264" width="8.25" style="1260"/>
    <col min="265" max="265" width="8.75" style="1260" customWidth="1"/>
    <col min="266" max="266" width="9.875" style="1260" customWidth="1"/>
    <col min="267" max="267" width="5.5" style="1260" customWidth="1"/>
    <col min="268" max="268" width="9.25" style="1260" customWidth="1"/>
    <col min="269" max="269" width="8.25" style="1260" customWidth="1"/>
    <col min="270" max="512" width="8.25" style="1260"/>
    <col min="513" max="513" width="6.375" style="1260" customWidth="1"/>
    <col min="514" max="514" width="8.5" style="1260" customWidth="1"/>
    <col min="515" max="515" width="10.5" style="1260" customWidth="1"/>
    <col min="516" max="516" width="8.875" style="1260" customWidth="1"/>
    <col min="517" max="517" width="8.25" style="1260"/>
    <col min="518" max="519" width="11" style="1260" customWidth="1"/>
    <col min="520" max="520" width="8.25" style="1260"/>
    <col min="521" max="521" width="8.75" style="1260" customWidth="1"/>
    <col min="522" max="522" width="9.875" style="1260" customWidth="1"/>
    <col min="523" max="523" width="5.5" style="1260" customWidth="1"/>
    <col min="524" max="524" width="9.25" style="1260" customWidth="1"/>
    <col min="525" max="525" width="8.25" style="1260" customWidth="1"/>
    <col min="526" max="768" width="8.25" style="1260"/>
    <col min="769" max="769" width="6.375" style="1260" customWidth="1"/>
    <col min="770" max="770" width="8.5" style="1260" customWidth="1"/>
    <col min="771" max="771" width="10.5" style="1260" customWidth="1"/>
    <col min="772" max="772" width="8.875" style="1260" customWidth="1"/>
    <col min="773" max="773" width="8.25" style="1260"/>
    <col min="774" max="775" width="11" style="1260" customWidth="1"/>
    <col min="776" max="776" width="8.25" style="1260"/>
    <col min="777" max="777" width="8.75" style="1260" customWidth="1"/>
    <col min="778" max="778" width="9.875" style="1260" customWidth="1"/>
    <col min="779" max="779" width="5.5" style="1260" customWidth="1"/>
    <col min="780" max="780" width="9.25" style="1260" customWidth="1"/>
    <col min="781" max="781" width="8.25" style="1260" customWidth="1"/>
    <col min="782" max="1024" width="8.25" style="1260"/>
    <col min="1025" max="1025" width="6.375" style="1260" customWidth="1"/>
    <col min="1026" max="1026" width="8.5" style="1260" customWidth="1"/>
    <col min="1027" max="1027" width="10.5" style="1260" customWidth="1"/>
    <col min="1028" max="1028" width="8.875" style="1260" customWidth="1"/>
    <col min="1029" max="1029" width="8.25" style="1260"/>
    <col min="1030" max="1031" width="11" style="1260" customWidth="1"/>
    <col min="1032" max="1032" width="8.25" style="1260"/>
    <col min="1033" max="1033" width="8.75" style="1260" customWidth="1"/>
    <col min="1034" max="1034" width="9.875" style="1260" customWidth="1"/>
    <col min="1035" max="1035" width="5.5" style="1260" customWidth="1"/>
    <col min="1036" max="1036" width="9.25" style="1260" customWidth="1"/>
    <col min="1037" max="1037" width="8.25" style="1260" customWidth="1"/>
    <col min="1038" max="1280" width="8.25" style="1260"/>
    <col min="1281" max="1281" width="6.375" style="1260" customWidth="1"/>
    <col min="1282" max="1282" width="8.5" style="1260" customWidth="1"/>
    <col min="1283" max="1283" width="10.5" style="1260" customWidth="1"/>
    <col min="1284" max="1284" width="8.875" style="1260" customWidth="1"/>
    <col min="1285" max="1285" width="8.25" style="1260"/>
    <col min="1286" max="1287" width="11" style="1260" customWidth="1"/>
    <col min="1288" max="1288" width="8.25" style="1260"/>
    <col min="1289" max="1289" width="8.75" style="1260" customWidth="1"/>
    <col min="1290" max="1290" width="9.875" style="1260" customWidth="1"/>
    <col min="1291" max="1291" width="5.5" style="1260" customWidth="1"/>
    <col min="1292" max="1292" width="9.25" style="1260" customWidth="1"/>
    <col min="1293" max="1293" width="8.25" style="1260" customWidth="1"/>
    <col min="1294" max="1536" width="8.25" style="1260"/>
    <col min="1537" max="1537" width="6.375" style="1260" customWidth="1"/>
    <col min="1538" max="1538" width="8.5" style="1260" customWidth="1"/>
    <col min="1539" max="1539" width="10.5" style="1260" customWidth="1"/>
    <col min="1540" max="1540" width="8.875" style="1260" customWidth="1"/>
    <col min="1541" max="1541" width="8.25" style="1260"/>
    <col min="1542" max="1543" width="11" style="1260" customWidth="1"/>
    <col min="1544" max="1544" width="8.25" style="1260"/>
    <col min="1545" max="1545" width="8.75" style="1260" customWidth="1"/>
    <col min="1546" max="1546" width="9.875" style="1260" customWidth="1"/>
    <col min="1547" max="1547" width="5.5" style="1260" customWidth="1"/>
    <col min="1548" max="1548" width="9.25" style="1260" customWidth="1"/>
    <col min="1549" max="1549" width="8.25" style="1260" customWidth="1"/>
    <col min="1550" max="1792" width="8.25" style="1260"/>
    <col min="1793" max="1793" width="6.375" style="1260" customWidth="1"/>
    <col min="1794" max="1794" width="8.5" style="1260" customWidth="1"/>
    <col min="1795" max="1795" width="10.5" style="1260" customWidth="1"/>
    <col min="1796" max="1796" width="8.875" style="1260" customWidth="1"/>
    <col min="1797" max="1797" width="8.25" style="1260"/>
    <col min="1798" max="1799" width="11" style="1260" customWidth="1"/>
    <col min="1800" max="1800" width="8.25" style="1260"/>
    <col min="1801" max="1801" width="8.75" style="1260" customWidth="1"/>
    <col min="1802" max="1802" width="9.875" style="1260" customWidth="1"/>
    <col min="1803" max="1803" width="5.5" style="1260" customWidth="1"/>
    <col min="1804" max="1804" width="9.25" style="1260" customWidth="1"/>
    <col min="1805" max="1805" width="8.25" style="1260" customWidth="1"/>
    <col min="1806" max="2048" width="8.25" style="1260"/>
    <col min="2049" max="2049" width="6.375" style="1260" customWidth="1"/>
    <col min="2050" max="2050" width="8.5" style="1260" customWidth="1"/>
    <col min="2051" max="2051" width="10.5" style="1260" customWidth="1"/>
    <col min="2052" max="2052" width="8.875" style="1260" customWidth="1"/>
    <col min="2053" max="2053" width="8.25" style="1260"/>
    <col min="2054" max="2055" width="11" style="1260" customWidth="1"/>
    <col min="2056" max="2056" width="8.25" style="1260"/>
    <col min="2057" max="2057" width="8.75" style="1260" customWidth="1"/>
    <col min="2058" max="2058" width="9.875" style="1260" customWidth="1"/>
    <col min="2059" max="2059" width="5.5" style="1260" customWidth="1"/>
    <col min="2060" max="2060" width="9.25" style="1260" customWidth="1"/>
    <col min="2061" max="2061" width="8.25" style="1260" customWidth="1"/>
    <col min="2062" max="2304" width="8.25" style="1260"/>
    <col min="2305" max="2305" width="6.375" style="1260" customWidth="1"/>
    <col min="2306" max="2306" width="8.5" style="1260" customWidth="1"/>
    <col min="2307" max="2307" width="10.5" style="1260" customWidth="1"/>
    <col min="2308" max="2308" width="8.875" style="1260" customWidth="1"/>
    <col min="2309" max="2309" width="8.25" style="1260"/>
    <col min="2310" max="2311" width="11" style="1260" customWidth="1"/>
    <col min="2312" max="2312" width="8.25" style="1260"/>
    <col min="2313" max="2313" width="8.75" style="1260" customWidth="1"/>
    <col min="2314" max="2314" width="9.875" style="1260" customWidth="1"/>
    <col min="2315" max="2315" width="5.5" style="1260" customWidth="1"/>
    <col min="2316" max="2316" width="9.25" style="1260" customWidth="1"/>
    <col min="2317" max="2317" width="8.25" style="1260" customWidth="1"/>
    <col min="2318" max="2560" width="8.25" style="1260"/>
    <col min="2561" max="2561" width="6.375" style="1260" customWidth="1"/>
    <col min="2562" max="2562" width="8.5" style="1260" customWidth="1"/>
    <col min="2563" max="2563" width="10.5" style="1260" customWidth="1"/>
    <col min="2564" max="2564" width="8.875" style="1260" customWidth="1"/>
    <col min="2565" max="2565" width="8.25" style="1260"/>
    <col min="2566" max="2567" width="11" style="1260" customWidth="1"/>
    <col min="2568" max="2568" width="8.25" style="1260"/>
    <col min="2569" max="2569" width="8.75" style="1260" customWidth="1"/>
    <col min="2570" max="2570" width="9.875" style="1260" customWidth="1"/>
    <col min="2571" max="2571" width="5.5" style="1260" customWidth="1"/>
    <col min="2572" max="2572" width="9.25" style="1260" customWidth="1"/>
    <col min="2573" max="2573" width="8.25" style="1260" customWidth="1"/>
    <col min="2574" max="2816" width="8.25" style="1260"/>
    <col min="2817" max="2817" width="6.375" style="1260" customWidth="1"/>
    <col min="2818" max="2818" width="8.5" style="1260" customWidth="1"/>
    <col min="2819" max="2819" width="10.5" style="1260" customWidth="1"/>
    <col min="2820" max="2820" width="8.875" style="1260" customWidth="1"/>
    <col min="2821" max="2821" width="8.25" style="1260"/>
    <col min="2822" max="2823" width="11" style="1260" customWidth="1"/>
    <col min="2824" max="2824" width="8.25" style="1260"/>
    <col min="2825" max="2825" width="8.75" style="1260" customWidth="1"/>
    <col min="2826" max="2826" width="9.875" style="1260" customWidth="1"/>
    <col min="2827" max="2827" width="5.5" style="1260" customWidth="1"/>
    <col min="2828" max="2828" width="9.25" style="1260" customWidth="1"/>
    <col min="2829" max="2829" width="8.25" style="1260" customWidth="1"/>
    <col min="2830" max="3072" width="8.25" style="1260"/>
    <col min="3073" max="3073" width="6.375" style="1260" customWidth="1"/>
    <col min="3074" max="3074" width="8.5" style="1260" customWidth="1"/>
    <col min="3075" max="3075" width="10.5" style="1260" customWidth="1"/>
    <col min="3076" max="3076" width="8.875" style="1260" customWidth="1"/>
    <col min="3077" max="3077" width="8.25" style="1260"/>
    <col min="3078" max="3079" width="11" style="1260" customWidth="1"/>
    <col min="3080" max="3080" width="8.25" style="1260"/>
    <col min="3081" max="3081" width="8.75" style="1260" customWidth="1"/>
    <col min="3082" max="3082" width="9.875" style="1260" customWidth="1"/>
    <col min="3083" max="3083" width="5.5" style="1260" customWidth="1"/>
    <col min="3084" max="3084" width="9.25" style="1260" customWidth="1"/>
    <col min="3085" max="3085" width="8.25" style="1260" customWidth="1"/>
    <col min="3086" max="3328" width="8.25" style="1260"/>
    <col min="3329" max="3329" width="6.375" style="1260" customWidth="1"/>
    <col min="3330" max="3330" width="8.5" style="1260" customWidth="1"/>
    <col min="3331" max="3331" width="10.5" style="1260" customWidth="1"/>
    <col min="3332" max="3332" width="8.875" style="1260" customWidth="1"/>
    <col min="3333" max="3333" width="8.25" style="1260"/>
    <col min="3334" max="3335" width="11" style="1260" customWidth="1"/>
    <col min="3336" max="3336" width="8.25" style="1260"/>
    <col min="3337" max="3337" width="8.75" style="1260" customWidth="1"/>
    <col min="3338" max="3338" width="9.875" style="1260" customWidth="1"/>
    <col min="3339" max="3339" width="5.5" style="1260" customWidth="1"/>
    <col min="3340" max="3340" width="9.25" style="1260" customWidth="1"/>
    <col min="3341" max="3341" width="8.25" style="1260" customWidth="1"/>
    <col min="3342" max="3584" width="8.25" style="1260"/>
    <col min="3585" max="3585" width="6.375" style="1260" customWidth="1"/>
    <col min="3586" max="3586" width="8.5" style="1260" customWidth="1"/>
    <col min="3587" max="3587" width="10.5" style="1260" customWidth="1"/>
    <col min="3588" max="3588" width="8.875" style="1260" customWidth="1"/>
    <col min="3589" max="3589" width="8.25" style="1260"/>
    <col min="3590" max="3591" width="11" style="1260" customWidth="1"/>
    <col min="3592" max="3592" width="8.25" style="1260"/>
    <col min="3593" max="3593" width="8.75" style="1260" customWidth="1"/>
    <col min="3594" max="3594" width="9.875" style="1260" customWidth="1"/>
    <col min="3595" max="3595" width="5.5" style="1260" customWidth="1"/>
    <col min="3596" max="3596" width="9.25" style="1260" customWidth="1"/>
    <col min="3597" max="3597" width="8.25" style="1260" customWidth="1"/>
    <col min="3598" max="3840" width="8.25" style="1260"/>
    <col min="3841" max="3841" width="6.375" style="1260" customWidth="1"/>
    <col min="3842" max="3842" width="8.5" style="1260" customWidth="1"/>
    <col min="3843" max="3843" width="10.5" style="1260" customWidth="1"/>
    <col min="3844" max="3844" width="8.875" style="1260" customWidth="1"/>
    <col min="3845" max="3845" width="8.25" style="1260"/>
    <col min="3846" max="3847" width="11" style="1260" customWidth="1"/>
    <col min="3848" max="3848" width="8.25" style="1260"/>
    <col min="3849" max="3849" width="8.75" style="1260" customWidth="1"/>
    <col min="3850" max="3850" width="9.875" style="1260" customWidth="1"/>
    <col min="3851" max="3851" width="5.5" style="1260" customWidth="1"/>
    <col min="3852" max="3852" width="9.25" style="1260" customWidth="1"/>
    <col min="3853" max="3853" width="8.25" style="1260" customWidth="1"/>
    <col min="3854" max="4096" width="8.25" style="1260"/>
    <col min="4097" max="4097" width="6.375" style="1260" customWidth="1"/>
    <col min="4098" max="4098" width="8.5" style="1260" customWidth="1"/>
    <col min="4099" max="4099" width="10.5" style="1260" customWidth="1"/>
    <col min="4100" max="4100" width="8.875" style="1260" customWidth="1"/>
    <col min="4101" max="4101" width="8.25" style="1260"/>
    <col min="4102" max="4103" width="11" style="1260" customWidth="1"/>
    <col min="4104" max="4104" width="8.25" style="1260"/>
    <col min="4105" max="4105" width="8.75" style="1260" customWidth="1"/>
    <col min="4106" max="4106" width="9.875" style="1260" customWidth="1"/>
    <col min="4107" max="4107" width="5.5" style="1260" customWidth="1"/>
    <col min="4108" max="4108" width="9.25" style="1260" customWidth="1"/>
    <col min="4109" max="4109" width="8.25" style="1260" customWidth="1"/>
    <col min="4110" max="4352" width="8.25" style="1260"/>
    <col min="4353" max="4353" width="6.375" style="1260" customWidth="1"/>
    <col min="4354" max="4354" width="8.5" style="1260" customWidth="1"/>
    <col min="4355" max="4355" width="10.5" style="1260" customWidth="1"/>
    <col min="4356" max="4356" width="8.875" style="1260" customWidth="1"/>
    <col min="4357" max="4357" width="8.25" style="1260"/>
    <col min="4358" max="4359" width="11" style="1260" customWidth="1"/>
    <col min="4360" max="4360" width="8.25" style="1260"/>
    <col min="4361" max="4361" width="8.75" style="1260" customWidth="1"/>
    <col min="4362" max="4362" width="9.875" style="1260" customWidth="1"/>
    <col min="4363" max="4363" width="5.5" style="1260" customWidth="1"/>
    <col min="4364" max="4364" width="9.25" style="1260" customWidth="1"/>
    <col min="4365" max="4365" width="8.25" style="1260" customWidth="1"/>
    <col min="4366" max="4608" width="8.25" style="1260"/>
    <col min="4609" max="4609" width="6.375" style="1260" customWidth="1"/>
    <col min="4610" max="4610" width="8.5" style="1260" customWidth="1"/>
    <col min="4611" max="4611" width="10.5" style="1260" customWidth="1"/>
    <col min="4612" max="4612" width="8.875" style="1260" customWidth="1"/>
    <col min="4613" max="4613" width="8.25" style="1260"/>
    <col min="4614" max="4615" width="11" style="1260" customWidth="1"/>
    <col min="4616" max="4616" width="8.25" style="1260"/>
    <col min="4617" max="4617" width="8.75" style="1260" customWidth="1"/>
    <col min="4618" max="4618" width="9.875" style="1260" customWidth="1"/>
    <col min="4619" max="4619" width="5.5" style="1260" customWidth="1"/>
    <col min="4620" max="4620" width="9.25" style="1260" customWidth="1"/>
    <col min="4621" max="4621" width="8.25" style="1260" customWidth="1"/>
    <col min="4622" max="4864" width="8.25" style="1260"/>
    <col min="4865" max="4865" width="6.375" style="1260" customWidth="1"/>
    <col min="4866" max="4866" width="8.5" style="1260" customWidth="1"/>
    <col min="4867" max="4867" width="10.5" style="1260" customWidth="1"/>
    <col min="4868" max="4868" width="8.875" style="1260" customWidth="1"/>
    <col min="4869" max="4869" width="8.25" style="1260"/>
    <col min="4870" max="4871" width="11" style="1260" customWidth="1"/>
    <col min="4872" max="4872" width="8.25" style="1260"/>
    <col min="4873" max="4873" width="8.75" style="1260" customWidth="1"/>
    <col min="4874" max="4874" width="9.875" style="1260" customWidth="1"/>
    <col min="4875" max="4875" width="5.5" style="1260" customWidth="1"/>
    <col min="4876" max="4876" width="9.25" style="1260" customWidth="1"/>
    <col min="4877" max="4877" width="8.25" style="1260" customWidth="1"/>
    <col min="4878" max="5120" width="8.25" style="1260"/>
    <col min="5121" max="5121" width="6.375" style="1260" customWidth="1"/>
    <col min="5122" max="5122" width="8.5" style="1260" customWidth="1"/>
    <col min="5123" max="5123" width="10.5" style="1260" customWidth="1"/>
    <col min="5124" max="5124" width="8.875" style="1260" customWidth="1"/>
    <col min="5125" max="5125" width="8.25" style="1260"/>
    <col min="5126" max="5127" width="11" style="1260" customWidth="1"/>
    <col min="5128" max="5128" width="8.25" style="1260"/>
    <col min="5129" max="5129" width="8.75" style="1260" customWidth="1"/>
    <col min="5130" max="5130" width="9.875" style="1260" customWidth="1"/>
    <col min="5131" max="5131" width="5.5" style="1260" customWidth="1"/>
    <col min="5132" max="5132" width="9.25" style="1260" customWidth="1"/>
    <col min="5133" max="5133" width="8.25" style="1260" customWidth="1"/>
    <col min="5134" max="5376" width="8.25" style="1260"/>
    <col min="5377" max="5377" width="6.375" style="1260" customWidth="1"/>
    <col min="5378" max="5378" width="8.5" style="1260" customWidth="1"/>
    <col min="5379" max="5379" width="10.5" style="1260" customWidth="1"/>
    <col min="5380" max="5380" width="8.875" style="1260" customWidth="1"/>
    <col min="5381" max="5381" width="8.25" style="1260"/>
    <col min="5382" max="5383" width="11" style="1260" customWidth="1"/>
    <col min="5384" max="5384" width="8.25" style="1260"/>
    <col min="5385" max="5385" width="8.75" style="1260" customWidth="1"/>
    <col min="5386" max="5386" width="9.875" style="1260" customWidth="1"/>
    <col min="5387" max="5387" width="5.5" style="1260" customWidth="1"/>
    <col min="5388" max="5388" width="9.25" style="1260" customWidth="1"/>
    <col min="5389" max="5389" width="8.25" style="1260" customWidth="1"/>
    <col min="5390" max="5632" width="8.25" style="1260"/>
    <col min="5633" max="5633" width="6.375" style="1260" customWidth="1"/>
    <col min="5634" max="5634" width="8.5" style="1260" customWidth="1"/>
    <col min="5635" max="5635" width="10.5" style="1260" customWidth="1"/>
    <col min="5636" max="5636" width="8.875" style="1260" customWidth="1"/>
    <col min="5637" max="5637" width="8.25" style="1260"/>
    <col min="5638" max="5639" width="11" style="1260" customWidth="1"/>
    <col min="5640" max="5640" width="8.25" style="1260"/>
    <col min="5641" max="5641" width="8.75" style="1260" customWidth="1"/>
    <col min="5642" max="5642" width="9.875" style="1260" customWidth="1"/>
    <col min="5643" max="5643" width="5.5" style="1260" customWidth="1"/>
    <col min="5644" max="5644" width="9.25" style="1260" customWidth="1"/>
    <col min="5645" max="5645" width="8.25" style="1260" customWidth="1"/>
    <col min="5646" max="5888" width="8.25" style="1260"/>
    <col min="5889" max="5889" width="6.375" style="1260" customWidth="1"/>
    <col min="5890" max="5890" width="8.5" style="1260" customWidth="1"/>
    <col min="5891" max="5891" width="10.5" style="1260" customWidth="1"/>
    <col min="5892" max="5892" width="8.875" style="1260" customWidth="1"/>
    <col min="5893" max="5893" width="8.25" style="1260"/>
    <col min="5894" max="5895" width="11" style="1260" customWidth="1"/>
    <col min="5896" max="5896" width="8.25" style="1260"/>
    <col min="5897" max="5897" width="8.75" style="1260" customWidth="1"/>
    <col min="5898" max="5898" width="9.875" style="1260" customWidth="1"/>
    <col min="5899" max="5899" width="5.5" style="1260" customWidth="1"/>
    <col min="5900" max="5900" width="9.25" style="1260" customWidth="1"/>
    <col min="5901" max="5901" width="8.25" style="1260" customWidth="1"/>
    <col min="5902" max="6144" width="8.25" style="1260"/>
    <col min="6145" max="6145" width="6.375" style="1260" customWidth="1"/>
    <col min="6146" max="6146" width="8.5" style="1260" customWidth="1"/>
    <col min="6147" max="6147" width="10.5" style="1260" customWidth="1"/>
    <col min="6148" max="6148" width="8.875" style="1260" customWidth="1"/>
    <col min="6149" max="6149" width="8.25" style="1260"/>
    <col min="6150" max="6151" width="11" style="1260" customWidth="1"/>
    <col min="6152" max="6152" width="8.25" style="1260"/>
    <col min="6153" max="6153" width="8.75" style="1260" customWidth="1"/>
    <col min="6154" max="6154" width="9.875" style="1260" customWidth="1"/>
    <col min="6155" max="6155" width="5.5" style="1260" customWidth="1"/>
    <col min="6156" max="6156" width="9.25" style="1260" customWidth="1"/>
    <col min="6157" max="6157" width="8.25" style="1260" customWidth="1"/>
    <col min="6158" max="6400" width="8.25" style="1260"/>
    <col min="6401" max="6401" width="6.375" style="1260" customWidth="1"/>
    <col min="6402" max="6402" width="8.5" style="1260" customWidth="1"/>
    <col min="6403" max="6403" width="10.5" style="1260" customWidth="1"/>
    <col min="6404" max="6404" width="8.875" style="1260" customWidth="1"/>
    <col min="6405" max="6405" width="8.25" style="1260"/>
    <col min="6406" max="6407" width="11" style="1260" customWidth="1"/>
    <col min="6408" max="6408" width="8.25" style="1260"/>
    <col min="6409" max="6409" width="8.75" style="1260" customWidth="1"/>
    <col min="6410" max="6410" width="9.875" style="1260" customWidth="1"/>
    <col min="6411" max="6411" width="5.5" style="1260" customWidth="1"/>
    <col min="6412" max="6412" width="9.25" style="1260" customWidth="1"/>
    <col min="6413" max="6413" width="8.25" style="1260" customWidth="1"/>
    <col min="6414" max="6656" width="8.25" style="1260"/>
    <col min="6657" max="6657" width="6.375" style="1260" customWidth="1"/>
    <col min="6658" max="6658" width="8.5" style="1260" customWidth="1"/>
    <col min="6659" max="6659" width="10.5" style="1260" customWidth="1"/>
    <col min="6660" max="6660" width="8.875" style="1260" customWidth="1"/>
    <col min="6661" max="6661" width="8.25" style="1260"/>
    <col min="6662" max="6663" width="11" style="1260" customWidth="1"/>
    <col min="6664" max="6664" width="8.25" style="1260"/>
    <col min="6665" max="6665" width="8.75" style="1260" customWidth="1"/>
    <col min="6666" max="6666" width="9.875" style="1260" customWidth="1"/>
    <col min="6667" max="6667" width="5.5" style="1260" customWidth="1"/>
    <col min="6668" max="6668" width="9.25" style="1260" customWidth="1"/>
    <col min="6669" max="6669" width="8.25" style="1260" customWidth="1"/>
    <col min="6670" max="6912" width="8.25" style="1260"/>
    <col min="6913" max="6913" width="6.375" style="1260" customWidth="1"/>
    <col min="6914" max="6914" width="8.5" style="1260" customWidth="1"/>
    <col min="6915" max="6915" width="10.5" style="1260" customWidth="1"/>
    <col min="6916" max="6916" width="8.875" style="1260" customWidth="1"/>
    <col min="6917" max="6917" width="8.25" style="1260"/>
    <col min="6918" max="6919" width="11" style="1260" customWidth="1"/>
    <col min="6920" max="6920" width="8.25" style="1260"/>
    <col min="6921" max="6921" width="8.75" style="1260" customWidth="1"/>
    <col min="6922" max="6922" width="9.875" style="1260" customWidth="1"/>
    <col min="6923" max="6923" width="5.5" style="1260" customWidth="1"/>
    <col min="6924" max="6924" width="9.25" style="1260" customWidth="1"/>
    <col min="6925" max="6925" width="8.25" style="1260" customWidth="1"/>
    <col min="6926" max="7168" width="8.25" style="1260"/>
    <col min="7169" max="7169" width="6.375" style="1260" customWidth="1"/>
    <col min="7170" max="7170" width="8.5" style="1260" customWidth="1"/>
    <col min="7171" max="7171" width="10.5" style="1260" customWidth="1"/>
    <col min="7172" max="7172" width="8.875" style="1260" customWidth="1"/>
    <col min="7173" max="7173" width="8.25" style="1260"/>
    <col min="7174" max="7175" width="11" style="1260" customWidth="1"/>
    <col min="7176" max="7176" width="8.25" style="1260"/>
    <col min="7177" max="7177" width="8.75" style="1260" customWidth="1"/>
    <col min="7178" max="7178" width="9.875" style="1260" customWidth="1"/>
    <col min="7179" max="7179" width="5.5" style="1260" customWidth="1"/>
    <col min="7180" max="7180" width="9.25" style="1260" customWidth="1"/>
    <col min="7181" max="7181" width="8.25" style="1260" customWidth="1"/>
    <col min="7182" max="7424" width="8.25" style="1260"/>
    <col min="7425" max="7425" width="6.375" style="1260" customWidth="1"/>
    <col min="7426" max="7426" width="8.5" style="1260" customWidth="1"/>
    <col min="7427" max="7427" width="10.5" style="1260" customWidth="1"/>
    <col min="7428" max="7428" width="8.875" style="1260" customWidth="1"/>
    <col min="7429" max="7429" width="8.25" style="1260"/>
    <col min="7430" max="7431" width="11" style="1260" customWidth="1"/>
    <col min="7432" max="7432" width="8.25" style="1260"/>
    <col min="7433" max="7433" width="8.75" style="1260" customWidth="1"/>
    <col min="7434" max="7434" width="9.875" style="1260" customWidth="1"/>
    <col min="7435" max="7435" width="5.5" style="1260" customWidth="1"/>
    <col min="7436" max="7436" width="9.25" style="1260" customWidth="1"/>
    <col min="7437" max="7437" width="8.25" style="1260" customWidth="1"/>
    <col min="7438" max="7680" width="8.25" style="1260"/>
    <col min="7681" max="7681" width="6.375" style="1260" customWidth="1"/>
    <col min="7682" max="7682" width="8.5" style="1260" customWidth="1"/>
    <col min="7683" max="7683" width="10.5" style="1260" customWidth="1"/>
    <col min="7684" max="7684" width="8.875" style="1260" customWidth="1"/>
    <col min="7685" max="7685" width="8.25" style="1260"/>
    <col min="7686" max="7687" width="11" style="1260" customWidth="1"/>
    <col min="7688" max="7688" width="8.25" style="1260"/>
    <col min="7689" max="7689" width="8.75" style="1260" customWidth="1"/>
    <col min="7690" max="7690" width="9.875" style="1260" customWidth="1"/>
    <col min="7691" max="7691" width="5.5" style="1260" customWidth="1"/>
    <col min="7692" max="7692" width="9.25" style="1260" customWidth="1"/>
    <col min="7693" max="7693" width="8.25" style="1260" customWidth="1"/>
    <col min="7694" max="7936" width="8.25" style="1260"/>
    <col min="7937" max="7937" width="6.375" style="1260" customWidth="1"/>
    <col min="7938" max="7938" width="8.5" style="1260" customWidth="1"/>
    <col min="7939" max="7939" width="10.5" style="1260" customWidth="1"/>
    <col min="7940" max="7940" width="8.875" style="1260" customWidth="1"/>
    <col min="7941" max="7941" width="8.25" style="1260"/>
    <col min="7942" max="7943" width="11" style="1260" customWidth="1"/>
    <col min="7944" max="7944" width="8.25" style="1260"/>
    <col min="7945" max="7945" width="8.75" style="1260" customWidth="1"/>
    <col min="7946" max="7946" width="9.875" style="1260" customWidth="1"/>
    <col min="7947" max="7947" width="5.5" style="1260" customWidth="1"/>
    <col min="7948" max="7948" width="9.25" style="1260" customWidth="1"/>
    <col min="7949" max="7949" width="8.25" style="1260" customWidth="1"/>
    <col min="7950" max="8192" width="8.25" style="1260"/>
    <col min="8193" max="8193" width="6.375" style="1260" customWidth="1"/>
    <col min="8194" max="8194" width="8.5" style="1260" customWidth="1"/>
    <col min="8195" max="8195" width="10.5" style="1260" customWidth="1"/>
    <col min="8196" max="8196" width="8.875" style="1260" customWidth="1"/>
    <col min="8197" max="8197" width="8.25" style="1260"/>
    <col min="8198" max="8199" width="11" style="1260" customWidth="1"/>
    <col min="8200" max="8200" width="8.25" style="1260"/>
    <col min="8201" max="8201" width="8.75" style="1260" customWidth="1"/>
    <col min="8202" max="8202" width="9.875" style="1260" customWidth="1"/>
    <col min="8203" max="8203" width="5.5" style="1260" customWidth="1"/>
    <col min="8204" max="8204" width="9.25" style="1260" customWidth="1"/>
    <col min="8205" max="8205" width="8.25" style="1260" customWidth="1"/>
    <col min="8206" max="8448" width="8.25" style="1260"/>
    <col min="8449" max="8449" width="6.375" style="1260" customWidth="1"/>
    <col min="8450" max="8450" width="8.5" style="1260" customWidth="1"/>
    <col min="8451" max="8451" width="10.5" style="1260" customWidth="1"/>
    <col min="8452" max="8452" width="8.875" style="1260" customWidth="1"/>
    <col min="8453" max="8453" width="8.25" style="1260"/>
    <col min="8454" max="8455" width="11" style="1260" customWidth="1"/>
    <col min="8456" max="8456" width="8.25" style="1260"/>
    <col min="8457" max="8457" width="8.75" style="1260" customWidth="1"/>
    <col min="8458" max="8458" width="9.875" style="1260" customWidth="1"/>
    <col min="8459" max="8459" width="5.5" style="1260" customWidth="1"/>
    <col min="8460" max="8460" width="9.25" style="1260" customWidth="1"/>
    <col min="8461" max="8461" width="8.25" style="1260" customWidth="1"/>
    <col min="8462" max="8704" width="8.25" style="1260"/>
    <col min="8705" max="8705" width="6.375" style="1260" customWidth="1"/>
    <col min="8706" max="8706" width="8.5" style="1260" customWidth="1"/>
    <col min="8707" max="8707" width="10.5" style="1260" customWidth="1"/>
    <col min="8708" max="8708" width="8.875" style="1260" customWidth="1"/>
    <col min="8709" max="8709" width="8.25" style="1260"/>
    <col min="8710" max="8711" width="11" style="1260" customWidth="1"/>
    <col min="8712" max="8712" width="8.25" style="1260"/>
    <col min="8713" max="8713" width="8.75" style="1260" customWidth="1"/>
    <col min="8714" max="8714" width="9.875" style="1260" customWidth="1"/>
    <col min="8715" max="8715" width="5.5" style="1260" customWidth="1"/>
    <col min="8716" max="8716" width="9.25" style="1260" customWidth="1"/>
    <col min="8717" max="8717" width="8.25" style="1260" customWidth="1"/>
    <col min="8718" max="8960" width="8.25" style="1260"/>
    <col min="8961" max="8961" width="6.375" style="1260" customWidth="1"/>
    <col min="8962" max="8962" width="8.5" style="1260" customWidth="1"/>
    <col min="8963" max="8963" width="10.5" style="1260" customWidth="1"/>
    <col min="8964" max="8964" width="8.875" style="1260" customWidth="1"/>
    <col min="8965" max="8965" width="8.25" style="1260"/>
    <col min="8966" max="8967" width="11" style="1260" customWidth="1"/>
    <col min="8968" max="8968" width="8.25" style="1260"/>
    <col min="8969" max="8969" width="8.75" style="1260" customWidth="1"/>
    <col min="8970" max="8970" width="9.875" style="1260" customWidth="1"/>
    <col min="8971" max="8971" width="5.5" style="1260" customWidth="1"/>
    <col min="8972" max="8972" width="9.25" style="1260" customWidth="1"/>
    <col min="8973" max="8973" width="8.25" style="1260" customWidth="1"/>
    <col min="8974" max="9216" width="8.25" style="1260"/>
    <col min="9217" max="9217" width="6.375" style="1260" customWidth="1"/>
    <col min="9218" max="9218" width="8.5" style="1260" customWidth="1"/>
    <col min="9219" max="9219" width="10.5" style="1260" customWidth="1"/>
    <col min="9220" max="9220" width="8.875" style="1260" customWidth="1"/>
    <col min="9221" max="9221" width="8.25" style="1260"/>
    <col min="9222" max="9223" width="11" style="1260" customWidth="1"/>
    <col min="9224" max="9224" width="8.25" style="1260"/>
    <col min="9225" max="9225" width="8.75" style="1260" customWidth="1"/>
    <col min="9226" max="9226" width="9.875" style="1260" customWidth="1"/>
    <col min="9227" max="9227" width="5.5" style="1260" customWidth="1"/>
    <col min="9228" max="9228" width="9.25" style="1260" customWidth="1"/>
    <col min="9229" max="9229" width="8.25" style="1260" customWidth="1"/>
    <col min="9230" max="9472" width="8.25" style="1260"/>
    <col min="9473" max="9473" width="6.375" style="1260" customWidth="1"/>
    <col min="9474" max="9474" width="8.5" style="1260" customWidth="1"/>
    <col min="9475" max="9475" width="10.5" style="1260" customWidth="1"/>
    <col min="9476" max="9476" width="8.875" style="1260" customWidth="1"/>
    <col min="9477" max="9477" width="8.25" style="1260"/>
    <col min="9478" max="9479" width="11" style="1260" customWidth="1"/>
    <col min="9480" max="9480" width="8.25" style="1260"/>
    <col min="9481" max="9481" width="8.75" style="1260" customWidth="1"/>
    <col min="9482" max="9482" width="9.875" style="1260" customWidth="1"/>
    <col min="9483" max="9483" width="5.5" style="1260" customWidth="1"/>
    <col min="9484" max="9484" width="9.25" style="1260" customWidth="1"/>
    <col min="9485" max="9485" width="8.25" style="1260" customWidth="1"/>
    <col min="9486" max="9728" width="8.25" style="1260"/>
    <col min="9729" max="9729" width="6.375" style="1260" customWidth="1"/>
    <col min="9730" max="9730" width="8.5" style="1260" customWidth="1"/>
    <col min="9731" max="9731" width="10.5" style="1260" customWidth="1"/>
    <col min="9732" max="9732" width="8.875" style="1260" customWidth="1"/>
    <col min="9733" max="9733" width="8.25" style="1260"/>
    <col min="9734" max="9735" width="11" style="1260" customWidth="1"/>
    <col min="9736" max="9736" width="8.25" style="1260"/>
    <col min="9737" max="9737" width="8.75" style="1260" customWidth="1"/>
    <col min="9738" max="9738" width="9.875" style="1260" customWidth="1"/>
    <col min="9739" max="9739" width="5.5" style="1260" customWidth="1"/>
    <col min="9740" max="9740" width="9.25" style="1260" customWidth="1"/>
    <col min="9741" max="9741" width="8.25" style="1260" customWidth="1"/>
    <col min="9742" max="9984" width="8.25" style="1260"/>
    <col min="9985" max="9985" width="6.375" style="1260" customWidth="1"/>
    <col min="9986" max="9986" width="8.5" style="1260" customWidth="1"/>
    <col min="9987" max="9987" width="10.5" style="1260" customWidth="1"/>
    <col min="9988" max="9988" width="8.875" style="1260" customWidth="1"/>
    <col min="9989" max="9989" width="8.25" style="1260"/>
    <col min="9990" max="9991" width="11" style="1260" customWidth="1"/>
    <col min="9992" max="9992" width="8.25" style="1260"/>
    <col min="9993" max="9993" width="8.75" style="1260" customWidth="1"/>
    <col min="9994" max="9994" width="9.875" style="1260" customWidth="1"/>
    <col min="9995" max="9995" width="5.5" style="1260" customWidth="1"/>
    <col min="9996" max="9996" width="9.25" style="1260" customWidth="1"/>
    <col min="9997" max="9997" width="8.25" style="1260" customWidth="1"/>
    <col min="9998" max="10240" width="8.25" style="1260"/>
    <col min="10241" max="10241" width="6.375" style="1260" customWidth="1"/>
    <col min="10242" max="10242" width="8.5" style="1260" customWidth="1"/>
    <col min="10243" max="10243" width="10.5" style="1260" customWidth="1"/>
    <col min="10244" max="10244" width="8.875" style="1260" customWidth="1"/>
    <col min="10245" max="10245" width="8.25" style="1260"/>
    <col min="10246" max="10247" width="11" style="1260" customWidth="1"/>
    <col min="10248" max="10248" width="8.25" style="1260"/>
    <col min="10249" max="10249" width="8.75" style="1260" customWidth="1"/>
    <col min="10250" max="10250" width="9.875" style="1260" customWidth="1"/>
    <col min="10251" max="10251" width="5.5" style="1260" customWidth="1"/>
    <col min="10252" max="10252" width="9.25" style="1260" customWidth="1"/>
    <col min="10253" max="10253" width="8.25" style="1260" customWidth="1"/>
    <col min="10254" max="10496" width="8.25" style="1260"/>
    <col min="10497" max="10497" width="6.375" style="1260" customWidth="1"/>
    <col min="10498" max="10498" width="8.5" style="1260" customWidth="1"/>
    <col min="10499" max="10499" width="10.5" style="1260" customWidth="1"/>
    <col min="10500" max="10500" width="8.875" style="1260" customWidth="1"/>
    <col min="10501" max="10501" width="8.25" style="1260"/>
    <col min="10502" max="10503" width="11" style="1260" customWidth="1"/>
    <col min="10504" max="10504" width="8.25" style="1260"/>
    <col min="10505" max="10505" width="8.75" style="1260" customWidth="1"/>
    <col min="10506" max="10506" width="9.875" style="1260" customWidth="1"/>
    <col min="10507" max="10507" width="5.5" style="1260" customWidth="1"/>
    <col min="10508" max="10508" width="9.25" style="1260" customWidth="1"/>
    <col min="10509" max="10509" width="8.25" style="1260" customWidth="1"/>
    <col min="10510" max="10752" width="8.25" style="1260"/>
    <col min="10753" max="10753" width="6.375" style="1260" customWidth="1"/>
    <col min="10754" max="10754" width="8.5" style="1260" customWidth="1"/>
    <col min="10755" max="10755" width="10.5" style="1260" customWidth="1"/>
    <col min="10756" max="10756" width="8.875" style="1260" customWidth="1"/>
    <col min="10757" max="10757" width="8.25" style="1260"/>
    <col min="10758" max="10759" width="11" style="1260" customWidth="1"/>
    <col min="10760" max="10760" width="8.25" style="1260"/>
    <col min="10761" max="10761" width="8.75" style="1260" customWidth="1"/>
    <col min="10762" max="10762" width="9.875" style="1260" customWidth="1"/>
    <col min="10763" max="10763" width="5.5" style="1260" customWidth="1"/>
    <col min="10764" max="10764" width="9.25" style="1260" customWidth="1"/>
    <col min="10765" max="10765" width="8.25" style="1260" customWidth="1"/>
    <col min="10766" max="11008" width="8.25" style="1260"/>
    <col min="11009" max="11009" width="6.375" style="1260" customWidth="1"/>
    <col min="11010" max="11010" width="8.5" style="1260" customWidth="1"/>
    <col min="11011" max="11011" width="10.5" style="1260" customWidth="1"/>
    <col min="11012" max="11012" width="8.875" style="1260" customWidth="1"/>
    <col min="11013" max="11013" width="8.25" style="1260"/>
    <col min="11014" max="11015" width="11" style="1260" customWidth="1"/>
    <col min="11016" max="11016" width="8.25" style="1260"/>
    <col min="11017" max="11017" width="8.75" style="1260" customWidth="1"/>
    <col min="11018" max="11018" width="9.875" style="1260" customWidth="1"/>
    <col min="11019" max="11019" width="5.5" style="1260" customWidth="1"/>
    <col min="11020" max="11020" width="9.25" style="1260" customWidth="1"/>
    <col min="11021" max="11021" width="8.25" style="1260" customWidth="1"/>
    <col min="11022" max="11264" width="8.25" style="1260"/>
    <col min="11265" max="11265" width="6.375" style="1260" customWidth="1"/>
    <col min="11266" max="11266" width="8.5" style="1260" customWidth="1"/>
    <col min="11267" max="11267" width="10.5" style="1260" customWidth="1"/>
    <col min="11268" max="11268" width="8.875" style="1260" customWidth="1"/>
    <col min="11269" max="11269" width="8.25" style="1260"/>
    <col min="11270" max="11271" width="11" style="1260" customWidth="1"/>
    <col min="11272" max="11272" width="8.25" style="1260"/>
    <col min="11273" max="11273" width="8.75" style="1260" customWidth="1"/>
    <col min="11274" max="11274" width="9.875" style="1260" customWidth="1"/>
    <col min="11275" max="11275" width="5.5" style="1260" customWidth="1"/>
    <col min="11276" max="11276" width="9.25" style="1260" customWidth="1"/>
    <col min="11277" max="11277" width="8.25" style="1260" customWidth="1"/>
    <col min="11278" max="11520" width="8.25" style="1260"/>
    <col min="11521" max="11521" width="6.375" style="1260" customWidth="1"/>
    <col min="11522" max="11522" width="8.5" style="1260" customWidth="1"/>
    <col min="11523" max="11523" width="10.5" style="1260" customWidth="1"/>
    <col min="11524" max="11524" width="8.875" style="1260" customWidth="1"/>
    <col min="11525" max="11525" width="8.25" style="1260"/>
    <col min="11526" max="11527" width="11" style="1260" customWidth="1"/>
    <col min="11528" max="11528" width="8.25" style="1260"/>
    <col min="11529" max="11529" width="8.75" style="1260" customWidth="1"/>
    <col min="11530" max="11530" width="9.875" style="1260" customWidth="1"/>
    <col min="11531" max="11531" width="5.5" style="1260" customWidth="1"/>
    <col min="11532" max="11532" width="9.25" style="1260" customWidth="1"/>
    <col min="11533" max="11533" width="8.25" style="1260" customWidth="1"/>
    <col min="11534" max="11776" width="8.25" style="1260"/>
    <col min="11777" max="11777" width="6.375" style="1260" customWidth="1"/>
    <col min="11778" max="11778" width="8.5" style="1260" customWidth="1"/>
    <col min="11779" max="11779" width="10.5" style="1260" customWidth="1"/>
    <col min="11780" max="11780" width="8.875" style="1260" customWidth="1"/>
    <col min="11781" max="11781" width="8.25" style="1260"/>
    <col min="11782" max="11783" width="11" style="1260" customWidth="1"/>
    <col min="11784" max="11784" width="8.25" style="1260"/>
    <col min="11785" max="11785" width="8.75" style="1260" customWidth="1"/>
    <col min="11786" max="11786" width="9.875" style="1260" customWidth="1"/>
    <col min="11787" max="11787" width="5.5" style="1260" customWidth="1"/>
    <col min="11788" max="11788" width="9.25" style="1260" customWidth="1"/>
    <col min="11789" max="11789" width="8.25" style="1260" customWidth="1"/>
    <col min="11790" max="12032" width="8.25" style="1260"/>
    <col min="12033" max="12033" width="6.375" style="1260" customWidth="1"/>
    <col min="12034" max="12034" width="8.5" style="1260" customWidth="1"/>
    <col min="12035" max="12035" width="10.5" style="1260" customWidth="1"/>
    <col min="12036" max="12036" width="8.875" style="1260" customWidth="1"/>
    <col min="12037" max="12037" width="8.25" style="1260"/>
    <col min="12038" max="12039" width="11" style="1260" customWidth="1"/>
    <col min="12040" max="12040" width="8.25" style="1260"/>
    <col min="12041" max="12041" width="8.75" style="1260" customWidth="1"/>
    <col min="12042" max="12042" width="9.875" style="1260" customWidth="1"/>
    <col min="12043" max="12043" width="5.5" style="1260" customWidth="1"/>
    <col min="12044" max="12044" width="9.25" style="1260" customWidth="1"/>
    <col min="12045" max="12045" width="8.25" style="1260" customWidth="1"/>
    <col min="12046" max="12288" width="8.25" style="1260"/>
    <col min="12289" max="12289" width="6.375" style="1260" customWidth="1"/>
    <col min="12290" max="12290" width="8.5" style="1260" customWidth="1"/>
    <col min="12291" max="12291" width="10.5" style="1260" customWidth="1"/>
    <col min="12292" max="12292" width="8.875" style="1260" customWidth="1"/>
    <col min="12293" max="12293" width="8.25" style="1260"/>
    <col min="12294" max="12295" width="11" style="1260" customWidth="1"/>
    <col min="12296" max="12296" width="8.25" style="1260"/>
    <col min="12297" max="12297" width="8.75" style="1260" customWidth="1"/>
    <col min="12298" max="12298" width="9.875" style="1260" customWidth="1"/>
    <col min="12299" max="12299" width="5.5" style="1260" customWidth="1"/>
    <col min="12300" max="12300" width="9.25" style="1260" customWidth="1"/>
    <col min="12301" max="12301" width="8.25" style="1260" customWidth="1"/>
    <col min="12302" max="12544" width="8.25" style="1260"/>
    <col min="12545" max="12545" width="6.375" style="1260" customWidth="1"/>
    <col min="12546" max="12546" width="8.5" style="1260" customWidth="1"/>
    <col min="12547" max="12547" width="10.5" style="1260" customWidth="1"/>
    <col min="12548" max="12548" width="8.875" style="1260" customWidth="1"/>
    <col min="12549" max="12549" width="8.25" style="1260"/>
    <col min="12550" max="12551" width="11" style="1260" customWidth="1"/>
    <col min="12552" max="12552" width="8.25" style="1260"/>
    <col min="12553" max="12553" width="8.75" style="1260" customWidth="1"/>
    <col min="12554" max="12554" width="9.875" style="1260" customWidth="1"/>
    <col min="12555" max="12555" width="5.5" style="1260" customWidth="1"/>
    <col min="12556" max="12556" width="9.25" style="1260" customWidth="1"/>
    <col min="12557" max="12557" width="8.25" style="1260" customWidth="1"/>
    <col min="12558" max="12800" width="8.25" style="1260"/>
    <col min="12801" max="12801" width="6.375" style="1260" customWidth="1"/>
    <col min="12802" max="12802" width="8.5" style="1260" customWidth="1"/>
    <col min="12803" max="12803" width="10.5" style="1260" customWidth="1"/>
    <col min="12804" max="12804" width="8.875" style="1260" customWidth="1"/>
    <col min="12805" max="12805" width="8.25" style="1260"/>
    <col min="12806" max="12807" width="11" style="1260" customWidth="1"/>
    <col min="12808" max="12808" width="8.25" style="1260"/>
    <col min="12809" max="12809" width="8.75" style="1260" customWidth="1"/>
    <col min="12810" max="12810" width="9.875" style="1260" customWidth="1"/>
    <col min="12811" max="12811" width="5.5" style="1260" customWidth="1"/>
    <col min="12812" max="12812" width="9.25" style="1260" customWidth="1"/>
    <col min="12813" max="12813" width="8.25" style="1260" customWidth="1"/>
    <col min="12814" max="13056" width="8.25" style="1260"/>
    <col min="13057" max="13057" width="6.375" style="1260" customWidth="1"/>
    <col min="13058" max="13058" width="8.5" style="1260" customWidth="1"/>
    <col min="13059" max="13059" width="10.5" style="1260" customWidth="1"/>
    <col min="13060" max="13060" width="8.875" style="1260" customWidth="1"/>
    <col min="13061" max="13061" width="8.25" style="1260"/>
    <col min="13062" max="13063" width="11" style="1260" customWidth="1"/>
    <col min="13064" max="13064" width="8.25" style="1260"/>
    <col min="13065" max="13065" width="8.75" style="1260" customWidth="1"/>
    <col min="13066" max="13066" width="9.875" style="1260" customWidth="1"/>
    <col min="13067" max="13067" width="5.5" style="1260" customWidth="1"/>
    <col min="13068" max="13068" width="9.25" style="1260" customWidth="1"/>
    <col min="13069" max="13069" width="8.25" style="1260" customWidth="1"/>
    <col min="13070" max="13312" width="8.25" style="1260"/>
    <col min="13313" max="13313" width="6.375" style="1260" customWidth="1"/>
    <col min="13314" max="13314" width="8.5" style="1260" customWidth="1"/>
    <col min="13315" max="13315" width="10.5" style="1260" customWidth="1"/>
    <col min="13316" max="13316" width="8.875" style="1260" customWidth="1"/>
    <col min="13317" max="13317" width="8.25" style="1260"/>
    <col min="13318" max="13319" width="11" style="1260" customWidth="1"/>
    <col min="13320" max="13320" width="8.25" style="1260"/>
    <col min="13321" max="13321" width="8.75" style="1260" customWidth="1"/>
    <col min="13322" max="13322" width="9.875" style="1260" customWidth="1"/>
    <col min="13323" max="13323" width="5.5" style="1260" customWidth="1"/>
    <col min="13324" max="13324" width="9.25" style="1260" customWidth="1"/>
    <col min="13325" max="13325" width="8.25" style="1260" customWidth="1"/>
    <col min="13326" max="13568" width="8.25" style="1260"/>
    <col min="13569" max="13569" width="6.375" style="1260" customWidth="1"/>
    <col min="13570" max="13570" width="8.5" style="1260" customWidth="1"/>
    <col min="13571" max="13571" width="10.5" style="1260" customWidth="1"/>
    <col min="13572" max="13572" width="8.875" style="1260" customWidth="1"/>
    <col min="13573" max="13573" width="8.25" style="1260"/>
    <col min="13574" max="13575" width="11" style="1260" customWidth="1"/>
    <col min="13576" max="13576" width="8.25" style="1260"/>
    <col min="13577" max="13577" width="8.75" style="1260" customWidth="1"/>
    <col min="13578" max="13578" width="9.875" style="1260" customWidth="1"/>
    <col min="13579" max="13579" width="5.5" style="1260" customWidth="1"/>
    <col min="13580" max="13580" width="9.25" style="1260" customWidth="1"/>
    <col min="13581" max="13581" width="8.25" style="1260" customWidth="1"/>
    <col min="13582" max="13824" width="8.25" style="1260"/>
    <col min="13825" max="13825" width="6.375" style="1260" customWidth="1"/>
    <col min="13826" max="13826" width="8.5" style="1260" customWidth="1"/>
    <col min="13827" max="13827" width="10.5" style="1260" customWidth="1"/>
    <col min="13828" max="13828" width="8.875" style="1260" customWidth="1"/>
    <col min="13829" max="13829" width="8.25" style="1260"/>
    <col min="13830" max="13831" width="11" style="1260" customWidth="1"/>
    <col min="13832" max="13832" width="8.25" style="1260"/>
    <col min="13833" max="13833" width="8.75" style="1260" customWidth="1"/>
    <col min="13834" max="13834" width="9.875" style="1260" customWidth="1"/>
    <col min="13835" max="13835" width="5.5" style="1260" customWidth="1"/>
    <col min="13836" max="13836" width="9.25" style="1260" customWidth="1"/>
    <col min="13837" max="13837" width="8.25" style="1260" customWidth="1"/>
    <col min="13838" max="14080" width="8.25" style="1260"/>
    <col min="14081" max="14081" width="6.375" style="1260" customWidth="1"/>
    <col min="14082" max="14082" width="8.5" style="1260" customWidth="1"/>
    <col min="14083" max="14083" width="10.5" style="1260" customWidth="1"/>
    <col min="14084" max="14084" width="8.875" style="1260" customWidth="1"/>
    <col min="14085" max="14085" width="8.25" style="1260"/>
    <col min="14086" max="14087" width="11" style="1260" customWidth="1"/>
    <col min="14088" max="14088" width="8.25" style="1260"/>
    <col min="14089" max="14089" width="8.75" style="1260" customWidth="1"/>
    <col min="14090" max="14090" width="9.875" style="1260" customWidth="1"/>
    <col min="14091" max="14091" width="5.5" style="1260" customWidth="1"/>
    <col min="14092" max="14092" width="9.25" style="1260" customWidth="1"/>
    <col min="14093" max="14093" width="8.25" style="1260" customWidth="1"/>
    <col min="14094" max="14336" width="8.25" style="1260"/>
    <col min="14337" max="14337" width="6.375" style="1260" customWidth="1"/>
    <col min="14338" max="14338" width="8.5" style="1260" customWidth="1"/>
    <col min="14339" max="14339" width="10.5" style="1260" customWidth="1"/>
    <col min="14340" max="14340" width="8.875" style="1260" customWidth="1"/>
    <col min="14341" max="14341" width="8.25" style="1260"/>
    <col min="14342" max="14343" width="11" style="1260" customWidth="1"/>
    <col min="14344" max="14344" width="8.25" style="1260"/>
    <col min="14345" max="14345" width="8.75" style="1260" customWidth="1"/>
    <col min="14346" max="14346" width="9.875" style="1260" customWidth="1"/>
    <col min="14347" max="14347" width="5.5" style="1260" customWidth="1"/>
    <col min="14348" max="14348" width="9.25" style="1260" customWidth="1"/>
    <col min="14349" max="14349" width="8.25" style="1260" customWidth="1"/>
    <col min="14350" max="14592" width="8.25" style="1260"/>
    <col min="14593" max="14593" width="6.375" style="1260" customWidth="1"/>
    <col min="14594" max="14594" width="8.5" style="1260" customWidth="1"/>
    <col min="14595" max="14595" width="10.5" style="1260" customWidth="1"/>
    <col min="14596" max="14596" width="8.875" style="1260" customWidth="1"/>
    <col min="14597" max="14597" width="8.25" style="1260"/>
    <col min="14598" max="14599" width="11" style="1260" customWidth="1"/>
    <col min="14600" max="14600" width="8.25" style="1260"/>
    <col min="14601" max="14601" width="8.75" style="1260" customWidth="1"/>
    <col min="14602" max="14602" width="9.875" style="1260" customWidth="1"/>
    <col min="14603" max="14603" width="5.5" style="1260" customWidth="1"/>
    <col min="14604" max="14604" width="9.25" style="1260" customWidth="1"/>
    <col min="14605" max="14605" width="8.25" style="1260" customWidth="1"/>
    <col min="14606" max="14848" width="8.25" style="1260"/>
    <col min="14849" max="14849" width="6.375" style="1260" customWidth="1"/>
    <col min="14850" max="14850" width="8.5" style="1260" customWidth="1"/>
    <col min="14851" max="14851" width="10.5" style="1260" customWidth="1"/>
    <col min="14852" max="14852" width="8.875" style="1260" customWidth="1"/>
    <col min="14853" max="14853" width="8.25" style="1260"/>
    <col min="14854" max="14855" width="11" style="1260" customWidth="1"/>
    <col min="14856" max="14856" width="8.25" style="1260"/>
    <col min="14857" max="14857" width="8.75" style="1260" customWidth="1"/>
    <col min="14858" max="14858" width="9.875" style="1260" customWidth="1"/>
    <col min="14859" max="14859" width="5.5" style="1260" customWidth="1"/>
    <col min="14860" max="14860" width="9.25" style="1260" customWidth="1"/>
    <col min="14861" max="14861" width="8.25" style="1260" customWidth="1"/>
    <col min="14862" max="15104" width="8.25" style="1260"/>
    <col min="15105" max="15105" width="6.375" style="1260" customWidth="1"/>
    <col min="15106" max="15106" width="8.5" style="1260" customWidth="1"/>
    <col min="15107" max="15107" width="10.5" style="1260" customWidth="1"/>
    <col min="15108" max="15108" width="8.875" style="1260" customWidth="1"/>
    <col min="15109" max="15109" width="8.25" style="1260"/>
    <col min="15110" max="15111" width="11" style="1260" customWidth="1"/>
    <col min="15112" max="15112" width="8.25" style="1260"/>
    <col min="15113" max="15113" width="8.75" style="1260" customWidth="1"/>
    <col min="15114" max="15114" width="9.875" style="1260" customWidth="1"/>
    <col min="15115" max="15115" width="5.5" style="1260" customWidth="1"/>
    <col min="15116" max="15116" width="9.25" style="1260" customWidth="1"/>
    <col min="15117" max="15117" width="8.25" style="1260" customWidth="1"/>
    <col min="15118" max="15360" width="8.25" style="1260"/>
    <col min="15361" max="15361" width="6.375" style="1260" customWidth="1"/>
    <col min="15362" max="15362" width="8.5" style="1260" customWidth="1"/>
    <col min="15363" max="15363" width="10.5" style="1260" customWidth="1"/>
    <col min="15364" max="15364" width="8.875" style="1260" customWidth="1"/>
    <col min="15365" max="15365" width="8.25" style="1260"/>
    <col min="15366" max="15367" width="11" style="1260" customWidth="1"/>
    <col min="15368" max="15368" width="8.25" style="1260"/>
    <col min="15369" max="15369" width="8.75" style="1260" customWidth="1"/>
    <col min="15370" max="15370" width="9.875" style="1260" customWidth="1"/>
    <col min="15371" max="15371" width="5.5" style="1260" customWidth="1"/>
    <col min="15372" max="15372" width="9.25" style="1260" customWidth="1"/>
    <col min="15373" max="15373" width="8.25" style="1260" customWidth="1"/>
    <col min="15374" max="15616" width="8.25" style="1260"/>
    <col min="15617" max="15617" width="6.375" style="1260" customWidth="1"/>
    <col min="15618" max="15618" width="8.5" style="1260" customWidth="1"/>
    <col min="15619" max="15619" width="10.5" style="1260" customWidth="1"/>
    <col min="15620" max="15620" width="8.875" style="1260" customWidth="1"/>
    <col min="15621" max="15621" width="8.25" style="1260"/>
    <col min="15622" max="15623" width="11" style="1260" customWidth="1"/>
    <col min="15624" max="15624" width="8.25" style="1260"/>
    <col min="15625" max="15625" width="8.75" style="1260" customWidth="1"/>
    <col min="15626" max="15626" width="9.875" style="1260" customWidth="1"/>
    <col min="15627" max="15627" width="5.5" style="1260" customWidth="1"/>
    <col min="15628" max="15628" width="9.25" style="1260" customWidth="1"/>
    <col min="15629" max="15629" width="8.25" style="1260" customWidth="1"/>
    <col min="15630" max="15872" width="8.25" style="1260"/>
    <col min="15873" max="15873" width="6.375" style="1260" customWidth="1"/>
    <col min="15874" max="15874" width="8.5" style="1260" customWidth="1"/>
    <col min="15875" max="15875" width="10.5" style="1260" customWidth="1"/>
    <col min="15876" max="15876" width="8.875" style="1260" customWidth="1"/>
    <col min="15877" max="15877" width="8.25" style="1260"/>
    <col min="15878" max="15879" width="11" style="1260" customWidth="1"/>
    <col min="15880" max="15880" width="8.25" style="1260"/>
    <col min="15881" max="15881" width="8.75" style="1260" customWidth="1"/>
    <col min="15882" max="15882" width="9.875" style="1260" customWidth="1"/>
    <col min="15883" max="15883" width="5.5" style="1260" customWidth="1"/>
    <col min="15884" max="15884" width="9.25" style="1260" customWidth="1"/>
    <col min="15885" max="15885" width="8.25" style="1260" customWidth="1"/>
    <col min="15886" max="16128" width="8.25" style="1260"/>
    <col min="16129" max="16129" width="6.375" style="1260" customWidth="1"/>
    <col min="16130" max="16130" width="8.5" style="1260" customWidth="1"/>
    <col min="16131" max="16131" width="10.5" style="1260" customWidth="1"/>
    <col min="16132" max="16132" width="8.875" style="1260" customWidth="1"/>
    <col min="16133" max="16133" width="8.25" style="1260"/>
    <col min="16134" max="16135" width="11" style="1260" customWidth="1"/>
    <col min="16136" max="16136" width="8.25" style="1260"/>
    <col min="16137" max="16137" width="8.75" style="1260" customWidth="1"/>
    <col min="16138" max="16138" width="9.875" style="1260" customWidth="1"/>
    <col min="16139" max="16139" width="5.5" style="1260" customWidth="1"/>
    <col min="16140" max="16140" width="9.25" style="1260" customWidth="1"/>
    <col min="16141" max="16141" width="8.25" style="1260" customWidth="1"/>
    <col min="16142" max="16384" width="8.25" style="1260"/>
  </cols>
  <sheetData>
    <row r="1" spans="1:56" ht="19.899999999999999" customHeight="1" x14ac:dyDescent="0.15">
      <c r="A1" s="1271" t="s">
        <v>2189</v>
      </c>
      <c r="B1" s="1258"/>
      <c r="C1" s="1258"/>
      <c r="D1" s="1258"/>
      <c r="E1" s="1258"/>
      <c r="F1" s="1258"/>
      <c r="G1" s="1258"/>
      <c r="H1" s="1258"/>
      <c r="I1" s="1258"/>
      <c r="J1" s="1258"/>
      <c r="K1" s="1258"/>
      <c r="L1" s="1277"/>
      <c r="M1" s="1258"/>
      <c r="N1" s="1258"/>
    </row>
    <row r="2" spans="1:56" ht="19.899999999999999" customHeight="1" x14ac:dyDescent="0.15">
      <c r="A2" s="1258"/>
      <c r="B2" s="1258"/>
      <c r="C2" s="1258"/>
      <c r="D2" s="1258"/>
      <c r="E2" s="1258"/>
      <c r="F2" s="1258"/>
      <c r="G2" s="1258"/>
      <c r="H2" s="1258"/>
      <c r="I2" s="1258"/>
      <c r="J2" s="1258"/>
      <c r="K2" s="1258"/>
      <c r="L2" s="1278"/>
      <c r="M2" s="1258"/>
      <c r="N2" s="1258"/>
    </row>
    <row r="3" spans="1:56" ht="19.899999999999999" customHeight="1" x14ac:dyDescent="0.15">
      <c r="A3" s="1258"/>
      <c r="B3" s="1258"/>
      <c r="C3" s="1258"/>
      <c r="D3" s="1258"/>
      <c r="E3" s="1258"/>
      <c r="F3" s="1258"/>
      <c r="G3" s="1258"/>
      <c r="H3" s="1258"/>
      <c r="I3" s="1258"/>
      <c r="J3" s="1258"/>
      <c r="K3" s="1258"/>
      <c r="L3" s="1258"/>
      <c r="M3" s="1258"/>
      <c r="N3" s="1258"/>
    </row>
    <row r="4" spans="1:56" s="1259" customFormat="1" ht="19.899999999999999" customHeight="1" x14ac:dyDescent="0.15">
      <c r="A4" s="1304" t="s">
        <v>2258</v>
      </c>
      <c r="B4" s="1258"/>
      <c r="C4" s="1258"/>
      <c r="D4" s="1258"/>
      <c r="E4" s="1258"/>
      <c r="F4" s="1258"/>
      <c r="G4" s="1258"/>
      <c r="H4" s="1258"/>
      <c r="I4" s="1258"/>
      <c r="J4" s="1258"/>
      <c r="K4" s="1258"/>
      <c r="L4" s="1258"/>
      <c r="M4" s="1258"/>
      <c r="N4" s="1258"/>
    </row>
    <row r="5" spans="1:56" ht="19.899999999999999" customHeight="1" x14ac:dyDescent="0.15">
      <c r="A5" s="1307" t="s">
        <v>2257</v>
      </c>
      <c r="C5" s="1258"/>
      <c r="D5" s="1258"/>
      <c r="E5" s="1258"/>
      <c r="F5" s="1258"/>
      <c r="G5" s="1258"/>
      <c r="H5" s="1258"/>
      <c r="I5" s="1258"/>
      <c r="J5" s="1258"/>
      <c r="K5" s="1258"/>
      <c r="L5" s="1278"/>
      <c r="M5" s="1258"/>
      <c r="N5" s="1258"/>
    </row>
    <row r="6" spans="1:56" ht="15" customHeight="1" x14ac:dyDescent="0.15">
      <c r="A6" s="1258"/>
      <c r="B6" s="1258"/>
      <c r="C6" s="1258"/>
      <c r="D6" s="1258"/>
      <c r="E6" s="1258"/>
      <c r="F6" s="1258"/>
      <c r="G6" s="1258"/>
      <c r="H6" s="1258"/>
      <c r="I6" s="1258"/>
      <c r="J6" s="1258"/>
      <c r="K6" s="1258"/>
      <c r="L6" s="1258"/>
      <c r="M6" s="1258"/>
      <c r="N6" s="1258"/>
    </row>
    <row r="7" spans="1:56" s="1276" customFormat="1" ht="19.899999999999999" customHeight="1" x14ac:dyDescent="0.15">
      <c r="A7" s="1304" t="s">
        <v>2250</v>
      </c>
      <c r="B7" s="1258"/>
      <c r="C7" s="1258"/>
      <c r="D7" s="1258"/>
      <c r="E7" s="1258"/>
      <c r="F7" s="1258"/>
      <c r="G7" s="1258"/>
      <c r="H7" s="1258"/>
      <c r="I7" s="1282"/>
      <c r="J7" s="1283" t="s">
        <v>2190</v>
      </c>
      <c r="K7" s="1275"/>
      <c r="L7" s="1275"/>
      <c r="M7" s="1258"/>
      <c r="N7" s="1258"/>
      <c r="O7" s="1259"/>
      <c r="P7" s="1259"/>
      <c r="Q7" s="1259"/>
      <c r="R7" s="1259"/>
      <c r="S7" s="1259"/>
      <c r="T7" s="1259"/>
      <c r="U7" s="1259"/>
      <c r="V7" s="1259"/>
      <c r="W7" s="1259"/>
      <c r="X7" s="1259"/>
      <c r="Y7" s="1259"/>
      <c r="Z7" s="1259"/>
      <c r="AA7" s="1259"/>
      <c r="AB7" s="1259"/>
      <c r="AC7" s="1259"/>
      <c r="AD7" s="1259"/>
      <c r="AE7" s="1259"/>
      <c r="AF7" s="1259"/>
      <c r="AG7" s="1259"/>
      <c r="AH7" s="1259"/>
      <c r="AI7" s="1259"/>
      <c r="AJ7" s="1259"/>
      <c r="AK7" s="1259"/>
      <c r="AL7" s="1259"/>
      <c r="AM7" s="1259"/>
      <c r="AN7" s="1259"/>
      <c r="AO7" s="1259"/>
      <c r="AP7" s="1259"/>
      <c r="AQ7" s="1259"/>
      <c r="AR7" s="1259"/>
      <c r="AS7" s="1259"/>
      <c r="AT7" s="1259"/>
      <c r="AU7" s="1259"/>
      <c r="AV7" s="1259"/>
      <c r="AW7" s="1259"/>
      <c r="AX7" s="1259"/>
      <c r="AY7" s="1259"/>
      <c r="AZ7" s="1259"/>
      <c r="BA7" s="1259"/>
      <c r="BB7" s="1259"/>
      <c r="BC7" s="1259"/>
      <c r="BD7" s="1259"/>
    </row>
    <row r="8" spans="1:56" s="1259" customFormat="1" ht="15" customHeight="1" x14ac:dyDescent="0.15">
      <c r="A8" s="1271"/>
      <c r="B8" s="1258"/>
      <c r="C8" s="1258"/>
      <c r="D8" s="1258"/>
      <c r="E8" s="1258"/>
      <c r="F8" s="1258"/>
      <c r="G8" s="1258"/>
      <c r="H8" s="1258"/>
      <c r="I8" s="1258"/>
      <c r="J8" s="1258"/>
      <c r="K8" s="1258"/>
      <c r="L8" s="1258"/>
      <c r="M8" s="1258"/>
      <c r="N8" s="1258"/>
    </row>
    <row r="9" spans="1:56" s="1259" customFormat="1" ht="19.899999999999999" customHeight="1" x14ac:dyDescent="0.15">
      <c r="A9" s="1262" t="s">
        <v>2251</v>
      </c>
      <c r="B9" s="1258"/>
      <c r="C9" s="1258"/>
      <c r="D9" s="1258"/>
      <c r="E9" s="1258"/>
      <c r="F9" s="1258"/>
      <c r="G9" s="1258"/>
      <c r="H9" s="1258"/>
      <c r="I9" s="1258"/>
      <c r="J9" s="1258"/>
      <c r="K9" s="1258"/>
      <c r="L9" s="1258"/>
      <c r="M9" s="1258"/>
      <c r="N9" s="1258"/>
    </row>
    <row r="10" spans="1:56" ht="40.5" customHeight="1" x14ac:dyDescent="0.15">
      <c r="A10" s="1275"/>
      <c r="B10" s="1639"/>
      <c r="C10" s="1640"/>
      <c r="D10" s="1640"/>
      <c r="E10" s="1640"/>
      <c r="F10" s="1640"/>
      <c r="G10" s="1640"/>
      <c r="H10" s="1640"/>
      <c r="I10" s="1640"/>
      <c r="J10" s="1640"/>
      <c r="K10" s="1640"/>
      <c r="L10" s="1640"/>
      <c r="M10" s="1641"/>
      <c r="N10" s="1258"/>
    </row>
    <row r="11" spans="1:56" s="1259" customFormat="1" ht="15" customHeight="1" x14ac:dyDescent="0.15">
      <c r="A11" s="1267"/>
      <c r="B11" s="1284"/>
      <c r="C11" s="1266"/>
      <c r="D11" s="1284"/>
      <c r="E11" s="1267"/>
      <c r="F11" s="1285"/>
      <c r="G11" s="1285"/>
      <c r="H11" s="1286"/>
      <c r="I11" s="1258"/>
      <c r="J11" s="1258"/>
      <c r="K11" s="1258"/>
      <c r="L11" s="1258"/>
      <c r="M11" s="1258"/>
      <c r="N11" s="1258"/>
    </row>
    <row r="12" spans="1:56" ht="19.899999999999999" customHeight="1" x14ac:dyDescent="0.15">
      <c r="A12" s="1311" t="s">
        <v>2252</v>
      </c>
      <c r="B12" s="1275"/>
      <c r="C12" s="1275"/>
      <c r="D12" s="1275"/>
      <c r="E12" s="1275"/>
      <c r="F12" s="1275"/>
      <c r="G12" s="1275"/>
      <c r="H12" s="1275"/>
      <c r="I12" s="1258"/>
      <c r="J12" s="1258"/>
      <c r="K12" s="1258"/>
      <c r="L12" s="1258"/>
      <c r="M12" s="1258"/>
      <c r="N12" s="1258"/>
    </row>
    <row r="13" spans="1:56" ht="19.899999999999999" customHeight="1" x14ac:dyDescent="0.15">
      <c r="A13" s="1277"/>
      <c r="B13" s="1278"/>
      <c r="C13" s="1279" t="s">
        <v>2191</v>
      </c>
      <c r="D13" s="1287"/>
      <c r="E13" s="1278"/>
      <c r="F13" s="1279" t="s">
        <v>2192</v>
      </c>
      <c r="G13" s="1287"/>
      <c r="H13" s="1278"/>
      <c r="I13" s="1288" t="s">
        <v>2193</v>
      </c>
      <c r="J13" s="1289"/>
      <c r="K13" s="1289"/>
      <c r="L13" s="1290"/>
      <c r="M13" s="1258"/>
      <c r="N13" s="1258"/>
    </row>
    <row r="14" spans="1:56" ht="19.899999999999999" customHeight="1" x14ac:dyDescent="0.15">
      <c r="A14" s="1277"/>
      <c r="B14" s="1278"/>
      <c r="C14" s="1279" t="s">
        <v>2194</v>
      </c>
      <c r="D14" s="1291"/>
      <c r="E14" s="1278"/>
      <c r="F14" s="1279" t="s">
        <v>2195</v>
      </c>
      <c r="G14" s="1292"/>
      <c r="H14" s="1278"/>
      <c r="I14" s="1288" t="s">
        <v>2196</v>
      </c>
      <c r="J14" s="1289"/>
      <c r="K14" s="1289"/>
      <c r="L14" s="1290"/>
      <c r="M14" s="1258"/>
      <c r="N14" s="1258"/>
    </row>
    <row r="15" spans="1:56" s="1259" customFormat="1" ht="15" customHeight="1" x14ac:dyDescent="0.15">
      <c r="A15" s="1258"/>
      <c r="B15" s="1258"/>
      <c r="C15" s="1258"/>
      <c r="D15" s="1258"/>
      <c r="E15" s="1258"/>
      <c r="F15" s="1258"/>
      <c r="G15" s="1258"/>
      <c r="H15" s="1258"/>
      <c r="I15" s="1258"/>
      <c r="J15" s="1258"/>
      <c r="K15" s="1258"/>
      <c r="L15" s="1258"/>
      <c r="M15" s="1258"/>
      <c r="N15" s="1258"/>
    </row>
    <row r="16" spans="1:56" s="1259" customFormat="1" ht="19.899999999999999" customHeight="1" x14ac:dyDescent="0.15">
      <c r="A16" s="1262" t="s">
        <v>2253</v>
      </c>
      <c r="B16" s="1258"/>
      <c r="C16" s="1258"/>
      <c r="D16" s="1258"/>
      <c r="E16" s="1258"/>
      <c r="F16" s="1258"/>
      <c r="G16" s="1258"/>
      <c r="H16" s="1258"/>
      <c r="I16" s="1258"/>
      <c r="J16" s="1258"/>
      <c r="K16" s="1258"/>
      <c r="L16" s="1258"/>
      <c r="M16" s="1258"/>
      <c r="N16" s="1258"/>
    </row>
    <row r="17" spans="1:14" ht="40.5" customHeight="1" x14ac:dyDescent="0.15">
      <c r="A17" s="1275"/>
      <c r="B17" s="1636"/>
      <c r="C17" s="1637"/>
      <c r="D17" s="1637"/>
      <c r="E17" s="1637"/>
      <c r="F17" s="1637"/>
      <c r="G17" s="1637"/>
      <c r="H17" s="1637"/>
      <c r="I17" s="1637"/>
      <c r="J17" s="1637"/>
      <c r="K17" s="1637"/>
      <c r="L17" s="1637"/>
      <c r="M17" s="1638"/>
      <c r="N17" s="1258"/>
    </row>
    <row r="18" spans="1:14" s="1259" customFormat="1" ht="15" customHeight="1" x14ac:dyDescent="0.15">
      <c r="A18" s="1267"/>
      <c r="B18" s="1284"/>
      <c r="C18" s="1266"/>
      <c r="D18" s="1284"/>
      <c r="E18" s="1267"/>
      <c r="F18" s="1285"/>
      <c r="G18" s="1285"/>
      <c r="H18" s="1286"/>
      <c r="I18" s="1258"/>
      <c r="J18" s="1258"/>
      <c r="K18" s="1258"/>
      <c r="L18" s="1258"/>
      <c r="M18" s="1258"/>
      <c r="N18" s="1258"/>
    </row>
    <row r="19" spans="1:14" s="1259" customFormat="1" ht="19.899999999999999" customHeight="1" x14ac:dyDescent="0.15">
      <c r="A19" s="1304" t="s">
        <v>2254</v>
      </c>
      <c r="B19" s="1258"/>
      <c r="C19" s="1258"/>
      <c r="D19" s="1258"/>
      <c r="E19" s="1258"/>
      <c r="F19" s="1258"/>
      <c r="G19" s="1258"/>
      <c r="H19" s="1258"/>
      <c r="I19" s="1258"/>
      <c r="J19" s="1258"/>
      <c r="K19" s="1258"/>
      <c r="L19" s="1258"/>
      <c r="M19" s="1258"/>
      <c r="N19" s="1258"/>
    </row>
    <row r="20" spans="1:14" ht="19.899999999999999" customHeight="1" x14ac:dyDescent="0.15">
      <c r="A20" s="1307" t="s">
        <v>2245</v>
      </c>
      <c r="C20" s="1258"/>
      <c r="D20" s="1258"/>
      <c r="E20" s="1258"/>
      <c r="F20" s="1258"/>
      <c r="G20" s="1258"/>
      <c r="H20" s="1258"/>
      <c r="I20" s="1258"/>
      <c r="J20" s="1258"/>
      <c r="K20" s="1258"/>
      <c r="L20" s="1278"/>
      <c r="M20" s="1258"/>
      <c r="N20" s="1258"/>
    </row>
    <row r="21" spans="1:14" s="1259" customFormat="1" ht="15" customHeight="1" x14ac:dyDescent="0.15">
      <c r="A21" s="1258"/>
      <c r="B21" s="1258"/>
      <c r="C21" s="1258"/>
      <c r="D21" s="1258"/>
      <c r="E21" s="1258"/>
      <c r="F21" s="1258"/>
      <c r="G21" s="1258"/>
      <c r="H21" s="1258"/>
      <c r="I21" s="1258"/>
      <c r="J21" s="1258"/>
      <c r="K21" s="1258"/>
      <c r="L21" s="1258"/>
      <c r="M21" s="1258"/>
      <c r="N21" s="1258"/>
    </row>
    <row r="22" spans="1:14" ht="19.899999999999999" customHeight="1" x14ac:dyDescent="0.15">
      <c r="A22" s="1304" t="s">
        <v>2255</v>
      </c>
      <c r="B22" s="1258"/>
      <c r="C22" s="1258"/>
      <c r="D22" s="1258"/>
      <c r="E22" s="1258"/>
      <c r="F22" s="1258"/>
      <c r="G22" s="1258"/>
      <c r="H22" s="1258"/>
      <c r="I22" s="1258"/>
      <c r="J22" s="1258"/>
      <c r="K22" s="1258"/>
      <c r="L22" s="1278"/>
      <c r="M22" s="1258"/>
      <c r="N22" s="1258"/>
    </row>
    <row r="23" spans="1:14" s="1259" customFormat="1" ht="13.5" x14ac:dyDescent="0.15">
      <c r="A23" s="1258"/>
      <c r="B23" s="1258"/>
      <c r="C23" s="1258"/>
      <c r="D23" s="1258"/>
      <c r="E23" s="1258"/>
      <c r="F23" s="1258"/>
      <c r="G23" s="1258"/>
      <c r="H23" s="1258"/>
      <c r="I23" s="1258"/>
      <c r="J23" s="1258"/>
      <c r="K23" s="1258"/>
      <c r="L23" s="1258"/>
      <c r="M23" s="1258"/>
      <c r="N23" s="1258"/>
    </row>
    <row r="24" spans="1:14" s="1259" customFormat="1" ht="20.25" customHeight="1" x14ac:dyDescent="0.15">
      <c r="A24" s="1308" t="s">
        <v>2256</v>
      </c>
      <c r="B24" s="1309"/>
      <c r="C24" s="1309"/>
      <c r="D24" s="1309"/>
      <c r="E24" s="1309"/>
      <c r="F24" s="1309"/>
      <c r="G24" s="1309"/>
      <c r="H24" s="1310"/>
      <c r="I24" s="1309"/>
      <c r="J24" s="1309"/>
      <c r="K24" s="1258"/>
      <c r="M24" s="1258"/>
      <c r="N24" s="1258"/>
    </row>
    <row r="25" spans="1:14" s="1259" customFormat="1" ht="20.100000000000001" customHeight="1" x14ac:dyDescent="0.15">
      <c r="A25" s="1262" t="s">
        <v>2244</v>
      </c>
      <c r="B25" s="1258"/>
      <c r="C25" s="1258"/>
      <c r="D25" s="1258"/>
      <c r="E25" s="1258"/>
      <c r="F25" s="1258"/>
      <c r="G25" s="1258"/>
      <c r="H25" s="1258"/>
      <c r="I25" s="1258"/>
      <c r="J25" s="1258"/>
      <c r="K25" s="1258"/>
      <c r="L25" s="1278"/>
      <c r="M25" s="1258"/>
      <c r="N25" s="1258"/>
    </row>
    <row r="26" spans="1:14" s="1259" customFormat="1" ht="13.5" x14ac:dyDescent="0.15">
      <c r="A26" s="1258"/>
      <c r="B26" s="1258"/>
      <c r="C26" s="1258"/>
      <c r="D26" s="1258"/>
      <c r="E26" s="1258"/>
      <c r="F26" s="1258"/>
      <c r="G26" s="1258"/>
      <c r="H26" s="1258"/>
      <c r="I26" s="1258"/>
      <c r="J26" s="1258"/>
      <c r="K26" s="1258"/>
      <c r="L26" s="1258"/>
      <c r="M26" s="1258"/>
      <c r="N26" s="1258"/>
    </row>
    <row r="27" spans="1:14" s="1259" customFormat="1" ht="13.5" x14ac:dyDescent="0.15">
      <c r="A27" s="1258"/>
      <c r="B27" s="1258"/>
      <c r="C27" s="1258"/>
      <c r="D27" s="1258"/>
      <c r="E27" s="1258"/>
      <c r="F27" s="1258"/>
      <c r="G27" s="1258"/>
      <c r="H27" s="1258"/>
      <c r="I27" s="1258"/>
      <c r="J27" s="1258"/>
      <c r="K27" s="1258"/>
      <c r="L27" s="1258"/>
      <c r="M27" s="1258"/>
      <c r="N27" s="1258"/>
    </row>
    <row r="28" spans="1:14" s="1259" customFormat="1" ht="13.5" x14ac:dyDescent="0.15">
      <c r="A28" s="1258"/>
      <c r="B28" s="1258"/>
      <c r="C28" s="1258"/>
      <c r="D28" s="1258"/>
      <c r="E28" s="1258"/>
      <c r="F28" s="1258"/>
      <c r="G28" s="1258"/>
      <c r="H28" s="1258"/>
      <c r="I28" s="1258"/>
      <c r="J28" s="1258"/>
      <c r="K28" s="1258"/>
      <c r="L28" s="1258"/>
      <c r="M28" s="1258"/>
      <c r="N28" s="1258"/>
    </row>
    <row r="29" spans="1:14" s="1259" customFormat="1" ht="13.5" x14ac:dyDescent="0.15"/>
    <row r="30" spans="1:14" s="1259" customFormat="1" ht="13.5" x14ac:dyDescent="0.15"/>
    <row r="31" spans="1:14" s="1259" customFormat="1" ht="13.5" x14ac:dyDescent="0.15"/>
    <row r="32" spans="1:14" s="1259" customFormat="1" ht="13.5" x14ac:dyDescent="0.15"/>
    <row r="33" s="1259" customFormat="1" ht="13.5" x14ac:dyDescent="0.15"/>
    <row r="34" s="1259" customFormat="1" ht="13.5" x14ac:dyDescent="0.15"/>
    <row r="35" s="1259" customFormat="1" ht="13.5" x14ac:dyDescent="0.15"/>
    <row r="36" s="1259" customFormat="1" ht="13.5" x14ac:dyDescent="0.15"/>
    <row r="37" s="1259" customFormat="1" ht="13.5" x14ac:dyDescent="0.15"/>
    <row r="38" s="1259" customFormat="1" ht="13.5" x14ac:dyDescent="0.15"/>
    <row r="39" s="1259" customFormat="1" ht="13.5" x14ac:dyDescent="0.15"/>
    <row r="40" s="1259" customFormat="1" ht="13.5" x14ac:dyDescent="0.15"/>
    <row r="41" s="1259" customFormat="1" ht="13.5" x14ac:dyDescent="0.15"/>
    <row r="42" s="1259" customFormat="1" ht="13.5" x14ac:dyDescent="0.15"/>
    <row r="43" s="1259" customFormat="1" ht="13.5" x14ac:dyDescent="0.15"/>
    <row r="44" s="1259" customFormat="1" ht="13.5" x14ac:dyDescent="0.15"/>
    <row r="45" s="1259" customFormat="1" ht="13.5" x14ac:dyDescent="0.15"/>
    <row r="46" s="1259" customFormat="1" ht="13.5" x14ac:dyDescent="0.15"/>
    <row r="47" s="1259" customFormat="1" ht="13.5" x14ac:dyDescent="0.15"/>
    <row r="48" s="1259" customFormat="1" ht="13.5" x14ac:dyDescent="0.15"/>
    <row r="49" s="1259" customFormat="1" ht="13.5" x14ac:dyDescent="0.15"/>
    <row r="50" s="1259" customFormat="1" ht="13.5" x14ac:dyDescent="0.15"/>
    <row r="51" s="1259" customFormat="1" ht="13.5" x14ac:dyDescent="0.15"/>
    <row r="52" s="1259" customFormat="1" ht="13.5" x14ac:dyDescent="0.15"/>
    <row r="53" s="1259" customFormat="1" ht="13.5" x14ac:dyDescent="0.15"/>
    <row r="54" s="1259" customFormat="1" ht="13.5" x14ac:dyDescent="0.15"/>
    <row r="55" s="1259" customFormat="1" ht="13.5" x14ac:dyDescent="0.15"/>
    <row r="56" s="1259" customFormat="1" ht="13.5" x14ac:dyDescent="0.15"/>
    <row r="57" s="1259" customFormat="1" ht="13.5" x14ac:dyDescent="0.15"/>
    <row r="58" s="1259" customFormat="1" ht="13.5" x14ac:dyDescent="0.15"/>
    <row r="59" s="1259" customFormat="1" ht="13.5" x14ac:dyDescent="0.15"/>
    <row r="60" s="1259" customFormat="1" ht="13.5" x14ac:dyDescent="0.15"/>
    <row r="61" s="1259" customFormat="1" ht="13.5" x14ac:dyDescent="0.15"/>
    <row r="62" s="1259" customFormat="1" ht="13.5" x14ac:dyDescent="0.15"/>
    <row r="63" s="1259" customFormat="1" ht="13.5" x14ac:dyDescent="0.15"/>
    <row r="64" s="1259" customFormat="1" ht="13.5" x14ac:dyDescent="0.15"/>
    <row r="65" s="1259" customFormat="1" ht="13.5" x14ac:dyDescent="0.15"/>
    <row r="66" s="1259" customFormat="1" ht="13.5" x14ac:dyDescent="0.15"/>
    <row r="67" s="1259" customFormat="1" ht="13.5" x14ac:dyDescent="0.15"/>
    <row r="68" s="1259" customFormat="1" ht="13.5" x14ac:dyDescent="0.15"/>
    <row r="69" s="1259" customFormat="1" ht="13.5" x14ac:dyDescent="0.15"/>
    <row r="70" s="1259" customFormat="1" ht="13.5" x14ac:dyDescent="0.15"/>
    <row r="71" s="1259" customFormat="1" ht="13.5" x14ac:dyDescent="0.15"/>
    <row r="72" s="1259" customFormat="1" ht="13.5" x14ac:dyDescent="0.15"/>
    <row r="73" s="1259" customFormat="1" ht="13.5" x14ac:dyDescent="0.15"/>
    <row r="74" s="1259" customFormat="1" ht="13.5" x14ac:dyDescent="0.15"/>
    <row r="75" s="1259" customFormat="1" ht="13.5" x14ac:dyDescent="0.15"/>
    <row r="76" s="1259" customFormat="1" ht="13.5" x14ac:dyDescent="0.15"/>
    <row r="77" s="1259" customFormat="1" ht="13.5" x14ac:dyDescent="0.15"/>
    <row r="78" s="1259" customFormat="1" ht="13.5" x14ac:dyDescent="0.15"/>
    <row r="79" s="1259" customFormat="1" ht="13.5" x14ac:dyDescent="0.15"/>
    <row r="80" s="1259" customFormat="1" ht="13.5" x14ac:dyDescent="0.15"/>
    <row r="81" s="1259" customFormat="1" ht="13.5" x14ac:dyDescent="0.15"/>
    <row r="82" s="1259" customFormat="1" ht="13.5" x14ac:dyDescent="0.15"/>
    <row r="83" s="1259" customFormat="1" ht="13.5" x14ac:dyDescent="0.15"/>
    <row r="84" s="1259" customFormat="1" ht="13.5" x14ac:dyDescent="0.15"/>
    <row r="85" s="1259" customFormat="1" ht="13.5" x14ac:dyDescent="0.15"/>
    <row r="86" s="1259" customFormat="1" ht="13.5" x14ac:dyDescent="0.15"/>
    <row r="87" s="1259" customFormat="1" ht="13.5" x14ac:dyDescent="0.15"/>
    <row r="88" s="1259" customFormat="1" ht="13.5" x14ac:dyDescent="0.15"/>
    <row r="89" s="1259" customFormat="1" ht="13.5" x14ac:dyDescent="0.15"/>
    <row r="90" s="1259" customFormat="1" ht="13.5" x14ac:dyDescent="0.15"/>
    <row r="91" s="1259" customFormat="1" ht="13.5" x14ac:dyDescent="0.15"/>
    <row r="92" s="1259" customFormat="1" ht="13.5" x14ac:dyDescent="0.15"/>
    <row r="93" s="1259" customFormat="1" ht="13.5" x14ac:dyDescent="0.15"/>
    <row r="94" s="1259" customFormat="1" ht="13.5" x14ac:dyDescent="0.15"/>
    <row r="95" s="1259" customFormat="1" ht="13.5" x14ac:dyDescent="0.15"/>
    <row r="96" s="1259" customFormat="1" ht="13.5" x14ac:dyDescent="0.15"/>
    <row r="97" s="1259" customFormat="1" ht="13.5" x14ac:dyDescent="0.15"/>
    <row r="98" s="1259" customFormat="1" ht="13.5" x14ac:dyDescent="0.15"/>
    <row r="99" s="1259" customFormat="1" ht="13.5" x14ac:dyDescent="0.15"/>
    <row r="100" s="1259" customFormat="1" ht="13.5" x14ac:dyDescent="0.15"/>
    <row r="101" s="1259" customFormat="1" ht="13.5" x14ac:dyDescent="0.15"/>
    <row r="102" s="1259" customFormat="1" ht="13.5" x14ac:dyDescent="0.15"/>
    <row r="103" s="1259" customFormat="1" ht="13.5" x14ac:dyDescent="0.15"/>
    <row r="104" s="1259" customFormat="1" ht="13.5" x14ac:dyDescent="0.15"/>
    <row r="105" s="1259" customFormat="1" ht="13.5" x14ac:dyDescent="0.15"/>
    <row r="106" s="1259" customFormat="1" ht="13.5" x14ac:dyDescent="0.15"/>
    <row r="107" s="1259" customFormat="1" ht="13.5" x14ac:dyDescent="0.15"/>
    <row r="108" s="1259" customFormat="1" ht="13.5" x14ac:dyDescent="0.15"/>
    <row r="109" s="1259" customFormat="1" ht="13.5" x14ac:dyDescent="0.15"/>
    <row r="110" s="1259" customFormat="1" ht="13.5" x14ac:dyDescent="0.15"/>
    <row r="111" s="1259" customFormat="1" ht="13.5" x14ac:dyDescent="0.15"/>
    <row r="112" s="1259" customFormat="1" ht="13.5" x14ac:dyDescent="0.15"/>
    <row r="113" s="1259" customFormat="1" ht="13.5" x14ac:dyDescent="0.15"/>
    <row r="114" s="1259" customFormat="1" ht="13.5" x14ac:dyDescent="0.15"/>
    <row r="115" s="1259" customFormat="1" ht="13.5" x14ac:dyDescent="0.15"/>
    <row r="116" s="1259" customFormat="1" ht="13.5" x14ac:dyDescent="0.15"/>
    <row r="117" s="1259" customFormat="1" ht="13.5" x14ac:dyDescent="0.15"/>
    <row r="118" s="1259" customFormat="1" ht="13.5" x14ac:dyDescent="0.15"/>
    <row r="119" s="1259" customFormat="1" ht="13.5" x14ac:dyDescent="0.15"/>
    <row r="120" s="1259" customFormat="1" ht="13.5" x14ac:dyDescent="0.15"/>
    <row r="121" s="1259" customFormat="1" ht="13.5" x14ac:dyDescent="0.15"/>
    <row r="122" s="1259" customFormat="1" ht="13.5" x14ac:dyDescent="0.15"/>
    <row r="123" s="1259" customFormat="1" ht="13.5" x14ac:dyDescent="0.15"/>
    <row r="124" s="1259" customFormat="1" ht="13.5" x14ac:dyDescent="0.15"/>
    <row r="125" s="1259" customFormat="1" ht="13.5" x14ac:dyDescent="0.15"/>
    <row r="126" s="1259" customFormat="1" ht="13.5" x14ac:dyDescent="0.15"/>
    <row r="127" s="1259" customFormat="1" ht="13.5" x14ac:dyDescent="0.15"/>
    <row r="128" s="1259" customFormat="1" ht="13.5" x14ac:dyDescent="0.15"/>
    <row r="129" s="1259" customFormat="1" ht="13.5" x14ac:dyDescent="0.15"/>
    <row r="130" s="1259" customFormat="1" ht="13.5" x14ac:dyDescent="0.15"/>
    <row r="131" s="1259" customFormat="1" ht="13.5" x14ac:dyDescent="0.15"/>
    <row r="132" s="1259" customFormat="1" ht="13.5" x14ac:dyDescent="0.15"/>
    <row r="133" s="1259" customFormat="1" ht="13.5" x14ac:dyDescent="0.15"/>
    <row r="134" s="1259" customFormat="1" ht="13.5" x14ac:dyDescent="0.15"/>
    <row r="135" s="1259" customFormat="1" ht="13.5" x14ac:dyDescent="0.15"/>
    <row r="136" s="1259" customFormat="1" ht="13.5" x14ac:dyDescent="0.15"/>
    <row r="137" s="1259" customFormat="1" ht="13.5" x14ac:dyDescent="0.15"/>
    <row r="138" s="1259" customFormat="1" ht="13.5" x14ac:dyDescent="0.15"/>
    <row r="139" s="1259" customFormat="1" ht="13.5" x14ac:dyDescent="0.15"/>
    <row r="140" s="1259" customFormat="1" ht="13.5" x14ac:dyDescent="0.15"/>
    <row r="141" s="1259" customFormat="1" ht="13.5" x14ac:dyDescent="0.15"/>
    <row r="142" s="1259" customFormat="1" ht="13.5" x14ac:dyDescent="0.15"/>
    <row r="143" s="1259" customFormat="1" ht="13.5" x14ac:dyDescent="0.15"/>
    <row r="144" s="1259" customFormat="1" ht="13.5" x14ac:dyDescent="0.15"/>
    <row r="145" s="1259" customFormat="1" ht="13.5" x14ac:dyDescent="0.15"/>
    <row r="146" s="1259" customFormat="1" ht="13.5" x14ac:dyDescent="0.15"/>
    <row r="147" s="1259" customFormat="1" ht="13.5" x14ac:dyDescent="0.15"/>
    <row r="148" s="1259" customFormat="1" ht="13.5" x14ac:dyDescent="0.15"/>
    <row r="149" s="1259" customFormat="1" ht="13.5" x14ac:dyDescent="0.15"/>
    <row r="150" s="1259" customFormat="1" ht="13.5" x14ac:dyDescent="0.15"/>
    <row r="151" s="1259" customFormat="1" ht="13.5" x14ac:dyDescent="0.15"/>
    <row r="152" s="1259" customFormat="1" ht="13.5" x14ac:dyDescent="0.15"/>
    <row r="153" s="1259" customFormat="1" ht="13.5" x14ac:dyDescent="0.15"/>
    <row r="154" s="1259" customFormat="1" ht="13.5" x14ac:dyDescent="0.15"/>
    <row r="155" s="1259" customFormat="1" ht="13.5" x14ac:dyDescent="0.15"/>
    <row r="156" s="1259" customFormat="1" ht="13.5" x14ac:dyDescent="0.15"/>
    <row r="157" s="1259" customFormat="1" ht="13.5" x14ac:dyDescent="0.15"/>
    <row r="158" s="1259" customFormat="1" ht="13.5" x14ac:dyDescent="0.15"/>
    <row r="159" s="1259" customFormat="1" ht="13.5" x14ac:dyDescent="0.15"/>
    <row r="160" s="1259" customFormat="1" ht="13.5" x14ac:dyDescent="0.15"/>
    <row r="161" s="1259" customFormat="1" ht="13.5" x14ac:dyDescent="0.15"/>
    <row r="162" s="1259" customFormat="1" ht="13.5" x14ac:dyDescent="0.15"/>
    <row r="163" s="1259" customFormat="1" ht="13.5" x14ac:dyDescent="0.15"/>
    <row r="164" s="1259" customFormat="1" ht="13.5" x14ac:dyDescent="0.15"/>
    <row r="165" s="1259" customFormat="1" ht="13.5" x14ac:dyDescent="0.15"/>
    <row r="166" s="1259" customFormat="1" ht="13.5" x14ac:dyDescent="0.15"/>
    <row r="167" s="1259" customFormat="1" ht="13.5" x14ac:dyDescent="0.15"/>
    <row r="168" s="1259" customFormat="1" ht="13.5" x14ac:dyDescent="0.15"/>
    <row r="169" s="1259" customFormat="1" ht="13.5" x14ac:dyDescent="0.15"/>
    <row r="170" s="1259" customFormat="1" ht="13.5" x14ac:dyDescent="0.15"/>
    <row r="171" s="1259" customFormat="1" ht="13.5" x14ac:dyDescent="0.15"/>
    <row r="172" s="1259" customFormat="1" ht="13.5" x14ac:dyDescent="0.15"/>
    <row r="173" s="1259" customFormat="1" ht="13.5" x14ac:dyDescent="0.15"/>
    <row r="174" s="1259" customFormat="1" ht="13.5" x14ac:dyDescent="0.15"/>
    <row r="175" s="1259" customFormat="1" ht="13.5" x14ac:dyDescent="0.15"/>
    <row r="176" s="1259" customFormat="1" ht="13.5" x14ac:dyDescent="0.15"/>
    <row r="177" s="1259" customFormat="1" ht="13.5" x14ac:dyDescent="0.15"/>
    <row r="178" s="1259" customFormat="1" ht="13.5" x14ac:dyDescent="0.15"/>
    <row r="179" s="1259" customFormat="1" ht="13.5" x14ac:dyDescent="0.15"/>
    <row r="180" s="1259" customFormat="1" ht="13.5" x14ac:dyDescent="0.15"/>
    <row r="181" s="1259" customFormat="1" ht="13.5" x14ac:dyDescent="0.15"/>
    <row r="182" s="1259" customFormat="1" ht="13.5" x14ac:dyDescent="0.15"/>
    <row r="183" s="1259" customFormat="1" ht="13.5" x14ac:dyDescent="0.15"/>
    <row r="184" s="1259" customFormat="1" ht="13.5" x14ac:dyDescent="0.15"/>
    <row r="185" s="1259" customFormat="1" ht="13.5" x14ac:dyDescent="0.15"/>
    <row r="186" s="1259" customFormat="1" ht="13.5" x14ac:dyDescent="0.15"/>
    <row r="187" s="1259" customFormat="1" ht="13.5" x14ac:dyDescent="0.15"/>
    <row r="188" s="1259" customFormat="1" ht="13.5" x14ac:dyDescent="0.15"/>
    <row r="189" s="1259" customFormat="1" ht="13.5" x14ac:dyDescent="0.15"/>
    <row r="190" s="1259" customFormat="1" ht="13.5" x14ac:dyDescent="0.15"/>
    <row r="191" s="1259" customFormat="1" ht="13.5" x14ac:dyDescent="0.15"/>
    <row r="192" s="1259" customFormat="1" ht="13.5" x14ac:dyDescent="0.15"/>
    <row r="193" s="1259" customFormat="1" ht="13.5" x14ac:dyDescent="0.15"/>
    <row r="194" s="1259" customFormat="1" ht="13.5" x14ac:dyDescent="0.15"/>
    <row r="195" s="1259" customFormat="1" ht="13.5" x14ac:dyDescent="0.15"/>
    <row r="196" s="1259" customFormat="1" ht="13.5" x14ac:dyDescent="0.15"/>
    <row r="197" s="1259" customFormat="1" ht="13.5" x14ac:dyDescent="0.15"/>
    <row r="198" s="1259" customFormat="1" ht="13.5" x14ac:dyDescent="0.15"/>
    <row r="199" s="1259" customFormat="1" ht="13.5" x14ac:dyDescent="0.15"/>
    <row r="200" s="1259" customFormat="1" ht="13.5" x14ac:dyDescent="0.15"/>
    <row r="201" s="1259" customFormat="1" ht="13.5" x14ac:dyDescent="0.15"/>
    <row r="202" s="1259" customFormat="1" ht="13.5" x14ac:dyDescent="0.15"/>
    <row r="203" s="1259" customFormat="1" ht="13.5" x14ac:dyDescent="0.15"/>
    <row r="204" s="1259" customFormat="1" ht="13.5" x14ac:dyDescent="0.15"/>
    <row r="205" s="1259" customFormat="1" ht="13.5" x14ac:dyDescent="0.15"/>
    <row r="206" s="1259" customFormat="1" ht="13.5" x14ac:dyDescent="0.15"/>
    <row r="207" s="1259" customFormat="1" ht="13.5" x14ac:dyDescent="0.15"/>
    <row r="208" s="1259" customFormat="1" ht="13.5" x14ac:dyDescent="0.15"/>
    <row r="209" s="1259" customFormat="1" ht="13.5" x14ac:dyDescent="0.15"/>
    <row r="210" s="1259" customFormat="1" ht="13.5" x14ac:dyDescent="0.15"/>
    <row r="211" s="1259" customFormat="1" ht="13.5" x14ac:dyDescent="0.15"/>
    <row r="212" s="1259" customFormat="1" ht="13.5" x14ac:dyDescent="0.15"/>
    <row r="213" s="1259" customFormat="1" ht="13.5" x14ac:dyDescent="0.15"/>
    <row r="214" s="1259" customFormat="1" ht="13.5" x14ac:dyDescent="0.15"/>
    <row r="215" s="1259" customFormat="1" ht="13.5" x14ac:dyDescent="0.15"/>
    <row r="216" s="1259" customFormat="1" ht="13.5" x14ac:dyDescent="0.15"/>
    <row r="217" s="1259" customFormat="1" ht="13.5" x14ac:dyDescent="0.15"/>
    <row r="218" s="1259" customFormat="1" ht="13.5" x14ac:dyDescent="0.15"/>
    <row r="219" s="1259" customFormat="1" ht="13.5" x14ac:dyDescent="0.15"/>
    <row r="220" s="1259" customFormat="1" ht="13.5" x14ac:dyDescent="0.15"/>
    <row r="221" s="1259" customFormat="1" ht="13.5" x14ac:dyDescent="0.15"/>
    <row r="222" s="1259" customFormat="1" ht="13.5" x14ac:dyDescent="0.15"/>
    <row r="223" s="1259" customFormat="1" ht="13.5" x14ac:dyDescent="0.15"/>
    <row r="224" s="1259" customFormat="1" ht="13.5" x14ac:dyDescent="0.15"/>
    <row r="225" s="1259" customFormat="1" ht="13.5" x14ac:dyDescent="0.15"/>
    <row r="226" s="1259" customFormat="1" ht="13.5" x14ac:dyDescent="0.15"/>
    <row r="227" s="1259" customFormat="1" ht="13.5" x14ac:dyDescent="0.15"/>
    <row r="228" s="1259" customFormat="1" ht="13.5" x14ac:dyDescent="0.15"/>
    <row r="229" s="1259" customFormat="1" ht="13.5" x14ac:dyDescent="0.15"/>
    <row r="230" s="1259" customFormat="1" ht="13.5" x14ac:dyDescent="0.15"/>
    <row r="231" s="1259" customFormat="1" ht="13.5" x14ac:dyDescent="0.15"/>
    <row r="232" s="1259" customFormat="1" ht="13.5" x14ac:dyDescent="0.15"/>
    <row r="233" s="1259" customFormat="1" ht="13.5" x14ac:dyDescent="0.15"/>
    <row r="234" s="1259" customFormat="1" ht="13.5" x14ac:dyDescent="0.15"/>
    <row r="235" s="1259" customFormat="1" ht="13.5" x14ac:dyDescent="0.15"/>
    <row r="236" s="1259" customFormat="1" ht="13.5" x14ac:dyDescent="0.15"/>
    <row r="237" s="1259" customFormat="1" ht="13.5" x14ac:dyDescent="0.15"/>
    <row r="238" s="1259" customFormat="1" ht="13.5" x14ac:dyDescent="0.15"/>
    <row r="239" s="1259" customFormat="1" ht="13.5" x14ac:dyDescent="0.15"/>
    <row r="240" s="1259" customFormat="1" ht="13.5" x14ac:dyDescent="0.15"/>
    <row r="241" s="1259" customFormat="1" ht="13.5" x14ac:dyDescent="0.15"/>
    <row r="242" s="1259" customFormat="1" ht="13.5" x14ac:dyDescent="0.15"/>
    <row r="243" s="1259" customFormat="1" ht="13.5" x14ac:dyDescent="0.15"/>
    <row r="244" s="1259" customFormat="1" ht="13.5" x14ac:dyDescent="0.15"/>
    <row r="245" s="1259" customFormat="1" ht="13.5" x14ac:dyDescent="0.15"/>
    <row r="246" s="1259" customFormat="1" ht="13.5" x14ac:dyDescent="0.15"/>
    <row r="247" s="1259" customFormat="1" ht="13.5" x14ac:dyDescent="0.15"/>
    <row r="248" s="1259" customFormat="1" ht="13.5" x14ac:dyDescent="0.15"/>
    <row r="249" s="1259" customFormat="1" ht="13.5" x14ac:dyDescent="0.15"/>
    <row r="250" s="1259" customFormat="1" ht="13.5" x14ac:dyDescent="0.15"/>
    <row r="251" s="1259" customFormat="1" ht="13.5" x14ac:dyDescent="0.15"/>
    <row r="252" s="1259" customFormat="1" ht="13.5" x14ac:dyDescent="0.15"/>
    <row r="253" s="1259" customFormat="1" ht="13.5" x14ac:dyDescent="0.15"/>
    <row r="254" s="1259" customFormat="1" ht="13.5" x14ac:dyDescent="0.15"/>
    <row r="255" s="1259" customFormat="1" ht="13.5" x14ac:dyDescent="0.15"/>
    <row r="256" s="1259" customFormat="1" ht="13.5" x14ac:dyDescent="0.15"/>
    <row r="257" s="1259" customFormat="1" ht="13.5" x14ac:dyDescent="0.15"/>
    <row r="258" s="1259" customFormat="1" ht="13.5" x14ac:dyDescent="0.15"/>
    <row r="259" s="1259" customFormat="1" ht="13.5" x14ac:dyDescent="0.15"/>
    <row r="260" s="1259" customFormat="1" ht="13.5" x14ac:dyDescent="0.15"/>
    <row r="261" s="1259" customFormat="1" ht="13.5" x14ac:dyDescent="0.15"/>
    <row r="262" s="1259" customFormat="1" ht="13.5" x14ac:dyDescent="0.15"/>
    <row r="263" s="1259" customFormat="1" ht="13.5" x14ac:dyDescent="0.15"/>
    <row r="264" s="1259" customFormat="1" ht="13.5" x14ac:dyDescent="0.15"/>
    <row r="265" s="1259" customFormat="1" ht="13.5" x14ac:dyDescent="0.15"/>
    <row r="266" s="1259" customFormat="1" ht="13.5" x14ac:dyDescent="0.15"/>
    <row r="267" s="1259" customFormat="1" ht="13.5" x14ac:dyDescent="0.15"/>
    <row r="268" s="1259" customFormat="1" ht="13.5" x14ac:dyDescent="0.15"/>
    <row r="269" s="1259" customFormat="1" ht="13.5" x14ac:dyDescent="0.15"/>
    <row r="270" s="1259" customFormat="1" ht="13.5" x14ac:dyDescent="0.15"/>
    <row r="271" s="1259" customFormat="1" ht="13.5" x14ac:dyDescent="0.15"/>
    <row r="272" s="1259" customFormat="1" ht="13.5" x14ac:dyDescent="0.15"/>
    <row r="273" s="1259" customFormat="1" ht="13.5" x14ac:dyDescent="0.15"/>
    <row r="274" s="1259" customFormat="1" ht="13.5" x14ac:dyDescent="0.15"/>
    <row r="275" s="1259" customFormat="1" ht="13.5" x14ac:dyDescent="0.15"/>
    <row r="276" s="1259" customFormat="1" ht="13.5" x14ac:dyDescent="0.15"/>
    <row r="277" s="1259" customFormat="1" ht="13.5" x14ac:dyDescent="0.15"/>
    <row r="278" s="1259" customFormat="1" ht="13.5" x14ac:dyDescent="0.15"/>
    <row r="279" s="1259" customFormat="1" ht="13.5" x14ac:dyDescent="0.15"/>
    <row r="280" s="1259" customFormat="1" ht="13.5" x14ac:dyDescent="0.15"/>
    <row r="281" s="1259" customFormat="1" ht="13.5" x14ac:dyDescent="0.15"/>
    <row r="282" s="1259" customFormat="1" ht="13.5" x14ac:dyDescent="0.15"/>
    <row r="283" s="1259" customFormat="1" ht="13.5" x14ac:dyDescent="0.15"/>
    <row r="284" s="1259" customFormat="1" ht="13.5" x14ac:dyDescent="0.15"/>
    <row r="285" s="1259" customFormat="1" ht="13.5" x14ac:dyDescent="0.15"/>
    <row r="286" s="1259" customFormat="1" ht="13.5" x14ac:dyDescent="0.15"/>
    <row r="287" s="1259" customFormat="1" ht="13.5" x14ac:dyDescent="0.15"/>
    <row r="288" s="1259" customFormat="1" ht="13.5" x14ac:dyDescent="0.15"/>
    <row r="289" s="1259" customFormat="1" ht="13.5" x14ac:dyDescent="0.15"/>
    <row r="290" s="1259" customFormat="1" ht="13.5" x14ac:dyDescent="0.15"/>
    <row r="291" s="1259" customFormat="1" ht="13.5" x14ac:dyDescent="0.15"/>
    <row r="292" s="1259" customFormat="1" ht="13.5" x14ac:dyDescent="0.15"/>
    <row r="293" s="1259" customFormat="1" ht="13.5" x14ac:dyDescent="0.15"/>
    <row r="294" s="1259" customFormat="1" ht="13.5" x14ac:dyDescent="0.15"/>
    <row r="295" s="1259" customFormat="1" ht="13.5" x14ac:dyDescent="0.15"/>
    <row r="296" s="1259" customFormat="1" ht="13.5" x14ac:dyDescent="0.15"/>
    <row r="297" s="1259" customFormat="1" ht="13.5" x14ac:dyDescent="0.15"/>
    <row r="298" s="1259" customFormat="1" ht="13.5" x14ac:dyDescent="0.15"/>
    <row r="299" s="1259" customFormat="1" ht="13.5" x14ac:dyDescent="0.15"/>
    <row r="300" s="1259" customFormat="1" ht="13.5" x14ac:dyDescent="0.15"/>
    <row r="301" s="1259" customFormat="1" ht="13.5" x14ac:dyDescent="0.15"/>
    <row r="302" s="1259" customFormat="1" ht="13.5" x14ac:dyDescent="0.15"/>
    <row r="303" s="1259" customFormat="1" ht="13.5" x14ac:dyDescent="0.15"/>
    <row r="304" s="1259" customFormat="1" ht="13.5" x14ac:dyDescent="0.15"/>
    <row r="305" s="1259" customFormat="1" ht="13.5" x14ac:dyDescent="0.15"/>
    <row r="306" s="1259" customFormat="1" ht="13.5" x14ac:dyDescent="0.15"/>
    <row r="307" s="1259" customFormat="1" ht="13.5" x14ac:dyDescent="0.15"/>
    <row r="308" s="1259" customFormat="1" ht="13.5" x14ac:dyDescent="0.15"/>
    <row r="309" s="1259" customFormat="1" ht="13.5" x14ac:dyDescent="0.15"/>
    <row r="310" s="1259" customFormat="1" ht="13.5" x14ac:dyDescent="0.15"/>
    <row r="311" s="1259" customFormat="1" ht="13.5" x14ac:dyDescent="0.15"/>
    <row r="312" s="1259" customFormat="1" ht="13.5" x14ac:dyDescent="0.15"/>
    <row r="313" s="1259" customFormat="1" ht="13.5" x14ac:dyDescent="0.15"/>
    <row r="314" s="1259" customFormat="1" ht="13.5" x14ac:dyDescent="0.15"/>
    <row r="315" s="1259" customFormat="1" ht="13.5" x14ac:dyDescent="0.15"/>
    <row r="316" s="1259" customFormat="1" ht="13.5" x14ac:dyDescent="0.15"/>
    <row r="317" s="1259" customFormat="1" ht="13.5" x14ac:dyDescent="0.15"/>
    <row r="318" s="1259" customFormat="1" ht="13.5" x14ac:dyDescent="0.15"/>
    <row r="319" s="1259" customFormat="1" ht="13.5" x14ac:dyDescent="0.15"/>
    <row r="320" s="1259" customFormat="1" ht="13.5" x14ac:dyDescent="0.15"/>
    <row r="321" s="1259" customFormat="1" ht="13.5" x14ac:dyDescent="0.15"/>
    <row r="322" s="1259" customFormat="1" ht="13.5" x14ac:dyDescent="0.15"/>
    <row r="323" s="1259" customFormat="1" ht="13.5" x14ac:dyDescent="0.15"/>
    <row r="324" s="1259" customFormat="1" ht="13.5" x14ac:dyDescent="0.15"/>
    <row r="325" s="1259" customFormat="1" ht="13.5" x14ac:dyDescent="0.15"/>
    <row r="326" s="1259" customFormat="1" ht="13.5" x14ac:dyDescent="0.15"/>
    <row r="327" s="1259" customFormat="1" ht="13.5" x14ac:dyDescent="0.15"/>
    <row r="328" s="1259" customFormat="1" ht="13.5" x14ac:dyDescent="0.15"/>
    <row r="329" s="1259" customFormat="1" ht="13.5" x14ac:dyDescent="0.15"/>
    <row r="330" s="1259" customFormat="1" ht="13.5" x14ac:dyDescent="0.15"/>
    <row r="331" s="1259" customFormat="1" ht="13.5" x14ac:dyDescent="0.15"/>
    <row r="332" s="1259" customFormat="1" ht="13.5" x14ac:dyDescent="0.15"/>
    <row r="333" s="1259" customFormat="1" ht="13.5" x14ac:dyDescent="0.15"/>
    <row r="334" s="1259" customFormat="1" ht="13.5" x14ac:dyDescent="0.15"/>
    <row r="335" s="1259" customFormat="1" ht="13.5" x14ac:dyDescent="0.15"/>
    <row r="336" s="1259" customFormat="1" ht="13.5" x14ac:dyDescent="0.15"/>
    <row r="337" s="1259" customFormat="1" ht="13.5" x14ac:dyDescent="0.15"/>
    <row r="338" s="1259" customFormat="1" ht="13.5" x14ac:dyDescent="0.15"/>
    <row r="339" s="1259" customFormat="1" ht="13.5" x14ac:dyDescent="0.15"/>
    <row r="340" s="1259" customFormat="1" ht="13.5" x14ac:dyDescent="0.15"/>
    <row r="341" s="1259" customFormat="1" ht="13.5" x14ac:dyDescent="0.15"/>
    <row r="342" s="1259" customFormat="1" ht="13.5" x14ac:dyDescent="0.15"/>
    <row r="343" s="1259" customFormat="1" ht="13.5" x14ac:dyDescent="0.15"/>
    <row r="344" s="1259" customFormat="1" ht="13.5" x14ac:dyDescent="0.15"/>
    <row r="345" s="1259" customFormat="1" ht="13.5" x14ac:dyDescent="0.15"/>
    <row r="346" s="1259" customFormat="1" ht="13.5" x14ac:dyDescent="0.15"/>
    <row r="347" s="1259" customFormat="1" ht="13.5" x14ac:dyDescent="0.15"/>
    <row r="348" s="1259" customFormat="1" ht="13.5" x14ac:dyDescent="0.15"/>
    <row r="349" s="1259" customFormat="1" ht="13.5" x14ac:dyDescent="0.15"/>
    <row r="350" s="1259" customFormat="1" ht="13.5" x14ac:dyDescent="0.15"/>
    <row r="351" s="1259" customFormat="1" ht="13.5" x14ac:dyDescent="0.15"/>
    <row r="352" s="1259" customFormat="1" ht="13.5" x14ac:dyDescent="0.15"/>
    <row r="353" s="1259" customFormat="1" ht="13.5" x14ac:dyDescent="0.15"/>
    <row r="354" s="1259" customFormat="1" ht="13.5" x14ac:dyDescent="0.15"/>
    <row r="355" s="1259" customFormat="1" ht="13.5" x14ac:dyDescent="0.15"/>
    <row r="356" s="1259" customFormat="1" ht="13.5" x14ac:dyDescent="0.15"/>
    <row r="357" s="1259" customFormat="1" ht="13.5" x14ac:dyDescent="0.15"/>
    <row r="358" s="1259" customFormat="1" ht="13.5" x14ac:dyDescent="0.15"/>
    <row r="359" s="1259" customFormat="1" ht="13.5" x14ac:dyDescent="0.15"/>
    <row r="360" s="1259" customFormat="1" ht="13.5" x14ac:dyDescent="0.15"/>
    <row r="361" s="1259" customFormat="1" ht="13.5" x14ac:dyDescent="0.15"/>
    <row r="362" s="1259" customFormat="1" ht="13.5" x14ac:dyDescent="0.15"/>
    <row r="363" s="1259" customFormat="1" ht="13.5" x14ac:dyDescent="0.15"/>
    <row r="364" s="1259" customFormat="1" ht="13.5" x14ac:dyDescent="0.15"/>
    <row r="365" s="1259" customFormat="1" ht="13.5" x14ac:dyDescent="0.15"/>
    <row r="366" s="1259" customFormat="1" ht="13.5" x14ac:dyDescent="0.15"/>
    <row r="367" s="1259" customFormat="1" ht="13.5" x14ac:dyDescent="0.15"/>
    <row r="368" s="1259" customFormat="1" ht="13.5" x14ac:dyDescent="0.15"/>
    <row r="369" s="1259" customFormat="1" ht="13.5" x14ac:dyDescent="0.15"/>
    <row r="370" s="1259" customFormat="1" ht="13.5" x14ac:dyDescent="0.15"/>
    <row r="371" s="1259" customFormat="1" ht="13.5" x14ac:dyDescent="0.15"/>
    <row r="372" s="1259" customFormat="1" ht="13.5" x14ac:dyDescent="0.15"/>
    <row r="373" s="1259" customFormat="1" ht="13.5" x14ac:dyDescent="0.15"/>
    <row r="374" s="1259" customFormat="1" ht="13.5" x14ac:dyDescent="0.15"/>
    <row r="375" s="1259" customFormat="1" ht="13.5" x14ac:dyDescent="0.15"/>
    <row r="376" s="1259" customFormat="1" ht="13.5" x14ac:dyDescent="0.15"/>
    <row r="377" s="1259" customFormat="1" ht="13.5" x14ac:dyDescent="0.15"/>
    <row r="378" s="1259" customFormat="1" ht="13.5" x14ac:dyDescent="0.15"/>
    <row r="379" s="1259" customFormat="1" ht="13.5" x14ac:dyDescent="0.15"/>
    <row r="380" s="1259" customFormat="1" ht="13.5" x14ac:dyDescent="0.15"/>
    <row r="381" s="1259" customFormat="1" ht="13.5" x14ac:dyDescent="0.15"/>
    <row r="382" s="1259" customFormat="1" ht="13.5" x14ac:dyDescent="0.15"/>
    <row r="383" s="1259" customFormat="1" ht="13.5" x14ac:dyDescent="0.15"/>
    <row r="384" s="1259" customFormat="1" ht="13.5" x14ac:dyDescent="0.15"/>
    <row r="385" s="1259" customFormat="1" ht="13.5" x14ac:dyDescent="0.15"/>
    <row r="386" s="1259" customFormat="1" ht="13.5" x14ac:dyDescent="0.15"/>
    <row r="387" s="1259" customFormat="1" ht="13.5" x14ac:dyDescent="0.15"/>
    <row r="388" s="1259" customFormat="1" ht="13.5" x14ac:dyDescent="0.15"/>
    <row r="389" s="1259" customFormat="1" ht="13.5" x14ac:dyDescent="0.15"/>
    <row r="390" s="1259" customFormat="1" ht="13.5" x14ac:dyDescent="0.15"/>
    <row r="391" s="1259" customFormat="1" ht="13.5" x14ac:dyDescent="0.15"/>
    <row r="392" s="1259" customFormat="1" ht="13.5" x14ac:dyDescent="0.15"/>
    <row r="393" s="1259" customFormat="1" ht="13.5" x14ac:dyDescent="0.15"/>
    <row r="394" s="1259" customFormat="1" ht="13.5" x14ac:dyDescent="0.15"/>
    <row r="395" s="1259" customFormat="1" ht="13.5" x14ac:dyDescent="0.15"/>
    <row r="396" s="1259" customFormat="1" ht="13.5" x14ac:dyDescent="0.15"/>
    <row r="397" s="1259" customFormat="1" ht="13.5" x14ac:dyDescent="0.15"/>
    <row r="398" s="1259" customFormat="1" ht="13.5" x14ac:dyDescent="0.15"/>
    <row r="399" s="1259" customFormat="1" ht="13.5" x14ac:dyDescent="0.15"/>
    <row r="400" s="1259" customFormat="1" ht="13.5" x14ac:dyDescent="0.15"/>
    <row r="401" s="1259" customFormat="1" ht="13.5" x14ac:dyDescent="0.15"/>
    <row r="402" s="1259" customFormat="1" ht="13.5" x14ac:dyDescent="0.15"/>
    <row r="403" s="1259" customFormat="1" ht="13.5" x14ac:dyDescent="0.15"/>
    <row r="404" s="1259" customFormat="1" ht="13.5" x14ac:dyDescent="0.15"/>
    <row r="405" s="1259" customFormat="1" ht="13.5" x14ac:dyDescent="0.15"/>
    <row r="406" s="1259" customFormat="1" ht="13.5" x14ac:dyDescent="0.15"/>
    <row r="407" s="1259" customFormat="1" ht="13.5" x14ac:dyDescent="0.15"/>
    <row r="408" s="1259" customFormat="1" ht="13.5" x14ac:dyDescent="0.15"/>
    <row r="409" s="1259" customFormat="1" ht="13.5" x14ac:dyDescent="0.15"/>
    <row r="410" s="1259" customFormat="1" ht="13.5" x14ac:dyDescent="0.15"/>
    <row r="411" s="1259" customFormat="1" ht="13.5" x14ac:dyDescent="0.15"/>
    <row r="412" s="1259" customFormat="1" ht="13.5" x14ac:dyDescent="0.15"/>
    <row r="413" s="1259" customFormat="1" ht="13.5" x14ac:dyDescent="0.15"/>
    <row r="414" s="1259" customFormat="1" ht="13.5" x14ac:dyDescent="0.15"/>
    <row r="415" s="1259" customFormat="1" ht="13.5" x14ac:dyDescent="0.15"/>
    <row r="416" s="1259" customFormat="1" ht="13.5" x14ac:dyDescent="0.15"/>
    <row r="417" s="1259" customFormat="1" ht="13.5" x14ac:dyDescent="0.15"/>
    <row r="418" s="1259" customFormat="1" ht="13.5" x14ac:dyDescent="0.15"/>
    <row r="419" s="1259" customFormat="1" ht="13.5" x14ac:dyDescent="0.15"/>
    <row r="420" s="1259" customFormat="1" ht="13.5" x14ac:dyDescent="0.15"/>
    <row r="421" s="1259" customFormat="1" ht="13.5" x14ac:dyDescent="0.15"/>
    <row r="422" s="1259" customFormat="1" ht="13.5" x14ac:dyDescent="0.15"/>
    <row r="423" s="1259" customFormat="1" ht="13.5" x14ac:dyDescent="0.15"/>
    <row r="424" s="1259" customFormat="1" ht="13.5" x14ac:dyDescent="0.15"/>
    <row r="425" s="1259" customFormat="1" ht="13.5" x14ac:dyDescent="0.15"/>
    <row r="426" s="1259" customFormat="1" ht="13.5" x14ac:dyDescent="0.15"/>
    <row r="427" s="1259" customFormat="1" ht="13.5" x14ac:dyDescent="0.15"/>
    <row r="428" s="1259" customFormat="1" ht="13.5" x14ac:dyDescent="0.15"/>
    <row r="429" s="1259" customFormat="1" ht="13.5" x14ac:dyDescent="0.15"/>
    <row r="430" s="1259" customFormat="1" ht="13.5" x14ac:dyDescent="0.15"/>
    <row r="431" s="1259" customFormat="1" ht="13.5" x14ac:dyDescent="0.15"/>
    <row r="432" s="1259" customFormat="1" ht="13.5" x14ac:dyDescent="0.15"/>
    <row r="433" s="1259" customFormat="1" ht="13.5" x14ac:dyDescent="0.15"/>
    <row r="434" s="1259" customFormat="1" ht="13.5" x14ac:dyDescent="0.15"/>
    <row r="435" s="1259" customFormat="1" ht="13.5" x14ac:dyDescent="0.15"/>
    <row r="436" s="1259" customFormat="1" ht="13.5" x14ac:dyDescent="0.15"/>
    <row r="437" s="1259" customFormat="1" ht="13.5" x14ac:dyDescent="0.15"/>
  </sheetData>
  <sheetProtection formatRows="0"/>
  <mergeCells count="2">
    <mergeCell ref="B17:M17"/>
    <mergeCell ref="B10:M10"/>
  </mergeCells>
  <phoneticPr fontId="3"/>
  <dataValidations count="3">
    <dataValidation type="whole" operator="greaterThanOrEqual" allowBlank="1" showErrorMessage="1" errorTitle="入力規則違反" error="整数を入力してください" sqref="I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I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I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I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I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I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I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I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I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I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I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I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I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I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I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I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D18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65554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D131090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D196626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D262162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D327698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D393234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D458770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D524306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D589842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D655378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D720914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D786450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D851986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D917522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D983058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xr:uid="{00000000-0002-0000-2E00-000000000000}">
      <formula1>0</formula1>
      <formula2>0</formula2>
    </dataValidation>
    <dataValidation type="list" operator="equal" allowBlank="1" showErrorMessage="1" errorTitle="入力規則違反" error="リストから選択してください" sqref="B13:B14 IX13:IX14 ST13:ST14 ACP13:ACP14 AML13:AML14 AWH13:AWH14 BGD13:BGD14 BPZ13:BPZ14 BZV13:BZV14 CJR13:CJR14 CTN13:CTN14 DDJ13:DDJ14 DNF13:DNF14 DXB13:DXB14 EGX13:EGX14 EQT13:EQT14 FAP13:FAP14 FKL13:FKL14 FUH13:FUH14 GED13:GED14 GNZ13:GNZ14 GXV13:GXV14 HHR13:HHR14 HRN13:HRN14 IBJ13:IBJ14 ILF13:ILF14 IVB13:IVB14 JEX13:JEX14 JOT13:JOT14 JYP13:JYP14 KIL13:KIL14 KSH13:KSH14 LCD13:LCD14 LLZ13:LLZ14 LVV13:LVV14 MFR13:MFR14 MPN13:MPN14 MZJ13:MZJ14 NJF13:NJF14 NTB13:NTB14 OCX13:OCX14 OMT13:OMT14 OWP13:OWP14 PGL13:PGL14 PQH13:PQH14 QAD13:QAD14 QJZ13:QJZ14 QTV13:QTV14 RDR13:RDR14 RNN13:RNN14 RXJ13:RXJ14 SHF13:SHF14 SRB13:SRB14 TAX13:TAX14 TKT13:TKT14 TUP13:TUP14 UEL13:UEL14 UOH13:UOH14 UYD13:UYD14 VHZ13:VHZ14 VRV13:VRV14 WBR13:WBR14 WLN13:WLN14 WVJ13:WVJ14 B65549:B65550 IX65549:IX65550 ST65549:ST65550 ACP65549:ACP65550 AML65549:AML65550 AWH65549:AWH65550 BGD65549:BGD65550 BPZ65549:BPZ65550 BZV65549:BZV65550 CJR65549:CJR65550 CTN65549:CTN65550 DDJ65549:DDJ65550 DNF65549:DNF65550 DXB65549:DXB65550 EGX65549:EGX65550 EQT65549:EQT65550 FAP65549:FAP65550 FKL65549:FKL65550 FUH65549:FUH65550 GED65549:GED65550 GNZ65549:GNZ65550 GXV65549:GXV65550 HHR65549:HHR65550 HRN65549:HRN65550 IBJ65549:IBJ65550 ILF65549:ILF65550 IVB65549:IVB65550 JEX65549:JEX65550 JOT65549:JOT65550 JYP65549:JYP65550 KIL65549:KIL65550 KSH65549:KSH65550 LCD65549:LCD65550 LLZ65549:LLZ65550 LVV65549:LVV65550 MFR65549:MFR65550 MPN65549:MPN65550 MZJ65549:MZJ65550 NJF65549:NJF65550 NTB65549:NTB65550 OCX65549:OCX65550 OMT65549:OMT65550 OWP65549:OWP65550 PGL65549:PGL65550 PQH65549:PQH65550 QAD65549:QAD65550 QJZ65549:QJZ65550 QTV65549:QTV65550 RDR65549:RDR65550 RNN65549:RNN65550 RXJ65549:RXJ65550 SHF65549:SHF65550 SRB65549:SRB65550 TAX65549:TAX65550 TKT65549:TKT65550 TUP65549:TUP65550 UEL65549:UEL65550 UOH65549:UOH65550 UYD65549:UYD65550 VHZ65549:VHZ65550 VRV65549:VRV65550 WBR65549:WBR65550 WLN65549:WLN65550 WVJ65549:WVJ65550 B131085:B131086 IX131085:IX131086 ST131085:ST131086 ACP131085:ACP131086 AML131085:AML131086 AWH131085:AWH131086 BGD131085:BGD131086 BPZ131085:BPZ131086 BZV131085:BZV131086 CJR131085:CJR131086 CTN131085:CTN131086 DDJ131085:DDJ131086 DNF131085:DNF131086 DXB131085:DXB131086 EGX131085:EGX131086 EQT131085:EQT131086 FAP131085:FAP131086 FKL131085:FKL131086 FUH131085:FUH131086 GED131085:GED131086 GNZ131085:GNZ131086 GXV131085:GXV131086 HHR131085:HHR131086 HRN131085:HRN131086 IBJ131085:IBJ131086 ILF131085:ILF131086 IVB131085:IVB131086 JEX131085:JEX131086 JOT131085:JOT131086 JYP131085:JYP131086 KIL131085:KIL131086 KSH131085:KSH131086 LCD131085:LCD131086 LLZ131085:LLZ131086 LVV131085:LVV131086 MFR131085:MFR131086 MPN131085:MPN131086 MZJ131085:MZJ131086 NJF131085:NJF131086 NTB131085:NTB131086 OCX131085:OCX131086 OMT131085:OMT131086 OWP131085:OWP131086 PGL131085:PGL131086 PQH131085:PQH131086 QAD131085:QAD131086 QJZ131085:QJZ131086 QTV131085:QTV131086 RDR131085:RDR131086 RNN131085:RNN131086 RXJ131085:RXJ131086 SHF131085:SHF131086 SRB131085:SRB131086 TAX131085:TAX131086 TKT131085:TKT131086 TUP131085:TUP131086 UEL131085:UEL131086 UOH131085:UOH131086 UYD131085:UYD131086 VHZ131085:VHZ131086 VRV131085:VRV131086 WBR131085:WBR131086 WLN131085:WLN131086 WVJ131085:WVJ131086 B196621:B196622 IX196621:IX196622 ST196621:ST196622 ACP196621:ACP196622 AML196621:AML196622 AWH196621:AWH196622 BGD196621:BGD196622 BPZ196621:BPZ196622 BZV196621:BZV196622 CJR196621:CJR196622 CTN196621:CTN196622 DDJ196621:DDJ196622 DNF196621:DNF196622 DXB196621:DXB196622 EGX196621:EGX196622 EQT196621:EQT196622 FAP196621:FAP196622 FKL196621:FKL196622 FUH196621:FUH196622 GED196621:GED196622 GNZ196621:GNZ196622 GXV196621:GXV196622 HHR196621:HHR196622 HRN196621:HRN196622 IBJ196621:IBJ196622 ILF196621:ILF196622 IVB196621:IVB196622 JEX196621:JEX196622 JOT196621:JOT196622 JYP196621:JYP196622 KIL196621:KIL196622 KSH196621:KSH196622 LCD196621:LCD196622 LLZ196621:LLZ196622 LVV196621:LVV196622 MFR196621:MFR196622 MPN196621:MPN196622 MZJ196621:MZJ196622 NJF196621:NJF196622 NTB196621:NTB196622 OCX196621:OCX196622 OMT196621:OMT196622 OWP196621:OWP196622 PGL196621:PGL196622 PQH196621:PQH196622 QAD196621:QAD196622 QJZ196621:QJZ196622 QTV196621:QTV196622 RDR196621:RDR196622 RNN196621:RNN196622 RXJ196621:RXJ196622 SHF196621:SHF196622 SRB196621:SRB196622 TAX196621:TAX196622 TKT196621:TKT196622 TUP196621:TUP196622 UEL196621:UEL196622 UOH196621:UOH196622 UYD196621:UYD196622 VHZ196621:VHZ196622 VRV196621:VRV196622 WBR196621:WBR196622 WLN196621:WLN196622 WVJ196621:WVJ196622 B262157:B262158 IX262157:IX262158 ST262157:ST262158 ACP262157:ACP262158 AML262157:AML262158 AWH262157:AWH262158 BGD262157:BGD262158 BPZ262157:BPZ262158 BZV262157:BZV262158 CJR262157:CJR262158 CTN262157:CTN262158 DDJ262157:DDJ262158 DNF262157:DNF262158 DXB262157:DXB262158 EGX262157:EGX262158 EQT262157:EQT262158 FAP262157:FAP262158 FKL262157:FKL262158 FUH262157:FUH262158 GED262157:GED262158 GNZ262157:GNZ262158 GXV262157:GXV262158 HHR262157:HHR262158 HRN262157:HRN262158 IBJ262157:IBJ262158 ILF262157:ILF262158 IVB262157:IVB262158 JEX262157:JEX262158 JOT262157:JOT262158 JYP262157:JYP262158 KIL262157:KIL262158 KSH262157:KSH262158 LCD262157:LCD262158 LLZ262157:LLZ262158 LVV262157:LVV262158 MFR262157:MFR262158 MPN262157:MPN262158 MZJ262157:MZJ262158 NJF262157:NJF262158 NTB262157:NTB262158 OCX262157:OCX262158 OMT262157:OMT262158 OWP262157:OWP262158 PGL262157:PGL262158 PQH262157:PQH262158 QAD262157:QAD262158 QJZ262157:QJZ262158 QTV262157:QTV262158 RDR262157:RDR262158 RNN262157:RNN262158 RXJ262157:RXJ262158 SHF262157:SHF262158 SRB262157:SRB262158 TAX262157:TAX262158 TKT262157:TKT262158 TUP262157:TUP262158 UEL262157:UEL262158 UOH262157:UOH262158 UYD262157:UYD262158 VHZ262157:VHZ262158 VRV262157:VRV262158 WBR262157:WBR262158 WLN262157:WLN262158 WVJ262157:WVJ262158 B327693:B327694 IX327693:IX327694 ST327693:ST327694 ACP327693:ACP327694 AML327693:AML327694 AWH327693:AWH327694 BGD327693:BGD327694 BPZ327693:BPZ327694 BZV327693:BZV327694 CJR327693:CJR327694 CTN327693:CTN327694 DDJ327693:DDJ327694 DNF327693:DNF327694 DXB327693:DXB327694 EGX327693:EGX327694 EQT327693:EQT327694 FAP327693:FAP327694 FKL327693:FKL327694 FUH327693:FUH327694 GED327693:GED327694 GNZ327693:GNZ327694 GXV327693:GXV327694 HHR327693:HHR327694 HRN327693:HRN327694 IBJ327693:IBJ327694 ILF327693:ILF327694 IVB327693:IVB327694 JEX327693:JEX327694 JOT327693:JOT327694 JYP327693:JYP327694 KIL327693:KIL327694 KSH327693:KSH327694 LCD327693:LCD327694 LLZ327693:LLZ327694 LVV327693:LVV327694 MFR327693:MFR327694 MPN327693:MPN327694 MZJ327693:MZJ327694 NJF327693:NJF327694 NTB327693:NTB327694 OCX327693:OCX327694 OMT327693:OMT327694 OWP327693:OWP327694 PGL327693:PGL327694 PQH327693:PQH327694 QAD327693:QAD327694 QJZ327693:QJZ327694 QTV327693:QTV327694 RDR327693:RDR327694 RNN327693:RNN327694 RXJ327693:RXJ327694 SHF327693:SHF327694 SRB327693:SRB327694 TAX327693:TAX327694 TKT327693:TKT327694 TUP327693:TUP327694 UEL327693:UEL327694 UOH327693:UOH327694 UYD327693:UYD327694 VHZ327693:VHZ327694 VRV327693:VRV327694 WBR327693:WBR327694 WLN327693:WLN327694 WVJ327693:WVJ327694 B393229:B393230 IX393229:IX393230 ST393229:ST393230 ACP393229:ACP393230 AML393229:AML393230 AWH393229:AWH393230 BGD393229:BGD393230 BPZ393229:BPZ393230 BZV393229:BZV393230 CJR393229:CJR393230 CTN393229:CTN393230 DDJ393229:DDJ393230 DNF393229:DNF393230 DXB393229:DXB393230 EGX393229:EGX393230 EQT393229:EQT393230 FAP393229:FAP393230 FKL393229:FKL393230 FUH393229:FUH393230 GED393229:GED393230 GNZ393229:GNZ393230 GXV393229:GXV393230 HHR393229:HHR393230 HRN393229:HRN393230 IBJ393229:IBJ393230 ILF393229:ILF393230 IVB393229:IVB393230 JEX393229:JEX393230 JOT393229:JOT393230 JYP393229:JYP393230 KIL393229:KIL393230 KSH393229:KSH393230 LCD393229:LCD393230 LLZ393229:LLZ393230 LVV393229:LVV393230 MFR393229:MFR393230 MPN393229:MPN393230 MZJ393229:MZJ393230 NJF393229:NJF393230 NTB393229:NTB393230 OCX393229:OCX393230 OMT393229:OMT393230 OWP393229:OWP393230 PGL393229:PGL393230 PQH393229:PQH393230 QAD393229:QAD393230 QJZ393229:QJZ393230 QTV393229:QTV393230 RDR393229:RDR393230 RNN393229:RNN393230 RXJ393229:RXJ393230 SHF393229:SHF393230 SRB393229:SRB393230 TAX393229:TAX393230 TKT393229:TKT393230 TUP393229:TUP393230 UEL393229:UEL393230 UOH393229:UOH393230 UYD393229:UYD393230 VHZ393229:VHZ393230 VRV393229:VRV393230 WBR393229:WBR393230 WLN393229:WLN393230 WVJ393229:WVJ393230 B458765:B458766 IX458765:IX458766 ST458765:ST458766 ACP458765:ACP458766 AML458765:AML458766 AWH458765:AWH458766 BGD458765:BGD458766 BPZ458765:BPZ458766 BZV458765:BZV458766 CJR458765:CJR458766 CTN458765:CTN458766 DDJ458765:DDJ458766 DNF458765:DNF458766 DXB458765:DXB458766 EGX458765:EGX458766 EQT458765:EQT458766 FAP458765:FAP458766 FKL458765:FKL458766 FUH458765:FUH458766 GED458765:GED458766 GNZ458765:GNZ458766 GXV458765:GXV458766 HHR458765:HHR458766 HRN458765:HRN458766 IBJ458765:IBJ458766 ILF458765:ILF458766 IVB458765:IVB458766 JEX458765:JEX458766 JOT458765:JOT458766 JYP458765:JYP458766 KIL458765:KIL458766 KSH458765:KSH458766 LCD458765:LCD458766 LLZ458765:LLZ458766 LVV458765:LVV458766 MFR458765:MFR458766 MPN458765:MPN458766 MZJ458765:MZJ458766 NJF458765:NJF458766 NTB458765:NTB458766 OCX458765:OCX458766 OMT458765:OMT458766 OWP458765:OWP458766 PGL458765:PGL458766 PQH458765:PQH458766 QAD458765:QAD458766 QJZ458765:QJZ458766 QTV458765:QTV458766 RDR458765:RDR458766 RNN458765:RNN458766 RXJ458765:RXJ458766 SHF458765:SHF458766 SRB458765:SRB458766 TAX458765:TAX458766 TKT458765:TKT458766 TUP458765:TUP458766 UEL458765:UEL458766 UOH458765:UOH458766 UYD458765:UYD458766 VHZ458765:VHZ458766 VRV458765:VRV458766 WBR458765:WBR458766 WLN458765:WLN458766 WVJ458765:WVJ458766 B524301:B524302 IX524301:IX524302 ST524301:ST524302 ACP524301:ACP524302 AML524301:AML524302 AWH524301:AWH524302 BGD524301:BGD524302 BPZ524301:BPZ524302 BZV524301:BZV524302 CJR524301:CJR524302 CTN524301:CTN524302 DDJ524301:DDJ524302 DNF524301:DNF524302 DXB524301:DXB524302 EGX524301:EGX524302 EQT524301:EQT524302 FAP524301:FAP524302 FKL524301:FKL524302 FUH524301:FUH524302 GED524301:GED524302 GNZ524301:GNZ524302 GXV524301:GXV524302 HHR524301:HHR524302 HRN524301:HRN524302 IBJ524301:IBJ524302 ILF524301:ILF524302 IVB524301:IVB524302 JEX524301:JEX524302 JOT524301:JOT524302 JYP524301:JYP524302 KIL524301:KIL524302 KSH524301:KSH524302 LCD524301:LCD524302 LLZ524301:LLZ524302 LVV524301:LVV524302 MFR524301:MFR524302 MPN524301:MPN524302 MZJ524301:MZJ524302 NJF524301:NJF524302 NTB524301:NTB524302 OCX524301:OCX524302 OMT524301:OMT524302 OWP524301:OWP524302 PGL524301:PGL524302 PQH524301:PQH524302 QAD524301:QAD524302 QJZ524301:QJZ524302 QTV524301:QTV524302 RDR524301:RDR524302 RNN524301:RNN524302 RXJ524301:RXJ524302 SHF524301:SHF524302 SRB524301:SRB524302 TAX524301:TAX524302 TKT524301:TKT524302 TUP524301:TUP524302 UEL524301:UEL524302 UOH524301:UOH524302 UYD524301:UYD524302 VHZ524301:VHZ524302 VRV524301:VRV524302 WBR524301:WBR524302 WLN524301:WLN524302 WVJ524301:WVJ524302 B589837:B589838 IX589837:IX589838 ST589837:ST589838 ACP589837:ACP589838 AML589837:AML589838 AWH589837:AWH589838 BGD589837:BGD589838 BPZ589837:BPZ589838 BZV589837:BZV589838 CJR589837:CJR589838 CTN589837:CTN589838 DDJ589837:DDJ589838 DNF589837:DNF589838 DXB589837:DXB589838 EGX589837:EGX589838 EQT589837:EQT589838 FAP589837:FAP589838 FKL589837:FKL589838 FUH589837:FUH589838 GED589837:GED589838 GNZ589837:GNZ589838 GXV589837:GXV589838 HHR589837:HHR589838 HRN589837:HRN589838 IBJ589837:IBJ589838 ILF589837:ILF589838 IVB589837:IVB589838 JEX589837:JEX589838 JOT589837:JOT589838 JYP589837:JYP589838 KIL589837:KIL589838 KSH589837:KSH589838 LCD589837:LCD589838 LLZ589837:LLZ589838 LVV589837:LVV589838 MFR589837:MFR589838 MPN589837:MPN589838 MZJ589837:MZJ589838 NJF589837:NJF589838 NTB589837:NTB589838 OCX589837:OCX589838 OMT589837:OMT589838 OWP589837:OWP589838 PGL589837:PGL589838 PQH589837:PQH589838 QAD589837:QAD589838 QJZ589837:QJZ589838 QTV589837:QTV589838 RDR589837:RDR589838 RNN589837:RNN589838 RXJ589837:RXJ589838 SHF589837:SHF589838 SRB589837:SRB589838 TAX589837:TAX589838 TKT589837:TKT589838 TUP589837:TUP589838 UEL589837:UEL589838 UOH589837:UOH589838 UYD589837:UYD589838 VHZ589837:VHZ589838 VRV589837:VRV589838 WBR589837:WBR589838 WLN589837:WLN589838 WVJ589837:WVJ589838 B655373:B655374 IX655373:IX655374 ST655373:ST655374 ACP655373:ACP655374 AML655373:AML655374 AWH655373:AWH655374 BGD655373:BGD655374 BPZ655373:BPZ655374 BZV655373:BZV655374 CJR655373:CJR655374 CTN655373:CTN655374 DDJ655373:DDJ655374 DNF655373:DNF655374 DXB655373:DXB655374 EGX655373:EGX655374 EQT655373:EQT655374 FAP655373:FAP655374 FKL655373:FKL655374 FUH655373:FUH655374 GED655373:GED655374 GNZ655373:GNZ655374 GXV655373:GXV655374 HHR655373:HHR655374 HRN655373:HRN655374 IBJ655373:IBJ655374 ILF655373:ILF655374 IVB655373:IVB655374 JEX655373:JEX655374 JOT655373:JOT655374 JYP655373:JYP655374 KIL655373:KIL655374 KSH655373:KSH655374 LCD655373:LCD655374 LLZ655373:LLZ655374 LVV655373:LVV655374 MFR655373:MFR655374 MPN655373:MPN655374 MZJ655373:MZJ655374 NJF655373:NJF655374 NTB655373:NTB655374 OCX655373:OCX655374 OMT655373:OMT655374 OWP655373:OWP655374 PGL655373:PGL655374 PQH655373:PQH655374 QAD655373:QAD655374 QJZ655373:QJZ655374 QTV655373:QTV655374 RDR655373:RDR655374 RNN655373:RNN655374 RXJ655373:RXJ655374 SHF655373:SHF655374 SRB655373:SRB655374 TAX655373:TAX655374 TKT655373:TKT655374 TUP655373:TUP655374 UEL655373:UEL655374 UOH655373:UOH655374 UYD655373:UYD655374 VHZ655373:VHZ655374 VRV655373:VRV655374 WBR655373:WBR655374 WLN655373:WLN655374 WVJ655373:WVJ655374 B720909:B720910 IX720909:IX720910 ST720909:ST720910 ACP720909:ACP720910 AML720909:AML720910 AWH720909:AWH720910 BGD720909:BGD720910 BPZ720909:BPZ720910 BZV720909:BZV720910 CJR720909:CJR720910 CTN720909:CTN720910 DDJ720909:DDJ720910 DNF720909:DNF720910 DXB720909:DXB720910 EGX720909:EGX720910 EQT720909:EQT720910 FAP720909:FAP720910 FKL720909:FKL720910 FUH720909:FUH720910 GED720909:GED720910 GNZ720909:GNZ720910 GXV720909:GXV720910 HHR720909:HHR720910 HRN720909:HRN720910 IBJ720909:IBJ720910 ILF720909:ILF720910 IVB720909:IVB720910 JEX720909:JEX720910 JOT720909:JOT720910 JYP720909:JYP720910 KIL720909:KIL720910 KSH720909:KSH720910 LCD720909:LCD720910 LLZ720909:LLZ720910 LVV720909:LVV720910 MFR720909:MFR720910 MPN720909:MPN720910 MZJ720909:MZJ720910 NJF720909:NJF720910 NTB720909:NTB720910 OCX720909:OCX720910 OMT720909:OMT720910 OWP720909:OWP720910 PGL720909:PGL720910 PQH720909:PQH720910 QAD720909:QAD720910 QJZ720909:QJZ720910 QTV720909:QTV720910 RDR720909:RDR720910 RNN720909:RNN720910 RXJ720909:RXJ720910 SHF720909:SHF720910 SRB720909:SRB720910 TAX720909:TAX720910 TKT720909:TKT720910 TUP720909:TUP720910 UEL720909:UEL720910 UOH720909:UOH720910 UYD720909:UYD720910 VHZ720909:VHZ720910 VRV720909:VRV720910 WBR720909:WBR720910 WLN720909:WLN720910 WVJ720909:WVJ720910 B786445:B786446 IX786445:IX786446 ST786445:ST786446 ACP786445:ACP786446 AML786445:AML786446 AWH786445:AWH786446 BGD786445:BGD786446 BPZ786445:BPZ786446 BZV786445:BZV786446 CJR786445:CJR786446 CTN786445:CTN786446 DDJ786445:DDJ786446 DNF786445:DNF786446 DXB786445:DXB786446 EGX786445:EGX786446 EQT786445:EQT786446 FAP786445:FAP786446 FKL786445:FKL786446 FUH786445:FUH786446 GED786445:GED786446 GNZ786445:GNZ786446 GXV786445:GXV786446 HHR786445:HHR786446 HRN786445:HRN786446 IBJ786445:IBJ786446 ILF786445:ILF786446 IVB786445:IVB786446 JEX786445:JEX786446 JOT786445:JOT786446 JYP786445:JYP786446 KIL786445:KIL786446 KSH786445:KSH786446 LCD786445:LCD786446 LLZ786445:LLZ786446 LVV786445:LVV786446 MFR786445:MFR786446 MPN786445:MPN786446 MZJ786445:MZJ786446 NJF786445:NJF786446 NTB786445:NTB786446 OCX786445:OCX786446 OMT786445:OMT786446 OWP786445:OWP786446 PGL786445:PGL786446 PQH786445:PQH786446 QAD786445:QAD786446 QJZ786445:QJZ786446 QTV786445:QTV786446 RDR786445:RDR786446 RNN786445:RNN786446 RXJ786445:RXJ786446 SHF786445:SHF786446 SRB786445:SRB786446 TAX786445:TAX786446 TKT786445:TKT786446 TUP786445:TUP786446 UEL786445:UEL786446 UOH786445:UOH786446 UYD786445:UYD786446 VHZ786445:VHZ786446 VRV786445:VRV786446 WBR786445:WBR786446 WLN786445:WLN786446 WVJ786445:WVJ786446 B851981:B851982 IX851981:IX851982 ST851981:ST851982 ACP851981:ACP851982 AML851981:AML851982 AWH851981:AWH851982 BGD851981:BGD851982 BPZ851981:BPZ851982 BZV851981:BZV851982 CJR851981:CJR851982 CTN851981:CTN851982 DDJ851981:DDJ851982 DNF851981:DNF851982 DXB851981:DXB851982 EGX851981:EGX851982 EQT851981:EQT851982 FAP851981:FAP851982 FKL851981:FKL851982 FUH851981:FUH851982 GED851981:GED851982 GNZ851981:GNZ851982 GXV851981:GXV851982 HHR851981:HHR851982 HRN851981:HRN851982 IBJ851981:IBJ851982 ILF851981:ILF851982 IVB851981:IVB851982 JEX851981:JEX851982 JOT851981:JOT851982 JYP851981:JYP851982 KIL851981:KIL851982 KSH851981:KSH851982 LCD851981:LCD851982 LLZ851981:LLZ851982 LVV851981:LVV851982 MFR851981:MFR851982 MPN851981:MPN851982 MZJ851981:MZJ851982 NJF851981:NJF851982 NTB851981:NTB851982 OCX851981:OCX851982 OMT851981:OMT851982 OWP851981:OWP851982 PGL851981:PGL851982 PQH851981:PQH851982 QAD851981:QAD851982 QJZ851981:QJZ851982 QTV851981:QTV851982 RDR851981:RDR851982 RNN851981:RNN851982 RXJ851981:RXJ851982 SHF851981:SHF851982 SRB851981:SRB851982 TAX851981:TAX851982 TKT851981:TKT851982 TUP851981:TUP851982 UEL851981:UEL851982 UOH851981:UOH851982 UYD851981:UYD851982 VHZ851981:VHZ851982 VRV851981:VRV851982 WBR851981:WBR851982 WLN851981:WLN851982 WVJ851981:WVJ851982 B917517:B917518 IX917517:IX917518 ST917517:ST917518 ACP917517:ACP917518 AML917517:AML917518 AWH917517:AWH917518 BGD917517:BGD917518 BPZ917517:BPZ917518 BZV917517:BZV917518 CJR917517:CJR917518 CTN917517:CTN917518 DDJ917517:DDJ917518 DNF917517:DNF917518 DXB917517:DXB917518 EGX917517:EGX917518 EQT917517:EQT917518 FAP917517:FAP917518 FKL917517:FKL917518 FUH917517:FUH917518 GED917517:GED917518 GNZ917517:GNZ917518 GXV917517:GXV917518 HHR917517:HHR917518 HRN917517:HRN917518 IBJ917517:IBJ917518 ILF917517:ILF917518 IVB917517:IVB917518 JEX917517:JEX917518 JOT917517:JOT917518 JYP917517:JYP917518 KIL917517:KIL917518 KSH917517:KSH917518 LCD917517:LCD917518 LLZ917517:LLZ917518 LVV917517:LVV917518 MFR917517:MFR917518 MPN917517:MPN917518 MZJ917517:MZJ917518 NJF917517:NJF917518 NTB917517:NTB917518 OCX917517:OCX917518 OMT917517:OMT917518 OWP917517:OWP917518 PGL917517:PGL917518 PQH917517:PQH917518 QAD917517:QAD917518 QJZ917517:QJZ917518 QTV917517:QTV917518 RDR917517:RDR917518 RNN917517:RNN917518 RXJ917517:RXJ917518 SHF917517:SHF917518 SRB917517:SRB917518 TAX917517:TAX917518 TKT917517:TKT917518 TUP917517:TUP917518 UEL917517:UEL917518 UOH917517:UOH917518 UYD917517:UYD917518 VHZ917517:VHZ917518 VRV917517:VRV917518 WBR917517:WBR917518 WLN917517:WLN917518 WVJ917517:WVJ917518 B983053:B983054 IX983053:IX983054 ST983053:ST983054 ACP983053:ACP983054 AML983053:AML983054 AWH983053:AWH983054 BGD983053:BGD983054 BPZ983053:BPZ983054 BZV983053:BZV983054 CJR983053:CJR983054 CTN983053:CTN983054 DDJ983053:DDJ983054 DNF983053:DNF983054 DXB983053:DXB983054 EGX983053:EGX983054 EQT983053:EQT983054 FAP983053:FAP983054 FKL983053:FKL983054 FUH983053:FUH983054 GED983053:GED983054 GNZ983053:GNZ983054 GXV983053:GXV983054 HHR983053:HHR983054 HRN983053:HRN983054 IBJ983053:IBJ983054 ILF983053:ILF983054 IVB983053:IVB983054 JEX983053:JEX983054 JOT983053:JOT983054 JYP983053:JYP983054 KIL983053:KIL983054 KSH983053:KSH983054 LCD983053:LCD983054 LLZ983053:LLZ983054 LVV983053:LVV983054 MFR983053:MFR983054 MPN983053:MPN983054 MZJ983053:MZJ983054 NJF983053:NJF983054 NTB983053:NTB983054 OCX983053:OCX983054 OMT983053:OMT983054 OWP983053:OWP983054 PGL983053:PGL983054 PQH983053:PQH983054 QAD983053:QAD983054 QJZ983053:QJZ983054 QTV983053:QTV983054 RDR983053:RDR983054 RNN983053:RNN983054 RXJ983053:RXJ983054 SHF983053:SHF983054 SRB983053:SRB983054 TAX983053:TAX983054 TKT983053:TKT983054 TUP983053:TUP983054 UEL983053:UEL983054 UOH983053:UOH983054 UYD983053:UYD983054 VHZ983053:VHZ983054 VRV983053:VRV983054 WBR983053:WBR983054 WLN983053:WLN983054 WVJ983053:WVJ983054 E13:E14 JA13:JA14 SW13:SW14 ACS13:ACS14 AMO13:AMO14 AWK13:AWK14 BGG13:BGG14 BQC13:BQC14 BZY13:BZY14 CJU13:CJU14 CTQ13:CTQ14 DDM13:DDM14 DNI13:DNI14 DXE13:DXE14 EHA13:EHA14 EQW13:EQW14 FAS13:FAS14 FKO13:FKO14 FUK13:FUK14 GEG13:GEG14 GOC13:GOC14 GXY13:GXY14 HHU13:HHU14 HRQ13:HRQ14 IBM13:IBM14 ILI13:ILI14 IVE13:IVE14 JFA13:JFA14 JOW13:JOW14 JYS13:JYS14 KIO13:KIO14 KSK13:KSK14 LCG13:LCG14 LMC13:LMC14 LVY13:LVY14 MFU13:MFU14 MPQ13:MPQ14 MZM13:MZM14 NJI13:NJI14 NTE13:NTE14 ODA13:ODA14 OMW13:OMW14 OWS13:OWS14 PGO13:PGO14 PQK13:PQK14 QAG13:QAG14 QKC13:QKC14 QTY13:QTY14 RDU13:RDU14 RNQ13:RNQ14 RXM13:RXM14 SHI13:SHI14 SRE13:SRE14 TBA13:TBA14 TKW13:TKW14 TUS13:TUS14 UEO13:UEO14 UOK13:UOK14 UYG13:UYG14 VIC13:VIC14 VRY13:VRY14 WBU13:WBU14 WLQ13:WLQ14 WVM13:WVM14 E65549:E65550 JA65549:JA65550 SW65549:SW65550 ACS65549:ACS65550 AMO65549:AMO65550 AWK65549:AWK65550 BGG65549:BGG65550 BQC65549:BQC65550 BZY65549:BZY65550 CJU65549:CJU65550 CTQ65549:CTQ65550 DDM65549:DDM65550 DNI65549:DNI65550 DXE65549:DXE65550 EHA65549:EHA65550 EQW65549:EQW65550 FAS65549:FAS65550 FKO65549:FKO65550 FUK65549:FUK65550 GEG65549:GEG65550 GOC65549:GOC65550 GXY65549:GXY65550 HHU65549:HHU65550 HRQ65549:HRQ65550 IBM65549:IBM65550 ILI65549:ILI65550 IVE65549:IVE65550 JFA65549:JFA65550 JOW65549:JOW65550 JYS65549:JYS65550 KIO65549:KIO65550 KSK65549:KSK65550 LCG65549:LCG65550 LMC65549:LMC65550 LVY65549:LVY65550 MFU65549:MFU65550 MPQ65549:MPQ65550 MZM65549:MZM65550 NJI65549:NJI65550 NTE65549:NTE65550 ODA65549:ODA65550 OMW65549:OMW65550 OWS65549:OWS65550 PGO65549:PGO65550 PQK65549:PQK65550 QAG65549:QAG65550 QKC65549:QKC65550 QTY65549:QTY65550 RDU65549:RDU65550 RNQ65549:RNQ65550 RXM65549:RXM65550 SHI65549:SHI65550 SRE65549:SRE65550 TBA65549:TBA65550 TKW65549:TKW65550 TUS65549:TUS65550 UEO65549:UEO65550 UOK65549:UOK65550 UYG65549:UYG65550 VIC65549:VIC65550 VRY65549:VRY65550 WBU65549:WBU65550 WLQ65549:WLQ65550 WVM65549:WVM65550 E131085:E131086 JA131085:JA131086 SW131085:SW131086 ACS131085:ACS131086 AMO131085:AMO131086 AWK131085:AWK131086 BGG131085:BGG131086 BQC131085:BQC131086 BZY131085:BZY131086 CJU131085:CJU131086 CTQ131085:CTQ131086 DDM131085:DDM131086 DNI131085:DNI131086 DXE131085:DXE131086 EHA131085:EHA131086 EQW131085:EQW131086 FAS131085:FAS131086 FKO131085:FKO131086 FUK131085:FUK131086 GEG131085:GEG131086 GOC131085:GOC131086 GXY131085:GXY131086 HHU131085:HHU131086 HRQ131085:HRQ131086 IBM131085:IBM131086 ILI131085:ILI131086 IVE131085:IVE131086 JFA131085:JFA131086 JOW131085:JOW131086 JYS131085:JYS131086 KIO131085:KIO131086 KSK131085:KSK131086 LCG131085:LCG131086 LMC131085:LMC131086 LVY131085:LVY131086 MFU131085:MFU131086 MPQ131085:MPQ131086 MZM131085:MZM131086 NJI131085:NJI131086 NTE131085:NTE131086 ODA131085:ODA131086 OMW131085:OMW131086 OWS131085:OWS131086 PGO131085:PGO131086 PQK131085:PQK131086 QAG131085:QAG131086 QKC131085:QKC131086 QTY131085:QTY131086 RDU131085:RDU131086 RNQ131085:RNQ131086 RXM131085:RXM131086 SHI131085:SHI131086 SRE131085:SRE131086 TBA131085:TBA131086 TKW131085:TKW131086 TUS131085:TUS131086 UEO131085:UEO131086 UOK131085:UOK131086 UYG131085:UYG131086 VIC131085:VIC131086 VRY131085:VRY131086 WBU131085:WBU131086 WLQ131085:WLQ131086 WVM131085:WVM131086 E196621:E196622 JA196621:JA196622 SW196621:SW196622 ACS196621:ACS196622 AMO196621:AMO196622 AWK196621:AWK196622 BGG196621:BGG196622 BQC196621:BQC196622 BZY196621:BZY196622 CJU196621:CJU196622 CTQ196621:CTQ196622 DDM196621:DDM196622 DNI196621:DNI196622 DXE196621:DXE196622 EHA196621:EHA196622 EQW196621:EQW196622 FAS196621:FAS196622 FKO196621:FKO196622 FUK196621:FUK196622 GEG196621:GEG196622 GOC196621:GOC196622 GXY196621:GXY196622 HHU196621:HHU196622 HRQ196621:HRQ196622 IBM196621:IBM196622 ILI196621:ILI196622 IVE196621:IVE196622 JFA196621:JFA196622 JOW196621:JOW196622 JYS196621:JYS196622 KIO196621:KIO196622 KSK196621:KSK196622 LCG196621:LCG196622 LMC196621:LMC196622 LVY196621:LVY196622 MFU196621:MFU196622 MPQ196621:MPQ196622 MZM196621:MZM196622 NJI196621:NJI196622 NTE196621:NTE196622 ODA196621:ODA196622 OMW196621:OMW196622 OWS196621:OWS196622 PGO196621:PGO196622 PQK196621:PQK196622 QAG196621:QAG196622 QKC196621:QKC196622 QTY196621:QTY196622 RDU196621:RDU196622 RNQ196621:RNQ196622 RXM196621:RXM196622 SHI196621:SHI196622 SRE196621:SRE196622 TBA196621:TBA196622 TKW196621:TKW196622 TUS196621:TUS196622 UEO196621:UEO196622 UOK196621:UOK196622 UYG196621:UYG196622 VIC196621:VIC196622 VRY196621:VRY196622 WBU196621:WBU196622 WLQ196621:WLQ196622 WVM196621:WVM196622 E262157:E262158 JA262157:JA262158 SW262157:SW262158 ACS262157:ACS262158 AMO262157:AMO262158 AWK262157:AWK262158 BGG262157:BGG262158 BQC262157:BQC262158 BZY262157:BZY262158 CJU262157:CJU262158 CTQ262157:CTQ262158 DDM262157:DDM262158 DNI262157:DNI262158 DXE262157:DXE262158 EHA262157:EHA262158 EQW262157:EQW262158 FAS262157:FAS262158 FKO262157:FKO262158 FUK262157:FUK262158 GEG262157:GEG262158 GOC262157:GOC262158 GXY262157:GXY262158 HHU262157:HHU262158 HRQ262157:HRQ262158 IBM262157:IBM262158 ILI262157:ILI262158 IVE262157:IVE262158 JFA262157:JFA262158 JOW262157:JOW262158 JYS262157:JYS262158 KIO262157:KIO262158 KSK262157:KSK262158 LCG262157:LCG262158 LMC262157:LMC262158 LVY262157:LVY262158 MFU262157:MFU262158 MPQ262157:MPQ262158 MZM262157:MZM262158 NJI262157:NJI262158 NTE262157:NTE262158 ODA262157:ODA262158 OMW262157:OMW262158 OWS262157:OWS262158 PGO262157:PGO262158 PQK262157:PQK262158 QAG262157:QAG262158 QKC262157:QKC262158 QTY262157:QTY262158 RDU262157:RDU262158 RNQ262157:RNQ262158 RXM262157:RXM262158 SHI262157:SHI262158 SRE262157:SRE262158 TBA262157:TBA262158 TKW262157:TKW262158 TUS262157:TUS262158 UEO262157:UEO262158 UOK262157:UOK262158 UYG262157:UYG262158 VIC262157:VIC262158 VRY262157:VRY262158 WBU262157:WBU262158 WLQ262157:WLQ262158 WVM262157:WVM262158 E327693:E327694 JA327693:JA327694 SW327693:SW327694 ACS327693:ACS327694 AMO327693:AMO327694 AWK327693:AWK327694 BGG327693:BGG327694 BQC327693:BQC327694 BZY327693:BZY327694 CJU327693:CJU327694 CTQ327693:CTQ327694 DDM327693:DDM327694 DNI327693:DNI327694 DXE327693:DXE327694 EHA327693:EHA327694 EQW327693:EQW327694 FAS327693:FAS327694 FKO327693:FKO327694 FUK327693:FUK327694 GEG327693:GEG327694 GOC327693:GOC327694 GXY327693:GXY327694 HHU327693:HHU327694 HRQ327693:HRQ327694 IBM327693:IBM327694 ILI327693:ILI327694 IVE327693:IVE327694 JFA327693:JFA327694 JOW327693:JOW327694 JYS327693:JYS327694 KIO327693:KIO327694 KSK327693:KSK327694 LCG327693:LCG327694 LMC327693:LMC327694 LVY327693:LVY327694 MFU327693:MFU327694 MPQ327693:MPQ327694 MZM327693:MZM327694 NJI327693:NJI327694 NTE327693:NTE327694 ODA327693:ODA327694 OMW327693:OMW327694 OWS327693:OWS327694 PGO327693:PGO327694 PQK327693:PQK327694 QAG327693:QAG327694 QKC327693:QKC327694 QTY327693:QTY327694 RDU327693:RDU327694 RNQ327693:RNQ327694 RXM327693:RXM327694 SHI327693:SHI327694 SRE327693:SRE327694 TBA327693:TBA327694 TKW327693:TKW327694 TUS327693:TUS327694 UEO327693:UEO327694 UOK327693:UOK327694 UYG327693:UYG327694 VIC327693:VIC327694 VRY327693:VRY327694 WBU327693:WBU327694 WLQ327693:WLQ327694 WVM327693:WVM327694 E393229:E393230 JA393229:JA393230 SW393229:SW393230 ACS393229:ACS393230 AMO393229:AMO393230 AWK393229:AWK393230 BGG393229:BGG393230 BQC393229:BQC393230 BZY393229:BZY393230 CJU393229:CJU393230 CTQ393229:CTQ393230 DDM393229:DDM393230 DNI393229:DNI393230 DXE393229:DXE393230 EHA393229:EHA393230 EQW393229:EQW393230 FAS393229:FAS393230 FKO393229:FKO393230 FUK393229:FUK393230 GEG393229:GEG393230 GOC393229:GOC393230 GXY393229:GXY393230 HHU393229:HHU393230 HRQ393229:HRQ393230 IBM393229:IBM393230 ILI393229:ILI393230 IVE393229:IVE393230 JFA393229:JFA393230 JOW393229:JOW393230 JYS393229:JYS393230 KIO393229:KIO393230 KSK393229:KSK393230 LCG393229:LCG393230 LMC393229:LMC393230 LVY393229:LVY393230 MFU393229:MFU393230 MPQ393229:MPQ393230 MZM393229:MZM393230 NJI393229:NJI393230 NTE393229:NTE393230 ODA393229:ODA393230 OMW393229:OMW393230 OWS393229:OWS393230 PGO393229:PGO393230 PQK393229:PQK393230 QAG393229:QAG393230 QKC393229:QKC393230 QTY393229:QTY393230 RDU393229:RDU393230 RNQ393229:RNQ393230 RXM393229:RXM393230 SHI393229:SHI393230 SRE393229:SRE393230 TBA393229:TBA393230 TKW393229:TKW393230 TUS393229:TUS393230 UEO393229:UEO393230 UOK393229:UOK393230 UYG393229:UYG393230 VIC393229:VIC393230 VRY393229:VRY393230 WBU393229:WBU393230 WLQ393229:WLQ393230 WVM393229:WVM393230 E458765:E458766 JA458765:JA458766 SW458765:SW458766 ACS458765:ACS458766 AMO458765:AMO458766 AWK458765:AWK458766 BGG458765:BGG458766 BQC458765:BQC458766 BZY458765:BZY458766 CJU458765:CJU458766 CTQ458765:CTQ458766 DDM458765:DDM458766 DNI458765:DNI458766 DXE458765:DXE458766 EHA458765:EHA458766 EQW458765:EQW458766 FAS458765:FAS458766 FKO458765:FKO458766 FUK458765:FUK458766 GEG458765:GEG458766 GOC458765:GOC458766 GXY458765:GXY458766 HHU458765:HHU458766 HRQ458765:HRQ458766 IBM458765:IBM458766 ILI458765:ILI458766 IVE458765:IVE458766 JFA458765:JFA458766 JOW458765:JOW458766 JYS458765:JYS458766 KIO458765:KIO458766 KSK458765:KSK458766 LCG458765:LCG458766 LMC458765:LMC458766 LVY458765:LVY458766 MFU458765:MFU458766 MPQ458765:MPQ458766 MZM458765:MZM458766 NJI458765:NJI458766 NTE458765:NTE458766 ODA458765:ODA458766 OMW458765:OMW458766 OWS458765:OWS458766 PGO458765:PGO458766 PQK458765:PQK458766 QAG458765:QAG458766 QKC458765:QKC458766 QTY458765:QTY458766 RDU458765:RDU458766 RNQ458765:RNQ458766 RXM458765:RXM458766 SHI458765:SHI458766 SRE458765:SRE458766 TBA458765:TBA458766 TKW458765:TKW458766 TUS458765:TUS458766 UEO458765:UEO458766 UOK458765:UOK458766 UYG458765:UYG458766 VIC458765:VIC458766 VRY458765:VRY458766 WBU458765:WBU458766 WLQ458765:WLQ458766 WVM458765:WVM458766 E524301:E524302 JA524301:JA524302 SW524301:SW524302 ACS524301:ACS524302 AMO524301:AMO524302 AWK524301:AWK524302 BGG524301:BGG524302 BQC524301:BQC524302 BZY524301:BZY524302 CJU524301:CJU524302 CTQ524301:CTQ524302 DDM524301:DDM524302 DNI524301:DNI524302 DXE524301:DXE524302 EHA524301:EHA524302 EQW524301:EQW524302 FAS524301:FAS524302 FKO524301:FKO524302 FUK524301:FUK524302 GEG524301:GEG524302 GOC524301:GOC524302 GXY524301:GXY524302 HHU524301:HHU524302 HRQ524301:HRQ524302 IBM524301:IBM524302 ILI524301:ILI524302 IVE524301:IVE524302 JFA524301:JFA524302 JOW524301:JOW524302 JYS524301:JYS524302 KIO524301:KIO524302 KSK524301:KSK524302 LCG524301:LCG524302 LMC524301:LMC524302 LVY524301:LVY524302 MFU524301:MFU524302 MPQ524301:MPQ524302 MZM524301:MZM524302 NJI524301:NJI524302 NTE524301:NTE524302 ODA524301:ODA524302 OMW524301:OMW524302 OWS524301:OWS524302 PGO524301:PGO524302 PQK524301:PQK524302 QAG524301:QAG524302 QKC524301:QKC524302 QTY524301:QTY524302 RDU524301:RDU524302 RNQ524301:RNQ524302 RXM524301:RXM524302 SHI524301:SHI524302 SRE524301:SRE524302 TBA524301:TBA524302 TKW524301:TKW524302 TUS524301:TUS524302 UEO524301:UEO524302 UOK524301:UOK524302 UYG524301:UYG524302 VIC524301:VIC524302 VRY524301:VRY524302 WBU524301:WBU524302 WLQ524301:WLQ524302 WVM524301:WVM524302 E589837:E589838 JA589837:JA589838 SW589837:SW589838 ACS589837:ACS589838 AMO589837:AMO589838 AWK589837:AWK589838 BGG589837:BGG589838 BQC589837:BQC589838 BZY589837:BZY589838 CJU589837:CJU589838 CTQ589837:CTQ589838 DDM589837:DDM589838 DNI589837:DNI589838 DXE589837:DXE589838 EHA589837:EHA589838 EQW589837:EQW589838 FAS589837:FAS589838 FKO589837:FKO589838 FUK589837:FUK589838 GEG589837:GEG589838 GOC589837:GOC589838 GXY589837:GXY589838 HHU589837:HHU589838 HRQ589837:HRQ589838 IBM589837:IBM589838 ILI589837:ILI589838 IVE589837:IVE589838 JFA589837:JFA589838 JOW589837:JOW589838 JYS589837:JYS589838 KIO589837:KIO589838 KSK589837:KSK589838 LCG589837:LCG589838 LMC589837:LMC589838 LVY589837:LVY589838 MFU589837:MFU589838 MPQ589837:MPQ589838 MZM589837:MZM589838 NJI589837:NJI589838 NTE589837:NTE589838 ODA589837:ODA589838 OMW589837:OMW589838 OWS589837:OWS589838 PGO589837:PGO589838 PQK589837:PQK589838 QAG589837:QAG589838 QKC589837:QKC589838 QTY589837:QTY589838 RDU589837:RDU589838 RNQ589837:RNQ589838 RXM589837:RXM589838 SHI589837:SHI589838 SRE589837:SRE589838 TBA589837:TBA589838 TKW589837:TKW589838 TUS589837:TUS589838 UEO589837:UEO589838 UOK589837:UOK589838 UYG589837:UYG589838 VIC589837:VIC589838 VRY589837:VRY589838 WBU589837:WBU589838 WLQ589837:WLQ589838 WVM589837:WVM589838 E655373:E655374 JA655373:JA655374 SW655373:SW655374 ACS655373:ACS655374 AMO655373:AMO655374 AWK655373:AWK655374 BGG655373:BGG655374 BQC655373:BQC655374 BZY655373:BZY655374 CJU655373:CJU655374 CTQ655373:CTQ655374 DDM655373:DDM655374 DNI655373:DNI655374 DXE655373:DXE655374 EHA655373:EHA655374 EQW655373:EQW655374 FAS655373:FAS655374 FKO655373:FKO655374 FUK655373:FUK655374 GEG655373:GEG655374 GOC655373:GOC655374 GXY655373:GXY655374 HHU655373:HHU655374 HRQ655373:HRQ655374 IBM655373:IBM655374 ILI655373:ILI655374 IVE655373:IVE655374 JFA655373:JFA655374 JOW655373:JOW655374 JYS655373:JYS655374 KIO655373:KIO655374 KSK655373:KSK655374 LCG655373:LCG655374 LMC655373:LMC655374 LVY655373:LVY655374 MFU655373:MFU655374 MPQ655373:MPQ655374 MZM655373:MZM655374 NJI655373:NJI655374 NTE655373:NTE655374 ODA655373:ODA655374 OMW655373:OMW655374 OWS655373:OWS655374 PGO655373:PGO655374 PQK655373:PQK655374 QAG655373:QAG655374 QKC655373:QKC655374 QTY655373:QTY655374 RDU655373:RDU655374 RNQ655373:RNQ655374 RXM655373:RXM655374 SHI655373:SHI655374 SRE655373:SRE655374 TBA655373:TBA655374 TKW655373:TKW655374 TUS655373:TUS655374 UEO655373:UEO655374 UOK655373:UOK655374 UYG655373:UYG655374 VIC655373:VIC655374 VRY655373:VRY655374 WBU655373:WBU655374 WLQ655373:WLQ655374 WVM655373:WVM655374 E720909:E720910 JA720909:JA720910 SW720909:SW720910 ACS720909:ACS720910 AMO720909:AMO720910 AWK720909:AWK720910 BGG720909:BGG720910 BQC720909:BQC720910 BZY720909:BZY720910 CJU720909:CJU720910 CTQ720909:CTQ720910 DDM720909:DDM720910 DNI720909:DNI720910 DXE720909:DXE720910 EHA720909:EHA720910 EQW720909:EQW720910 FAS720909:FAS720910 FKO720909:FKO720910 FUK720909:FUK720910 GEG720909:GEG720910 GOC720909:GOC720910 GXY720909:GXY720910 HHU720909:HHU720910 HRQ720909:HRQ720910 IBM720909:IBM720910 ILI720909:ILI720910 IVE720909:IVE720910 JFA720909:JFA720910 JOW720909:JOW720910 JYS720909:JYS720910 KIO720909:KIO720910 KSK720909:KSK720910 LCG720909:LCG720910 LMC720909:LMC720910 LVY720909:LVY720910 MFU720909:MFU720910 MPQ720909:MPQ720910 MZM720909:MZM720910 NJI720909:NJI720910 NTE720909:NTE720910 ODA720909:ODA720910 OMW720909:OMW720910 OWS720909:OWS720910 PGO720909:PGO720910 PQK720909:PQK720910 QAG720909:QAG720910 QKC720909:QKC720910 QTY720909:QTY720910 RDU720909:RDU720910 RNQ720909:RNQ720910 RXM720909:RXM720910 SHI720909:SHI720910 SRE720909:SRE720910 TBA720909:TBA720910 TKW720909:TKW720910 TUS720909:TUS720910 UEO720909:UEO720910 UOK720909:UOK720910 UYG720909:UYG720910 VIC720909:VIC720910 VRY720909:VRY720910 WBU720909:WBU720910 WLQ720909:WLQ720910 WVM720909:WVM720910 E786445:E786446 JA786445:JA786446 SW786445:SW786446 ACS786445:ACS786446 AMO786445:AMO786446 AWK786445:AWK786446 BGG786445:BGG786446 BQC786445:BQC786446 BZY786445:BZY786446 CJU786445:CJU786446 CTQ786445:CTQ786446 DDM786445:DDM786446 DNI786445:DNI786446 DXE786445:DXE786446 EHA786445:EHA786446 EQW786445:EQW786446 FAS786445:FAS786446 FKO786445:FKO786446 FUK786445:FUK786446 GEG786445:GEG786446 GOC786445:GOC786446 GXY786445:GXY786446 HHU786445:HHU786446 HRQ786445:HRQ786446 IBM786445:IBM786446 ILI786445:ILI786446 IVE786445:IVE786446 JFA786445:JFA786446 JOW786445:JOW786446 JYS786445:JYS786446 KIO786445:KIO786446 KSK786445:KSK786446 LCG786445:LCG786446 LMC786445:LMC786446 LVY786445:LVY786446 MFU786445:MFU786446 MPQ786445:MPQ786446 MZM786445:MZM786446 NJI786445:NJI786446 NTE786445:NTE786446 ODA786445:ODA786446 OMW786445:OMW786446 OWS786445:OWS786446 PGO786445:PGO786446 PQK786445:PQK786446 QAG786445:QAG786446 QKC786445:QKC786446 QTY786445:QTY786446 RDU786445:RDU786446 RNQ786445:RNQ786446 RXM786445:RXM786446 SHI786445:SHI786446 SRE786445:SRE786446 TBA786445:TBA786446 TKW786445:TKW786446 TUS786445:TUS786446 UEO786445:UEO786446 UOK786445:UOK786446 UYG786445:UYG786446 VIC786445:VIC786446 VRY786445:VRY786446 WBU786445:WBU786446 WLQ786445:WLQ786446 WVM786445:WVM786446 E851981:E851982 JA851981:JA851982 SW851981:SW851982 ACS851981:ACS851982 AMO851981:AMO851982 AWK851981:AWK851982 BGG851981:BGG851982 BQC851981:BQC851982 BZY851981:BZY851982 CJU851981:CJU851982 CTQ851981:CTQ851982 DDM851981:DDM851982 DNI851981:DNI851982 DXE851981:DXE851982 EHA851981:EHA851982 EQW851981:EQW851982 FAS851981:FAS851982 FKO851981:FKO851982 FUK851981:FUK851982 GEG851981:GEG851982 GOC851981:GOC851982 GXY851981:GXY851982 HHU851981:HHU851982 HRQ851981:HRQ851982 IBM851981:IBM851982 ILI851981:ILI851982 IVE851981:IVE851982 JFA851981:JFA851982 JOW851981:JOW851982 JYS851981:JYS851982 KIO851981:KIO851982 KSK851981:KSK851982 LCG851981:LCG851982 LMC851981:LMC851982 LVY851981:LVY851982 MFU851981:MFU851982 MPQ851981:MPQ851982 MZM851981:MZM851982 NJI851981:NJI851982 NTE851981:NTE851982 ODA851981:ODA851982 OMW851981:OMW851982 OWS851981:OWS851982 PGO851981:PGO851982 PQK851981:PQK851982 QAG851981:QAG851982 QKC851981:QKC851982 QTY851981:QTY851982 RDU851981:RDU851982 RNQ851981:RNQ851982 RXM851981:RXM851982 SHI851981:SHI851982 SRE851981:SRE851982 TBA851981:TBA851982 TKW851981:TKW851982 TUS851981:TUS851982 UEO851981:UEO851982 UOK851981:UOK851982 UYG851981:UYG851982 VIC851981:VIC851982 VRY851981:VRY851982 WBU851981:WBU851982 WLQ851981:WLQ851982 WVM851981:WVM851982 E917517:E917518 JA917517:JA917518 SW917517:SW917518 ACS917517:ACS917518 AMO917517:AMO917518 AWK917517:AWK917518 BGG917517:BGG917518 BQC917517:BQC917518 BZY917517:BZY917518 CJU917517:CJU917518 CTQ917517:CTQ917518 DDM917517:DDM917518 DNI917517:DNI917518 DXE917517:DXE917518 EHA917517:EHA917518 EQW917517:EQW917518 FAS917517:FAS917518 FKO917517:FKO917518 FUK917517:FUK917518 GEG917517:GEG917518 GOC917517:GOC917518 GXY917517:GXY917518 HHU917517:HHU917518 HRQ917517:HRQ917518 IBM917517:IBM917518 ILI917517:ILI917518 IVE917517:IVE917518 JFA917517:JFA917518 JOW917517:JOW917518 JYS917517:JYS917518 KIO917517:KIO917518 KSK917517:KSK917518 LCG917517:LCG917518 LMC917517:LMC917518 LVY917517:LVY917518 MFU917517:MFU917518 MPQ917517:MPQ917518 MZM917517:MZM917518 NJI917517:NJI917518 NTE917517:NTE917518 ODA917517:ODA917518 OMW917517:OMW917518 OWS917517:OWS917518 PGO917517:PGO917518 PQK917517:PQK917518 QAG917517:QAG917518 QKC917517:QKC917518 QTY917517:QTY917518 RDU917517:RDU917518 RNQ917517:RNQ917518 RXM917517:RXM917518 SHI917517:SHI917518 SRE917517:SRE917518 TBA917517:TBA917518 TKW917517:TKW917518 TUS917517:TUS917518 UEO917517:UEO917518 UOK917517:UOK917518 UYG917517:UYG917518 VIC917517:VIC917518 VRY917517:VRY917518 WBU917517:WBU917518 WLQ917517:WLQ917518 WVM917517:WVM917518 E983053:E983054 JA983053:JA983054 SW983053:SW983054 ACS983053:ACS983054 AMO983053:AMO983054 AWK983053:AWK983054 BGG983053:BGG983054 BQC983053:BQC983054 BZY983053:BZY983054 CJU983053:CJU983054 CTQ983053:CTQ983054 DDM983053:DDM983054 DNI983053:DNI983054 DXE983053:DXE983054 EHA983053:EHA983054 EQW983053:EQW983054 FAS983053:FAS983054 FKO983053:FKO983054 FUK983053:FUK983054 GEG983053:GEG983054 GOC983053:GOC983054 GXY983053:GXY983054 HHU983053:HHU983054 HRQ983053:HRQ983054 IBM983053:IBM983054 ILI983053:ILI983054 IVE983053:IVE983054 JFA983053:JFA983054 JOW983053:JOW983054 JYS983053:JYS983054 KIO983053:KIO983054 KSK983053:KSK983054 LCG983053:LCG983054 LMC983053:LMC983054 LVY983053:LVY983054 MFU983053:MFU983054 MPQ983053:MPQ983054 MZM983053:MZM983054 NJI983053:NJI983054 NTE983053:NTE983054 ODA983053:ODA983054 OMW983053:OMW983054 OWS983053:OWS983054 PGO983053:PGO983054 PQK983053:PQK983054 QAG983053:QAG983054 QKC983053:QKC983054 QTY983053:QTY983054 RDU983053:RDU983054 RNQ983053:RNQ983054 RXM983053:RXM983054 SHI983053:SHI983054 SRE983053:SRE983054 TBA983053:TBA983054 TKW983053:TKW983054 TUS983053:TUS983054 UEO983053:UEO983054 UOK983053:UOK983054 UYG983053:UYG983054 VIC983053:VIC983054 VRY983053:VRY983054 WBU983053:WBU983054 WLQ983053:WLQ983054 WVM983053:WVM983054 H13:H14 JD13:JD14 SZ13:SZ14 ACV13:ACV14 AMR13:AMR14 AWN13:AWN14 BGJ13:BGJ14 BQF13:BQF14 CAB13:CAB14 CJX13:CJX14 CTT13:CTT14 DDP13:DDP14 DNL13:DNL14 DXH13:DXH14 EHD13:EHD14 EQZ13:EQZ14 FAV13:FAV14 FKR13:FKR14 FUN13:FUN14 GEJ13:GEJ14 GOF13:GOF14 GYB13:GYB14 HHX13:HHX14 HRT13:HRT14 IBP13:IBP14 ILL13:ILL14 IVH13:IVH14 JFD13:JFD14 JOZ13:JOZ14 JYV13:JYV14 KIR13:KIR14 KSN13:KSN14 LCJ13:LCJ14 LMF13:LMF14 LWB13:LWB14 MFX13:MFX14 MPT13:MPT14 MZP13:MZP14 NJL13:NJL14 NTH13:NTH14 ODD13:ODD14 OMZ13:OMZ14 OWV13:OWV14 PGR13:PGR14 PQN13:PQN14 QAJ13:QAJ14 QKF13:QKF14 QUB13:QUB14 RDX13:RDX14 RNT13:RNT14 RXP13:RXP14 SHL13:SHL14 SRH13:SRH14 TBD13:TBD14 TKZ13:TKZ14 TUV13:TUV14 UER13:UER14 UON13:UON14 UYJ13:UYJ14 VIF13:VIF14 VSB13:VSB14 WBX13:WBX14 WLT13:WLT14 WVP13:WVP14 H65549:H65550 JD65549:JD65550 SZ65549:SZ65550 ACV65549:ACV65550 AMR65549:AMR65550 AWN65549:AWN65550 BGJ65549:BGJ65550 BQF65549:BQF65550 CAB65549:CAB65550 CJX65549:CJX65550 CTT65549:CTT65550 DDP65549:DDP65550 DNL65549:DNL65550 DXH65549:DXH65550 EHD65549:EHD65550 EQZ65549:EQZ65550 FAV65549:FAV65550 FKR65549:FKR65550 FUN65549:FUN65550 GEJ65549:GEJ65550 GOF65549:GOF65550 GYB65549:GYB65550 HHX65549:HHX65550 HRT65549:HRT65550 IBP65549:IBP65550 ILL65549:ILL65550 IVH65549:IVH65550 JFD65549:JFD65550 JOZ65549:JOZ65550 JYV65549:JYV65550 KIR65549:KIR65550 KSN65549:KSN65550 LCJ65549:LCJ65550 LMF65549:LMF65550 LWB65549:LWB65550 MFX65549:MFX65550 MPT65549:MPT65550 MZP65549:MZP65550 NJL65549:NJL65550 NTH65549:NTH65550 ODD65549:ODD65550 OMZ65549:OMZ65550 OWV65549:OWV65550 PGR65549:PGR65550 PQN65549:PQN65550 QAJ65549:QAJ65550 QKF65549:QKF65550 QUB65549:QUB65550 RDX65549:RDX65550 RNT65549:RNT65550 RXP65549:RXP65550 SHL65549:SHL65550 SRH65549:SRH65550 TBD65549:TBD65550 TKZ65549:TKZ65550 TUV65549:TUV65550 UER65549:UER65550 UON65549:UON65550 UYJ65549:UYJ65550 VIF65549:VIF65550 VSB65549:VSB65550 WBX65549:WBX65550 WLT65549:WLT65550 WVP65549:WVP65550 H131085:H131086 JD131085:JD131086 SZ131085:SZ131086 ACV131085:ACV131086 AMR131085:AMR131086 AWN131085:AWN131086 BGJ131085:BGJ131086 BQF131085:BQF131086 CAB131085:CAB131086 CJX131085:CJX131086 CTT131085:CTT131086 DDP131085:DDP131086 DNL131085:DNL131086 DXH131085:DXH131086 EHD131085:EHD131086 EQZ131085:EQZ131086 FAV131085:FAV131086 FKR131085:FKR131086 FUN131085:FUN131086 GEJ131085:GEJ131086 GOF131085:GOF131086 GYB131085:GYB131086 HHX131085:HHX131086 HRT131085:HRT131086 IBP131085:IBP131086 ILL131085:ILL131086 IVH131085:IVH131086 JFD131085:JFD131086 JOZ131085:JOZ131086 JYV131085:JYV131086 KIR131085:KIR131086 KSN131085:KSN131086 LCJ131085:LCJ131086 LMF131085:LMF131086 LWB131085:LWB131086 MFX131085:MFX131086 MPT131085:MPT131086 MZP131085:MZP131086 NJL131085:NJL131086 NTH131085:NTH131086 ODD131085:ODD131086 OMZ131085:OMZ131086 OWV131085:OWV131086 PGR131085:PGR131086 PQN131085:PQN131086 QAJ131085:QAJ131086 QKF131085:QKF131086 QUB131085:QUB131086 RDX131085:RDX131086 RNT131085:RNT131086 RXP131085:RXP131086 SHL131085:SHL131086 SRH131085:SRH131086 TBD131085:TBD131086 TKZ131085:TKZ131086 TUV131085:TUV131086 UER131085:UER131086 UON131085:UON131086 UYJ131085:UYJ131086 VIF131085:VIF131086 VSB131085:VSB131086 WBX131085:WBX131086 WLT131085:WLT131086 WVP131085:WVP131086 H196621:H196622 JD196621:JD196622 SZ196621:SZ196622 ACV196621:ACV196622 AMR196621:AMR196622 AWN196621:AWN196622 BGJ196621:BGJ196622 BQF196621:BQF196622 CAB196621:CAB196622 CJX196621:CJX196622 CTT196621:CTT196622 DDP196621:DDP196622 DNL196621:DNL196622 DXH196621:DXH196622 EHD196621:EHD196622 EQZ196621:EQZ196622 FAV196621:FAV196622 FKR196621:FKR196622 FUN196621:FUN196622 GEJ196621:GEJ196622 GOF196621:GOF196622 GYB196621:GYB196622 HHX196621:HHX196622 HRT196621:HRT196622 IBP196621:IBP196622 ILL196621:ILL196622 IVH196621:IVH196622 JFD196621:JFD196622 JOZ196621:JOZ196622 JYV196621:JYV196622 KIR196621:KIR196622 KSN196621:KSN196622 LCJ196621:LCJ196622 LMF196621:LMF196622 LWB196621:LWB196622 MFX196621:MFX196622 MPT196621:MPT196622 MZP196621:MZP196622 NJL196621:NJL196622 NTH196621:NTH196622 ODD196621:ODD196622 OMZ196621:OMZ196622 OWV196621:OWV196622 PGR196621:PGR196622 PQN196621:PQN196622 QAJ196621:QAJ196622 QKF196621:QKF196622 QUB196621:QUB196622 RDX196621:RDX196622 RNT196621:RNT196622 RXP196621:RXP196622 SHL196621:SHL196622 SRH196621:SRH196622 TBD196621:TBD196622 TKZ196621:TKZ196622 TUV196621:TUV196622 UER196621:UER196622 UON196621:UON196622 UYJ196621:UYJ196622 VIF196621:VIF196622 VSB196621:VSB196622 WBX196621:WBX196622 WLT196621:WLT196622 WVP196621:WVP196622 H262157:H262158 JD262157:JD262158 SZ262157:SZ262158 ACV262157:ACV262158 AMR262157:AMR262158 AWN262157:AWN262158 BGJ262157:BGJ262158 BQF262157:BQF262158 CAB262157:CAB262158 CJX262157:CJX262158 CTT262157:CTT262158 DDP262157:DDP262158 DNL262157:DNL262158 DXH262157:DXH262158 EHD262157:EHD262158 EQZ262157:EQZ262158 FAV262157:FAV262158 FKR262157:FKR262158 FUN262157:FUN262158 GEJ262157:GEJ262158 GOF262157:GOF262158 GYB262157:GYB262158 HHX262157:HHX262158 HRT262157:HRT262158 IBP262157:IBP262158 ILL262157:ILL262158 IVH262157:IVH262158 JFD262157:JFD262158 JOZ262157:JOZ262158 JYV262157:JYV262158 KIR262157:KIR262158 KSN262157:KSN262158 LCJ262157:LCJ262158 LMF262157:LMF262158 LWB262157:LWB262158 MFX262157:MFX262158 MPT262157:MPT262158 MZP262157:MZP262158 NJL262157:NJL262158 NTH262157:NTH262158 ODD262157:ODD262158 OMZ262157:OMZ262158 OWV262157:OWV262158 PGR262157:PGR262158 PQN262157:PQN262158 QAJ262157:QAJ262158 QKF262157:QKF262158 QUB262157:QUB262158 RDX262157:RDX262158 RNT262157:RNT262158 RXP262157:RXP262158 SHL262157:SHL262158 SRH262157:SRH262158 TBD262157:TBD262158 TKZ262157:TKZ262158 TUV262157:TUV262158 UER262157:UER262158 UON262157:UON262158 UYJ262157:UYJ262158 VIF262157:VIF262158 VSB262157:VSB262158 WBX262157:WBX262158 WLT262157:WLT262158 WVP262157:WVP262158 H327693:H327694 JD327693:JD327694 SZ327693:SZ327694 ACV327693:ACV327694 AMR327693:AMR327694 AWN327693:AWN327694 BGJ327693:BGJ327694 BQF327693:BQF327694 CAB327693:CAB327694 CJX327693:CJX327694 CTT327693:CTT327694 DDP327693:DDP327694 DNL327693:DNL327694 DXH327693:DXH327694 EHD327693:EHD327694 EQZ327693:EQZ327694 FAV327693:FAV327694 FKR327693:FKR327694 FUN327693:FUN327694 GEJ327693:GEJ327694 GOF327693:GOF327694 GYB327693:GYB327694 HHX327693:HHX327694 HRT327693:HRT327694 IBP327693:IBP327694 ILL327693:ILL327694 IVH327693:IVH327694 JFD327693:JFD327694 JOZ327693:JOZ327694 JYV327693:JYV327694 KIR327693:KIR327694 KSN327693:KSN327694 LCJ327693:LCJ327694 LMF327693:LMF327694 LWB327693:LWB327694 MFX327693:MFX327694 MPT327693:MPT327694 MZP327693:MZP327694 NJL327693:NJL327694 NTH327693:NTH327694 ODD327693:ODD327694 OMZ327693:OMZ327694 OWV327693:OWV327694 PGR327693:PGR327694 PQN327693:PQN327694 QAJ327693:QAJ327694 QKF327693:QKF327694 QUB327693:QUB327694 RDX327693:RDX327694 RNT327693:RNT327694 RXP327693:RXP327694 SHL327693:SHL327694 SRH327693:SRH327694 TBD327693:TBD327694 TKZ327693:TKZ327694 TUV327693:TUV327694 UER327693:UER327694 UON327693:UON327694 UYJ327693:UYJ327694 VIF327693:VIF327694 VSB327693:VSB327694 WBX327693:WBX327694 WLT327693:WLT327694 WVP327693:WVP327694 H393229:H393230 JD393229:JD393230 SZ393229:SZ393230 ACV393229:ACV393230 AMR393229:AMR393230 AWN393229:AWN393230 BGJ393229:BGJ393230 BQF393229:BQF393230 CAB393229:CAB393230 CJX393229:CJX393230 CTT393229:CTT393230 DDP393229:DDP393230 DNL393229:DNL393230 DXH393229:DXH393230 EHD393229:EHD393230 EQZ393229:EQZ393230 FAV393229:FAV393230 FKR393229:FKR393230 FUN393229:FUN393230 GEJ393229:GEJ393230 GOF393229:GOF393230 GYB393229:GYB393230 HHX393229:HHX393230 HRT393229:HRT393230 IBP393229:IBP393230 ILL393229:ILL393230 IVH393229:IVH393230 JFD393229:JFD393230 JOZ393229:JOZ393230 JYV393229:JYV393230 KIR393229:KIR393230 KSN393229:KSN393230 LCJ393229:LCJ393230 LMF393229:LMF393230 LWB393229:LWB393230 MFX393229:MFX393230 MPT393229:MPT393230 MZP393229:MZP393230 NJL393229:NJL393230 NTH393229:NTH393230 ODD393229:ODD393230 OMZ393229:OMZ393230 OWV393229:OWV393230 PGR393229:PGR393230 PQN393229:PQN393230 QAJ393229:QAJ393230 QKF393229:QKF393230 QUB393229:QUB393230 RDX393229:RDX393230 RNT393229:RNT393230 RXP393229:RXP393230 SHL393229:SHL393230 SRH393229:SRH393230 TBD393229:TBD393230 TKZ393229:TKZ393230 TUV393229:TUV393230 UER393229:UER393230 UON393229:UON393230 UYJ393229:UYJ393230 VIF393229:VIF393230 VSB393229:VSB393230 WBX393229:WBX393230 WLT393229:WLT393230 WVP393229:WVP393230 H458765:H458766 JD458765:JD458766 SZ458765:SZ458766 ACV458765:ACV458766 AMR458765:AMR458766 AWN458765:AWN458766 BGJ458765:BGJ458766 BQF458765:BQF458766 CAB458765:CAB458766 CJX458765:CJX458766 CTT458765:CTT458766 DDP458765:DDP458766 DNL458765:DNL458766 DXH458765:DXH458766 EHD458765:EHD458766 EQZ458765:EQZ458766 FAV458765:FAV458766 FKR458765:FKR458766 FUN458765:FUN458766 GEJ458765:GEJ458766 GOF458765:GOF458766 GYB458765:GYB458766 HHX458765:HHX458766 HRT458765:HRT458766 IBP458765:IBP458766 ILL458765:ILL458766 IVH458765:IVH458766 JFD458765:JFD458766 JOZ458765:JOZ458766 JYV458765:JYV458766 KIR458765:KIR458766 KSN458765:KSN458766 LCJ458765:LCJ458766 LMF458765:LMF458766 LWB458765:LWB458766 MFX458765:MFX458766 MPT458765:MPT458766 MZP458765:MZP458766 NJL458765:NJL458766 NTH458765:NTH458766 ODD458765:ODD458766 OMZ458765:OMZ458766 OWV458765:OWV458766 PGR458765:PGR458766 PQN458765:PQN458766 QAJ458765:QAJ458766 QKF458765:QKF458766 QUB458765:QUB458766 RDX458765:RDX458766 RNT458765:RNT458766 RXP458765:RXP458766 SHL458765:SHL458766 SRH458765:SRH458766 TBD458765:TBD458766 TKZ458765:TKZ458766 TUV458765:TUV458766 UER458765:UER458766 UON458765:UON458766 UYJ458765:UYJ458766 VIF458765:VIF458766 VSB458765:VSB458766 WBX458765:WBX458766 WLT458765:WLT458766 WVP458765:WVP458766 H524301:H524302 JD524301:JD524302 SZ524301:SZ524302 ACV524301:ACV524302 AMR524301:AMR524302 AWN524301:AWN524302 BGJ524301:BGJ524302 BQF524301:BQF524302 CAB524301:CAB524302 CJX524301:CJX524302 CTT524301:CTT524302 DDP524301:DDP524302 DNL524301:DNL524302 DXH524301:DXH524302 EHD524301:EHD524302 EQZ524301:EQZ524302 FAV524301:FAV524302 FKR524301:FKR524302 FUN524301:FUN524302 GEJ524301:GEJ524302 GOF524301:GOF524302 GYB524301:GYB524302 HHX524301:HHX524302 HRT524301:HRT524302 IBP524301:IBP524302 ILL524301:ILL524302 IVH524301:IVH524302 JFD524301:JFD524302 JOZ524301:JOZ524302 JYV524301:JYV524302 KIR524301:KIR524302 KSN524301:KSN524302 LCJ524301:LCJ524302 LMF524301:LMF524302 LWB524301:LWB524302 MFX524301:MFX524302 MPT524301:MPT524302 MZP524301:MZP524302 NJL524301:NJL524302 NTH524301:NTH524302 ODD524301:ODD524302 OMZ524301:OMZ524302 OWV524301:OWV524302 PGR524301:PGR524302 PQN524301:PQN524302 QAJ524301:QAJ524302 QKF524301:QKF524302 QUB524301:QUB524302 RDX524301:RDX524302 RNT524301:RNT524302 RXP524301:RXP524302 SHL524301:SHL524302 SRH524301:SRH524302 TBD524301:TBD524302 TKZ524301:TKZ524302 TUV524301:TUV524302 UER524301:UER524302 UON524301:UON524302 UYJ524301:UYJ524302 VIF524301:VIF524302 VSB524301:VSB524302 WBX524301:WBX524302 WLT524301:WLT524302 WVP524301:WVP524302 H589837:H589838 JD589837:JD589838 SZ589837:SZ589838 ACV589837:ACV589838 AMR589837:AMR589838 AWN589837:AWN589838 BGJ589837:BGJ589838 BQF589837:BQF589838 CAB589837:CAB589838 CJX589837:CJX589838 CTT589837:CTT589838 DDP589837:DDP589838 DNL589837:DNL589838 DXH589837:DXH589838 EHD589837:EHD589838 EQZ589837:EQZ589838 FAV589837:FAV589838 FKR589837:FKR589838 FUN589837:FUN589838 GEJ589837:GEJ589838 GOF589837:GOF589838 GYB589837:GYB589838 HHX589837:HHX589838 HRT589837:HRT589838 IBP589837:IBP589838 ILL589837:ILL589838 IVH589837:IVH589838 JFD589837:JFD589838 JOZ589837:JOZ589838 JYV589837:JYV589838 KIR589837:KIR589838 KSN589837:KSN589838 LCJ589837:LCJ589838 LMF589837:LMF589838 LWB589837:LWB589838 MFX589837:MFX589838 MPT589837:MPT589838 MZP589837:MZP589838 NJL589837:NJL589838 NTH589837:NTH589838 ODD589837:ODD589838 OMZ589837:OMZ589838 OWV589837:OWV589838 PGR589837:PGR589838 PQN589837:PQN589838 QAJ589837:QAJ589838 QKF589837:QKF589838 QUB589837:QUB589838 RDX589837:RDX589838 RNT589837:RNT589838 RXP589837:RXP589838 SHL589837:SHL589838 SRH589837:SRH589838 TBD589837:TBD589838 TKZ589837:TKZ589838 TUV589837:TUV589838 UER589837:UER589838 UON589837:UON589838 UYJ589837:UYJ589838 VIF589837:VIF589838 VSB589837:VSB589838 WBX589837:WBX589838 WLT589837:WLT589838 WVP589837:WVP589838 H655373:H655374 JD655373:JD655374 SZ655373:SZ655374 ACV655373:ACV655374 AMR655373:AMR655374 AWN655373:AWN655374 BGJ655373:BGJ655374 BQF655373:BQF655374 CAB655373:CAB655374 CJX655373:CJX655374 CTT655373:CTT655374 DDP655373:DDP655374 DNL655373:DNL655374 DXH655373:DXH655374 EHD655373:EHD655374 EQZ655373:EQZ655374 FAV655373:FAV655374 FKR655373:FKR655374 FUN655373:FUN655374 GEJ655373:GEJ655374 GOF655373:GOF655374 GYB655373:GYB655374 HHX655373:HHX655374 HRT655373:HRT655374 IBP655373:IBP655374 ILL655373:ILL655374 IVH655373:IVH655374 JFD655373:JFD655374 JOZ655373:JOZ655374 JYV655373:JYV655374 KIR655373:KIR655374 KSN655373:KSN655374 LCJ655373:LCJ655374 LMF655373:LMF655374 LWB655373:LWB655374 MFX655373:MFX655374 MPT655373:MPT655374 MZP655373:MZP655374 NJL655373:NJL655374 NTH655373:NTH655374 ODD655373:ODD655374 OMZ655373:OMZ655374 OWV655373:OWV655374 PGR655373:PGR655374 PQN655373:PQN655374 QAJ655373:QAJ655374 QKF655373:QKF655374 QUB655373:QUB655374 RDX655373:RDX655374 RNT655373:RNT655374 RXP655373:RXP655374 SHL655373:SHL655374 SRH655373:SRH655374 TBD655373:TBD655374 TKZ655373:TKZ655374 TUV655373:TUV655374 UER655373:UER655374 UON655373:UON655374 UYJ655373:UYJ655374 VIF655373:VIF655374 VSB655373:VSB655374 WBX655373:WBX655374 WLT655373:WLT655374 WVP655373:WVP655374 H720909:H720910 JD720909:JD720910 SZ720909:SZ720910 ACV720909:ACV720910 AMR720909:AMR720910 AWN720909:AWN720910 BGJ720909:BGJ720910 BQF720909:BQF720910 CAB720909:CAB720910 CJX720909:CJX720910 CTT720909:CTT720910 DDP720909:DDP720910 DNL720909:DNL720910 DXH720909:DXH720910 EHD720909:EHD720910 EQZ720909:EQZ720910 FAV720909:FAV720910 FKR720909:FKR720910 FUN720909:FUN720910 GEJ720909:GEJ720910 GOF720909:GOF720910 GYB720909:GYB720910 HHX720909:HHX720910 HRT720909:HRT720910 IBP720909:IBP720910 ILL720909:ILL720910 IVH720909:IVH720910 JFD720909:JFD720910 JOZ720909:JOZ720910 JYV720909:JYV720910 KIR720909:KIR720910 KSN720909:KSN720910 LCJ720909:LCJ720910 LMF720909:LMF720910 LWB720909:LWB720910 MFX720909:MFX720910 MPT720909:MPT720910 MZP720909:MZP720910 NJL720909:NJL720910 NTH720909:NTH720910 ODD720909:ODD720910 OMZ720909:OMZ720910 OWV720909:OWV720910 PGR720909:PGR720910 PQN720909:PQN720910 QAJ720909:QAJ720910 QKF720909:QKF720910 QUB720909:QUB720910 RDX720909:RDX720910 RNT720909:RNT720910 RXP720909:RXP720910 SHL720909:SHL720910 SRH720909:SRH720910 TBD720909:TBD720910 TKZ720909:TKZ720910 TUV720909:TUV720910 UER720909:UER720910 UON720909:UON720910 UYJ720909:UYJ720910 VIF720909:VIF720910 VSB720909:VSB720910 WBX720909:WBX720910 WLT720909:WLT720910 WVP720909:WVP720910 H786445:H786446 JD786445:JD786446 SZ786445:SZ786446 ACV786445:ACV786446 AMR786445:AMR786446 AWN786445:AWN786446 BGJ786445:BGJ786446 BQF786445:BQF786446 CAB786445:CAB786446 CJX786445:CJX786446 CTT786445:CTT786446 DDP786445:DDP786446 DNL786445:DNL786446 DXH786445:DXH786446 EHD786445:EHD786446 EQZ786445:EQZ786446 FAV786445:FAV786446 FKR786445:FKR786446 FUN786445:FUN786446 GEJ786445:GEJ786446 GOF786445:GOF786446 GYB786445:GYB786446 HHX786445:HHX786446 HRT786445:HRT786446 IBP786445:IBP786446 ILL786445:ILL786446 IVH786445:IVH786446 JFD786445:JFD786446 JOZ786445:JOZ786446 JYV786445:JYV786446 KIR786445:KIR786446 KSN786445:KSN786446 LCJ786445:LCJ786446 LMF786445:LMF786446 LWB786445:LWB786446 MFX786445:MFX786446 MPT786445:MPT786446 MZP786445:MZP786446 NJL786445:NJL786446 NTH786445:NTH786446 ODD786445:ODD786446 OMZ786445:OMZ786446 OWV786445:OWV786446 PGR786445:PGR786446 PQN786445:PQN786446 QAJ786445:QAJ786446 QKF786445:QKF786446 QUB786445:QUB786446 RDX786445:RDX786446 RNT786445:RNT786446 RXP786445:RXP786446 SHL786445:SHL786446 SRH786445:SRH786446 TBD786445:TBD786446 TKZ786445:TKZ786446 TUV786445:TUV786446 UER786445:UER786446 UON786445:UON786446 UYJ786445:UYJ786446 VIF786445:VIF786446 VSB786445:VSB786446 WBX786445:WBX786446 WLT786445:WLT786446 WVP786445:WVP786446 H851981:H851982 JD851981:JD851982 SZ851981:SZ851982 ACV851981:ACV851982 AMR851981:AMR851982 AWN851981:AWN851982 BGJ851981:BGJ851982 BQF851981:BQF851982 CAB851981:CAB851982 CJX851981:CJX851982 CTT851981:CTT851982 DDP851981:DDP851982 DNL851981:DNL851982 DXH851981:DXH851982 EHD851981:EHD851982 EQZ851981:EQZ851982 FAV851981:FAV851982 FKR851981:FKR851982 FUN851981:FUN851982 GEJ851981:GEJ851982 GOF851981:GOF851982 GYB851981:GYB851982 HHX851981:HHX851982 HRT851981:HRT851982 IBP851981:IBP851982 ILL851981:ILL851982 IVH851981:IVH851982 JFD851981:JFD851982 JOZ851981:JOZ851982 JYV851981:JYV851982 KIR851981:KIR851982 KSN851981:KSN851982 LCJ851981:LCJ851982 LMF851981:LMF851982 LWB851981:LWB851982 MFX851981:MFX851982 MPT851981:MPT851982 MZP851981:MZP851982 NJL851981:NJL851982 NTH851981:NTH851982 ODD851981:ODD851982 OMZ851981:OMZ851982 OWV851981:OWV851982 PGR851981:PGR851982 PQN851981:PQN851982 QAJ851981:QAJ851982 QKF851981:QKF851982 QUB851981:QUB851982 RDX851981:RDX851982 RNT851981:RNT851982 RXP851981:RXP851982 SHL851981:SHL851982 SRH851981:SRH851982 TBD851981:TBD851982 TKZ851981:TKZ851982 TUV851981:TUV851982 UER851981:UER851982 UON851981:UON851982 UYJ851981:UYJ851982 VIF851981:VIF851982 VSB851981:VSB851982 WBX851981:WBX851982 WLT851981:WLT851982 WVP851981:WVP851982 H917517:H917518 JD917517:JD917518 SZ917517:SZ917518 ACV917517:ACV917518 AMR917517:AMR917518 AWN917517:AWN917518 BGJ917517:BGJ917518 BQF917517:BQF917518 CAB917517:CAB917518 CJX917517:CJX917518 CTT917517:CTT917518 DDP917517:DDP917518 DNL917517:DNL917518 DXH917517:DXH917518 EHD917517:EHD917518 EQZ917517:EQZ917518 FAV917517:FAV917518 FKR917517:FKR917518 FUN917517:FUN917518 GEJ917517:GEJ917518 GOF917517:GOF917518 GYB917517:GYB917518 HHX917517:HHX917518 HRT917517:HRT917518 IBP917517:IBP917518 ILL917517:ILL917518 IVH917517:IVH917518 JFD917517:JFD917518 JOZ917517:JOZ917518 JYV917517:JYV917518 KIR917517:KIR917518 KSN917517:KSN917518 LCJ917517:LCJ917518 LMF917517:LMF917518 LWB917517:LWB917518 MFX917517:MFX917518 MPT917517:MPT917518 MZP917517:MZP917518 NJL917517:NJL917518 NTH917517:NTH917518 ODD917517:ODD917518 OMZ917517:OMZ917518 OWV917517:OWV917518 PGR917517:PGR917518 PQN917517:PQN917518 QAJ917517:QAJ917518 QKF917517:QKF917518 QUB917517:QUB917518 RDX917517:RDX917518 RNT917517:RNT917518 RXP917517:RXP917518 SHL917517:SHL917518 SRH917517:SRH917518 TBD917517:TBD917518 TKZ917517:TKZ917518 TUV917517:TUV917518 UER917517:UER917518 UON917517:UON917518 UYJ917517:UYJ917518 VIF917517:VIF917518 VSB917517:VSB917518 WBX917517:WBX917518 WLT917517:WLT917518 WVP917517:WVP917518 H983053:H983054 JD983053:JD983054 SZ983053:SZ983054 ACV983053:ACV983054 AMR983053:AMR983054 AWN983053:AWN983054 BGJ983053:BGJ983054 BQF983053:BQF983054 CAB983053:CAB983054 CJX983053:CJX983054 CTT983053:CTT983054 DDP983053:DDP983054 DNL983053:DNL983054 DXH983053:DXH983054 EHD983053:EHD983054 EQZ983053:EQZ983054 FAV983053:FAV983054 FKR983053:FKR983054 FUN983053:FUN983054 GEJ983053:GEJ983054 GOF983053:GOF983054 GYB983053:GYB983054 HHX983053:HHX983054 HRT983053:HRT983054 IBP983053:IBP983054 ILL983053:ILL983054 IVH983053:IVH983054 JFD983053:JFD983054 JOZ983053:JOZ983054 JYV983053:JYV983054 KIR983053:KIR983054 KSN983053:KSN983054 LCJ983053:LCJ983054 LMF983053:LMF983054 LWB983053:LWB983054 MFX983053:MFX983054 MPT983053:MPT983054 MZP983053:MZP983054 NJL983053:NJL983054 NTH983053:NTH983054 ODD983053:ODD983054 OMZ983053:OMZ983054 OWV983053:OWV983054 PGR983053:PGR983054 PQN983053:PQN983054 QAJ983053:QAJ983054 QKF983053:QKF983054 QUB983053:QUB983054 RDX983053:RDX983054 RNT983053:RNT983054 RXP983053:RXP983054 SHL983053:SHL983054 SRH983053:SRH983054 TBD983053:TBD983054 TKZ983053:TKZ983054 TUV983053:TUV983054 UER983053:UER983054 UON983053:UON983054 UYJ983053:UYJ983054 VIF983053:VIF983054 VSB983053:VSB983054 WBX983053:WBX983054 WLT983053:WLT983054 WVP983053:WVP983054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L20 JH20 TD20 ACZ20 AMV20 AWR20 BGN20 BQJ20 CAF20 CKB20 CTX20 DDT20 DNP20 DXL20 EHH20 ERD20 FAZ20 FKV20 FUR20 GEN20 GOJ20 GYF20 HIB20 HRX20 IBT20 ILP20 IVL20 JFH20 JPD20 JYZ20 KIV20 KSR20 LCN20 LMJ20 LWF20 MGB20 MPX20 MZT20 NJP20 NTL20 ODH20 OND20 OWZ20 PGV20 PQR20 QAN20 QKJ20 QUF20 REB20 RNX20 RXT20 SHP20 SRL20 TBH20 TLD20 TUZ20 UEV20 UOR20 UYN20 VIJ20 VSF20 WCB20 WLX20 WVT20 L65556 JH65556 TD65556 ACZ65556 AMV65556 AWR65556 BGN65556 BQJ65556 CAF65556 CKB65556 CTX65556 DDT65556 DNP65556 DXL65556 EHH65556 ERD65556 FAZ65556 FKV65556 FUR65556 GEN65556 GOJ65556 GYF65556 HIB65556 HRX65556 IBT65556 ILP65556 IVL65556 JFH65556 JPD65556 JYZ65556 KIV65556 KSR65556 LCN65556 LMJ65556 LWF65556 MGB65556 MPX65556 MZT65556 NJP65556 NTL65556 ODH65556 OND65556 OWZ65556 PGV65556 PQR65556 QAN65556 QKJ65556 QUF65556 REB65556 RNX65556 RXT65556 SHP65556 SRL65556 TBH65556 TLD65556 TUZ65556 UEV65556 UOR65556 UYN65556 VIJ65556 VSF65556 WCB65556 WLX65556 WVT65556 L131092 JH131092 TD131092 ACZ131092 AMV131092 AWR131092 BGN131092 BQJ131092 CAF131092 CKB131092 CTX131092 DDT131092 DNP131092 DXL131092 EHH131092 ERD131092 FAZ131092 FKV131092 FUR131092 GEN131092 GOJ131092 GYF131092 HIB131092 HRX131092 IBT131092 ILP131092 IVL131092 JFH131092 JPD131092 JYZ131092 KIV131092 KSR131092 LCN131092 LMJ131092 LWF131092 MGB131092 MPX131092 MZT131092 NJP131092 NTL131092 ODH131092 OND131092 OWZ131092 PGV131092 PQR131092 QAN131092 QKJ131092 QUF131092 REB131092 RNX131092 RXT131092 SHP131092 SRL131092 TBH131092 TLD131092 TUZ131092 UEV131092 UOR131092 UYN131092 VIJ131092 VSF131092 WCB131092 WLX131092 WVT131092 L196628 JH196628 TD196628 ACZ196628 AMV196628 AWR196628 BGN196628 BQJ196628 CAF196628 CKB196628 CTX196628 DDT196628 DNP196628 DXL196628 EHH196628 ERD196628 FAZ196628 FKV196628 FUR196628 GEN196628 GOJ196628 GYF196628 HIB196628 HRX196628 IBT196628 ILP196628 IVL196628 JFH196628 JPD196628 JYZ196628 KIV196628 KSR196628 LCN196628 LMJ196628 LWF196628 MGB196628 MPX196628 MZT196628 NJP196628 NTL196628 ODH196628 OND196628 OWZ196628 PGV196628 PQR196628 QAN196628 QKJ196628 QUF196628 REB196628 RNX196628 RXT196628 SHP196628 SRL196628 TBH196628 TLD196628 TUZ196628 UEV196628 UOR196628 UYN196628 VIJ196628 VSF196628 WCB196628 WLX196628 WVT196628 L262164 JH262164 TD262164 ACZ262164 AMV262164 AWR262164 BGN262164 BQJ262164 CAF262164 CKB262164 CTX262164 DDT262164 DNP262164 DXL262164 EHH262164 ERD262164 FAZ262164 FKV262164 FUR262164 GEN262164 GOJ262164 GYF262164 HIB262164 HRX262164 IBT262164 ILP262164 IVL262164 JFH262164 JPD262164 JYZ262164 KIV262164 KSR262164 LCN262164 LMJ262164 LWF262164 MGB262164 MPX262164 MZT262164 NJP262164 NTL262164 ODH262164 OND262164 OWZ262164 PGV262164 PQR262164 QAN262164 QKJ262164 QUF262164 REB262164 RNX262164 RXT262164 SHP262164 SRL262164 TBH262164 TLD262164 TUZ262164 UEV262164 UOR262164 UYN262164 VIJ262164 VSF262164 WCB262164 WLX262164 WVT262164 L327700 JH327700 TD327700 ACZ327700 AMV327700 AWR327700 BGN327700 BQJ327700 CAF327700 CKB327700 CTX327700 DDT327700 DNP327700 DXL327700 EHH327700 ERD327700 FAZ327700 FKV327700 FUR327700 GEN327700 GOJ327700 GYF327700 HIB327700 HRX327700 IBT327700 ILP327700 IVL327700 JFH327700 JPD327700 JYZ327700 KIV327700 KSR327700 LCN327700 LMJ327700 LWF327700 MGB327700 MPX327700 MZT327700 NJP327700 NTL327700 ODH327700 OND327700 OWZ327700 PGV327700 PQR327700 QAN327700 QKJ327700 QUF327700 REB327700 RNX327700 RXT327700 SHP327700 SRL327700 TBH327700 TLD327700 TUZ327700 UEV327700 UOR327700 UYN327700 VIJ327700 VSF327700 WCB327700 WLX327700 WVT327700 L393236 JH393236 TD393236 ACZ393236 AMV393236 AWR393236 BGN393236 BQJ393236 CAF393236 CKB393236 CTX393236 DDT393236 DNP393236 DXL393236 EHH393236 ERD393236 FAZ393236 FKV393236 FUR393236 GEN393236 GOJ393236 GYF393236 HIB393236 HRX393236 IBT393236 ILP393236 IVL393236 JFH393236 JPD393236 JYZ393236 KIV393236 KSR393236 LCN393236 LMJ393236 LWF393236 MGB393236 MPX393236 MZT393236 NJP393236 NTL393236 ODH393236 OND393236 OWZ393236 PGV393236 PQR393236 QAN393236 QKJ393236 QUF393236 REB393236 RNX393236 RXT393236 SHP393236 SRL393236 TBH393236 TLD393236 TUZ393236 UEV393236 UOR393236 UYN393236 VIJ393236 VSF393236 WCB393236 WLX393236 WVT393236 L458772 JH458772 TD458772 ACZ458772 AMV458772 AWR458772 BGN458772 BQJ458772 CAF458772 CKB458772 CTX458772 DDT458772 DNP458772 DXL458772 EHH458772 ERD458772 FAZ458772 FKV458772 FUR458772 GEN458772 GOJ458772 GYF458772 HIB458772 HRX458772 IBT458772 ILP458772 IVL458772 JFH458772 JPD458772 JYZ458772 KIV458772 KSR458772 LCN458772 LMJ458772 LWF458772 MGB458772 MPX458772 MZT458772 NJP458772 NTL458772 ODH458772 OND458772 OWZ458772 PGV458772 PQR458772 QAN458772 QKJ458772 QUF458772 REB458772 RNX458772 RXT458772 SHP458772 SRL458772 TBH458772 TLD458772 TUZ458772 UEV458772 UOR458772 UYN458772 VIJ458772 VSF458772 WCB458772 WLX458772 WVT458772 L524308 JH524308 TD524308 ACZ524308 AMV524308 AWR524308 BGN524308 BQJ524308 CAF524308 CKB524308 CTX524308 DDT524308 DNP524308 DXL524308 EHH524308 ERD524308 FAZ524308 FKV524308 FUR524308 GEN524308 GOJ524308 GYF524308 HIB524308 HRX524308 IBT524308 ILP524308 IVL524308 JFH524308 JPD524308 JYZ524308 KIV524308 KSR524308 LCN524308 LMJ524308 LWF524308 MGB524308 MPX524308 MZT524308 NJP524308 NTL524308 ODH524308 OND524308 OWZ524308 PGV524308 PQR524308 QAN524308 QKJ524308 QUF524308 REB524308 RNX524308 RXT524308 SHP524308 SRL524308 TBH524308 TLD524308 TUZ524308 UEV524308 UOR524308 UYN524308 VIJ524308 VSF524308 WCB524308 WLX524308 WVT524308 L589844 JH589844 TD589844 ACZ589844 AMV589844 AWR589844 BGN589844 BQJ589844 CAF589844 CKB589844 CTX589844 DDT589844 DNP589844 DXL589844 EHH589844 ERD589844 FAZ589844 FKV589844 FUR589844 GEN589844 GOJ589844 GYF589844 HIB589844 HRX589844 IBT589844 ILP589844 IVL589844 JFH589844 JPD589844 JYZ589844 KIV589844 KSR589844 LCN589844 LMJ589844 LWF589844 MGB589844 MPX589844 MZT589844 NJP589844 NTL589844 ODH589844 OND589844 OWZ589844 PGV589844 PQR589844 QAN589844 QKJ589844 QUF589844 REB589844 RNX589844 RXT589844 SHP589844 SRL589844 TBH589844 TLD589844 TUZ589844 UEV589844 UOR589844 UYN589844 VIJ589844 VSF589844 WCB589844 WLX589844 WVT589844 L655380 JH655380 TD655380 ACZ655380 AMV655380 AWR655380 BGN655380 BQJ655380 CAF655380 CKB655380 CTX655380 DDT655380 DNP655380 DXL655380 EHH655380 ERD655380 FAZ655380 FKV655380 FUR655380 GEN655380 GOJ655380 GYF655380 HIB655380 HRX655380 IBT655380 ILP655380 IVL655380 JFH655380 JPD655380 JYZ655380 KIV655380 KSR655380 LCN655380 LMJ655380 LWF655380 MGB655380 MPX655380 MZT655380 NJP655380 NTL655380 ODH655380 OND655380 OWZ655380 PGV655380 PQR655380 QAN655380 QKJ655380 QUF655380 REB655380 RNX655380 RXT655380 SHP655380 SRL655380 TBH655380 TLD655380 TUZ655380 UEV655380 UOR655380 UYN655380 VIJ655380 VSF655380 WCB655380 WLX655380 WVT655380 L720916 JH720916 TD720916 ACZ720916 AMV720916 AWR720916 BGN720916 BQJ720916 CAF720916 CKB720916 CTX720916 DDT720916 DNP720916 DXL720916 EHH720916 ERD720916 FAZ720916 FKV720916 FUR720916 GEN720916 GOJ720916 GYF720916 HIB720916 HRX720916 IBT720916 ILP720916 IVL720916 JFH720916 JPD720916 JYZ720916 KIV720916 KSR720916 LCN720916 LMJ720916 LWF720916 MGB720916 MPX720916 MZT720916 NJP720916 NTL720916 ODH720916 OND720916 OWZ720916 PGV720916 PQR720916 QAN720916 QKJ720916 QUF720916 REB720916 RNX720916 RXT720916 SHP720916 SRL720916 TBH720916 TLD720916 TUZ720916 UEV720916 UOR720916 UYN720916 VIJ720916 VSF720916 WCB720916 WLX720916 WVT720916 L786452 JH786452 TD786452 ACZ786452 AMV786452 AWR786452 BGN786452 BQJ786452 CAF786452 CKB786452 CTX786452 DDT786452 DNP786452 DXL786452 EHH786452 ERD786452 FAZ786452 FKV786452 FUR786452 GEN786452 GOJ786452 GYF786452 HIB786452 HRX786452 IBT786452 ILP786452 IVL786452 JFH786452 JPD786452 JYZ786452 KIV786452 KSR786452 LCN786452 LMJ786452 LWF786452 MGB786452 MPX786452 MZT786452 NJP786452 NTL786452 ODH786452 OND786452 OWZ786452 PGV786452 PQR786452 QAN786452 QKJ786452 QUF786452 REB786452 RNX786452 RXT786452 SHP786452 SRL786452 TBH786452 TLD786452 TUZ786452 UEV786452 UOR786452 UYN786452 VIJ786452 VSF786452 WCB786452 WLX786452 WVT786452 L851988 JH851988 TD851988 ACZ851988 AMV851988 AWR851988 BGN851988 BQJ851988 CAF851988 CKB851988 CTX851988 DDT851988 DNP851988 DXL851988 EHH851988 ERD851988 FAZ851988 FKV851988 FUR851988 GEN851988 GOJ851988 GYF851988 HIB851988 HRX851988 IBT851988 ILP851988 IVL851988 JFH851988 JPD851988 JYZ851988 KIV851988 KSR851988 LCN851988 LMJ851988 LWF851988 MGB851988 MPX851988 MZT851988 NJP851988 NTL851988 ODH851988 OND851988 OWZ851988 PGV851988 PQR851988 QAN851988 QKJ851988 QUF851988 REB851988 RNX851988 RXT851988 SHP851988 SRL851988 TBH851988 TLD851988 TUZ851988 UEV851988 UOR851988 UYN851988 VIJ851988 VSF851988 WCB851988 WLX851988 WVT851988 L917524 JH917524 TD917524 ACZ917524 AMV917524 AWR917524 BGN917524 BQJ917524 CAF917524 CKB917524 CTX917524 DDT917524 DNP917524 DXL917524 EHH917524 ERD917524 FAZ917524 FKV917524 FUR917524 GEN917524 GOJ917524 GYF917524 HIB917524 HRX917524 IBT917524 ILP917524 IVL917524 JFH917524 JPD917524 JYZ917524 KIV917524 KSR917524 LCN917524 LMJ917524 LWF917524 MGB917524 MPX917524 MZT917524 NJP917524 NTL917524 ODH917524 OND917524 OWZ917524 PGV917524 PQR917524 QAN917524 QKJ917524 QUF917524 REB917524 RNX917524 RXT917524 SHP917524 SRL917524 TBH917524 TLD917524 TUZ917524 UEV917524 UOR917524 UYN917524 VIJ917524 VSF917524 WCB917524 WLX917524 WVT917524 L983060 JH983060 TD983060 ACZ983060 AMV983060 AWR983060 BGN983060 BQJ983060 CAF983060 CKB983060 CTX983060 DDT983060 DNP983060 DXL983060 EHH983060 ERD983060 FAZ983060 FKV983060 FUR983060 GEN983060 GOJ983060 GYF983060 HIB983060 HRX983060 IBT983060 ILP983060 IVL983060 JFH983060 JPD983060 JYZ983060 KIV983060 KSR983060 LCN983060 LMJ983060 LWF983060 MGB983060 MPX983060 MZT983060 NJP983060 NTL983060 ODH983060 OND983060 OWZ983060 PGV983060 PQR983060 QAN983060 QKJ983060 QUF983060 REB983060 RNX983060 RXT983060 SHP983060 SRL983060 TBH983060 TLD983060 TUZ983060 UEV983060 UOR983060 UYN983060 VIJ983060 VSF983060 WCB983060 WLX983060 WVT983060 WVT983045 TD2:TD3 ACZ2:ACZ3 AMV2:AMV3 AWR2:AWR3 BGN2:BGN3 BQJ2:BQJ3 CAF2:CAF3 CKB2:CKB3 CTX2:CTX3 DDT2:DDT3 DNP2:DNP3 DXL2:DXL3 EHH2:EHH3 ERD2:ERD3 FAZ2:FAZ3 FKV2:FKV3 FUR2:FUR3 GEN2:GEN3 GOJ2:GOJ3 GYF2:GYF3 HIB2:HIB3 HRX2:HRX3 IBT2:IBT3 ILP2:ILP3 IVL2:IVL3 JFH2:JFH3 JPD2:JPD3 JYZ2:JYZ3 KIV2:KIV3 KSR2:KSR3 LCN2:LCN3 LMJ2:LMJ3 LWF2:LWF3 MGB2:MGB3 MPX2:MPX3 MZT2:MZT3 NJP2:NJP3 NTL2:NTL3 ODH2:ODH3 OND2:OND3 OWZ2:OWZ3 PGV2:PGV3 PQR2:PQR3 QAN2:QAN3 QKJ2:QKJ3 QUF2:QUF3 REB2:REB3 RNX2:RNX3 RXT2:RXT3 SHP2:SHP3 SRL2:SRL3 TBH2:TBH3 TLD2:TLD3 TUZ2:TUZ3 UEV2:UEV3 UOR2:UOR3 UYN2:UYN3 VIJ2:VIJ3 VSF2:VSF3 WCB2:WCB3 WLX2:WLX3 WVT2:WVT3 L25 L65541 JH65541 TD65541 ACZ65541 AMV65541 AWR65541 BGN65541 BQJ65541 CAF65541 CKB65541 CTX65541 DDT65541 DNP65541 DXL65541 EHH65541 ERD65541 FAZ65541 FKV65541 FUR65541 GEN65541 GOJ65541 GYF65541 HIB65541 HRX65541 IBT65541 ILP65541 IVL65541 JFH65541 JPD65541 JYZ65541 KIV65541 KSR65541 LCN65541 LMJ65541 LWF65541 MGB65541 MPX65541 MZT65541 NJP65541 NTL65541 ODH65541 OND65541 OWZ65541 PGV65541 PQR65541 QAN65541 QKJ65541 QUF65541 REB65541 RNX65541 RXT65541 SHP65541 SRL65541 TBH65541 TLD65541 TUZ65541 UEV65541 UOR65541 UYN65541 VIJ65541 VSF65541 WCB65541 WLX65541 WVT65541 L131077 JH131077 TD131077 ACZ131077 AMV131077 AWR131077 BGN131077 BQJ131077 CAF131077 CKB131077 CTX131077 DDT131077 DNP131077 DXL131077 EHH131077 ERD131077 FAZ131077 FKV131077 FUR131077 GEN131077 GOJ131077 GYF131077 HIB131077 HRX131077 IBT131077 ILP131077 IVL131077 JFH131077 JPD131077 JYZ131077 KIV131077 KSR131077 LCN131077 LMJ131077 LWF131077 MGB131077 MPX131077 MZT131077 NJP131077 NTL131077 ODH131077 OND131077 OWZ131077 PGV131077 PQR131077 QAN131077 QKJ131077 QUF131077 REB131077 RNX131077 RXT131077 SHP131077 SRL131077 TBH131077 TLD131077 TUZ131077 UEV131077 UOR131077 UYN131077 VIJ131077 VSF131077 WCB131077 WLX131077 WVT131077 L196613 JH196613 TD196613 ACZ196613 AMV196613 AWR196613 BGN196613 BQJ196613 CAF196613 CKB196613 CTX196613 DDT196613 DNP196613 DXL196613 EHH196613 ERD196613 FAZ196613 FKV196613 FUR196613 GEN196613 GOJ196613 GYF196613 HIB196613 HRX196613 IBT196613 ILP196613 IVL196613 JFH196613 JPD196613 JYZ196613 KIV196613 KSR196613 LCN196613 LMJ196613 LWF196613 MGB196613 MPX196613 MZT196613 NJP196613 NTL196613 ODH196613 OND196613 OWZ196613 PGV196613 PQR196613 QAN196613 QKJ196613 QUF196613 REB196613 RNX196613 RXT196613 SHP196613 SRL196613 TBH196613 TLD196613 TUZ196613 UEV196613 UOR196613 UYN196613 VIJ196613 VSF196613 WCB196613 WLX196613 WVT196613 L262149 JH262149 TD262149 ACZ262149 AMV262149 AWR262149 BGN262149 BQJ262149 CAF262149 CKB262149 CTX262149 DDT262149 DNP262149 DXL262149 EHH262149 ERD262149 FAZ262149 FKV262149 FUR262149 GEN262149 GOJ262149 GYF262149 HIB262149 HRX262149 IBT262149 ILP262149 IVL262149 JFH262149 JPD262149 JYZ262149 KIV262149 KSR262149 LCN262149 LMJ262149 LWF262149 MGB262149 MPX262149 MZT262149 NJP262149 NTL262149 ODH262149 OND262149 OWZ262149 PGV262149 PQR262149 QAN262149 QKJ262149 QUF262149 REB262149 RNX262149 RXT262149 SHP262149 SRL262149 TBH262149 TLD262149 TUZ262149 UEV262149 UOR262149 UYN262149 VIJ262149 VSF262149 WCB262149 WLX262149 WVT262149 L327685 JH327685 TD327685 ACZ327685 AMV327685 AWR327685 BGN327685 BQJ327685 CAF327685 CKB327685 CTX327685 DDT327685 DNP327685 DXL327685 EHH327685 ERD327685 FAZ327685 FKV327685 FUR327685 GEN327685 GOJ327685 GYF327685 HIB327685 HRX327685 IBT327685 ILP327685 IVL327685 JFH327685 JPD327685 JYZ327685 KIV327685 KSR327685 LCN327685 LMJ327685 LWF327685 MGB327685 MPX327685 MZT327685 NJP327685 NTL327685 ODH327685 OND327685 OWZ327685 PGV327685 PQR327685 QAN327685 QKJ327685 QUF327685 REB327685 RNX327685 RXT327685 SHP327685 SRL327685 TBH327685 TLD327685 TUZ327685 UEV327685 UOR327685 UYN327685 VIJ327685 VSF327685 WCB327685 WLX327685 WVT327685 L393221 JH393221 TD393221 ACZ393221 AMV393221 AWR393221 BGN393221 BQJ393221 CAF393221 CKB393221 CTX393221 DDT393221 DNP393221 DXL393221 EHH393221 ERD393221 FAZ393221 FKV393221 FUR393221 GEN393221 GOJ393221 GYF393221 HIB393221 HRX393221 IBT393221 ILP393221 IVL393221 JFH393221 JPD393221 JYZ393221 KIV393221 KSR393221 LCN393221 LMJ393221 LWF393221 MGB393221 MPX393221 MZT393221 NJP393221 NTL393221 ODH393221 OND393221 OWZ393221 PGV393221 PQR393221 QAN393221 QKJ393221 QUF393221 REB393221 RNX393221 RXT393221 SHP393221 SRL393221 TBH393221 TLD393221 TUZ393221 UEV393221 UOR393221 UYN393221 VIJ393221 VSF393221 WCB393221 WLX393221 WVT393221 L458757 JH458757 TD458757 ACZ458757 AMV458757 AWR458757 BGN458757 BQJ458757 CAF458757 CKB458757 CTX458757 DDT458757 DNP458757 DXL458757 EHH458757 ERD458757 FAZ458757 FKV458757 FUR458757 GEN458757 GOJ458757 GYF458757 HIB458757 HRX458757 IBT458757 ILP458757 IVL458757 JFH458757 JPD458757 JYZ458757 KIV458757 KSR458757 LCN458757 LMJ458757 LWF458757 MGB458757 MPX458757 MZT458757 NJP458757 NTL458757 ODH458757 OND458757 OWZ458757 PGV458757 PQR458757 QAN458757 QKJ458757 QUF458757 REB458757 RNX458757 RXT458757 SHP458757 SRL458757 TBH458757 TLD458757 TUZ458757 UEV458757 UOR458757 UYN458757 VIJ458757 VSF458757 WCB458757 WLX458757 WVT458757 L524293 JH524293 TD524293 ACZ524293 AMV524293 AWR524293 BGN524293 BQJ524293 CAF524293 CKB524293 CTX524293 DDT524293 DNP524293 DXL524293 EHH524293 ERD524293 FAZ524293 FKV524293 FUR524293 GEN524293 GOJ524293 GYF524293 HIB524293 HRX524293 IBT524293 ILP524293 IVL524293 JFH524293 JPD524293 JYZ524293 KIV524293 KSR524293 LCN524293 LMJ524293 LWF524293 MGB524293 MPX524293 MZT524293 NJP524293 NTL524293 ODH524293 OND524293 OWZ524293 PGV524293 PQR524293 QAN524293 QKJ524293 QUF524293 REB524293 RNX524293 RXT524293 SHP524293 SRL524293 TBH524293 TLD524293 TUZ524293 UEV524293 UOR524293 UYN524293 VIJ524293 VSF524293 WCB524293 WLX524293 WVT524293 L589829 JH589829 TD589829 ACZ589829 AMV589829 AWR589829 BGN589829 BQJ589829 CAF589829 CKB589829 CTX589829 DDT589829 DNP589829 DXL589829 EHH589829 ERD589829 FAZ589829 FKV589829 FUR589829 GEN589829 GOJ589829 GYF589829 HIB589829 HRX589829 IBT589829 ILP589829 IVL589829 JFH589829 JPD589829 JYZ589829 KIV589829 KSR589829 LCN589829 LMJ589829 LWF589829 MGB589829 MPX589829 MZT589829 NJP589829 NTL589829 ODH589829 OND589829 OWZ589829 PGV589829 PQR589829 QAN589829 QKJ589829 QUF589829 REB589829 RNX589829 RXT589829 SHP589829 SRL589829 TBH589829 TLD589829 TUZ589829 UEV589829 UOR589829 UYN589829 VIJ589829 VSF589829 WCB589829 WLX589829 WVT589829 L655365 JH655365 TD655365 ACZ655365 AMV655365 AWR655365 BGN655365 BQJ655365 CAF655365 CKB655365 CTX655365 DDT655365 DNP655365 DXL655365 EHH655365 ERD655365 FAZ655365 FKV655365 FUR655365 GEN655365 GOJ655365 GYF655365 HIB655365 HRX655365 IBT655365 ILP655365 IVL655365 JFH655365 JPD655365 JYZ655365 KIV655365 KSR655365 LCN655365 LMJ655365 LWF655365 MGB655365 MPX655365 MZT655365 NJP655365 NTL655365 ODH655365 OND655365 OWZ655365 PGV655365 PQR655365 QAN655365 QKJ655365 QUF655365 REB655365 RNX655365 RXT655365 SHP655365 SRL655365 TBH655365 TLD655365 TUZ655365 UEV655365 UOR655365 UYN655365 VIJ655365 VSF655365 WCB655365 WLX655365 WVT655365 L720901 JH720901 TD720901 ACZ720901 AMV720901 AWR720901 BGN720901 BQJ720901 CAF720901 CKB720901 CTX720901 DDT720901 DNP720901 DXL720901 EHH720901 ERD720901 FAZ720901 FKV720901 FUR720901 GEN720901 GOJ720901 GYF720901 HIB720901 HRX720901 IBT720901 ILP720901 IVL720901 JFH720901 JPD720901 JYZ720901 KIV720901 KSR720901 LCN720901 LMJ720901 LWF720901 MGB720901 MPX720901 MZT720901 NJP720901 NTL720901 ODH720901 OND720901 OWZ720901 PGV720901 PQR720901 QAN720901 QKJ720901 QUF720901 REB720901 RNX720901 RXT720901 SHP720901 SRL720901 TBH720901 TLD720901 TUZ720901 UEV720901 UOR720901 UYN720901 VIJ720901 VSF720901 WCB720901 WLX720901 WVT720901 L786437 JH786437 TD786437 ACZ786437 AMV786437 AWR786437 BGN786437 BQJ786437 CAF786437 CKB786437 CTX786437 DDT786437 DNP786437 DXL786437 EHH786437 ERD786437 FAZ786437 FKV786437 FUR786437 GEN786437 GOJ786437 GYF786437 HIB786437 HRX786437 IBT786437 ILP786437 IVL786437 JFH786437 JPD786437 JYZ786437 KIV786437 KSR786437 LCN786437 LMJ786437 LWF786437 MGB786437 MPX786437 MZT786437 NJP786437 NTL786437 ODH786437 OND786437 OWZ786437 PGV786437 PQR786437 QAN786437 QKJ786437 QUF786437 REB786437 RNX786437 RXT786437 SHP786437 SRL786437 TBH786437 TLD786437 TUZ786437 UEV786437 UOR786437 UYN786437 VIJ786437 VSF786437 WCB786437 WLX786437 WVT786437 L851973 JH851973 TD851973 ACZ851973 AMV851973 AWR851973 BGN851973 BQJ851973 CAF851973 CKB851973 CTX851973 DDT851973 DNP851973 DXL851973 EHH851973 ERD851973 FAZ851973 FKV851973 FUR851973 GEN851973 GOJ851973 GYF851973 HIB851973 HRX851973 IBT851973 ILP851973 IVL851973 JFH851973 JPD851973 JYZ851973 KIV851973 KSR851973 LCN851973 LMJ851973 LWF851973 MGB851973 MPX851973 MZT851973 NJP851973 NTL851973 ODH851973 OND851973 OWZ851973 PGV851973 PQR851973 QAN851973 QKJ851973 QUF851973 REB851973 RNX851973 RXT851973 SHP851973 SRL851973 TBH851973 TLD851973 TUZ851973 UEV851973 UOR851973 UYN851973 VIJ851973 VSF851973 WCB851973 WLX851973 WVT851973 L917509 JH917509 TD917509 ACZ917509 AMV917509 AWR917509 BGN917509 BQJ917509 CAF917509 CKB917509 CTX917509 DDT917509 DNP917509 DXL917509 EHH917509 ERD917509 FAZ917509 FKV917509 FUR917509 GEN917509 GOJ917509 GYF917509 HIB917509 HRX917509 IBT917509 ILP917509 IVL917509 JFH917509 JPD917509 JYZ917509 KIV917509 KSR917509 LCN917509 LMJ917509 LWF917509 MGB917509 MPX917509 MZT917509 NJP917509 NTL917509 ODH917509 OND917509 OWZ917509 PGV917509 PQR917509 QAN917509 QKJ917509 QUF917509 REB917509 RNX917509 RXT917509 SHP917509 SRL917509 TBH917509 TLD917509 TUZ917509 UEV917509 UOR917509 UYN917509 VIJ917509 VSF917509 WCB917509 WLX917509 WVT917509 L983045 JH983045 TD983045 ACZ983045 AMV983045 AWR983045 BGN983045 BQJ983045 CAF983045 CKB983045 CTX983045 DDT983045 DNP983045 DXL983045 EHH983045 ERD983045 FAZ983045 FKV983045 FUR983045 GEN983045 GOJ983045 GYF983045 HIB983045 HRX983045 IBT983045 ILP983045 IVL983045 JFH983045 JPD983045 JYZ983045 KIV983045 KSR983045 LCN983045 LMJ983045 LWF983045 MGB983045 MPX983045 MZT983045 NJP983045 NTL983045 ODH983045 OND983045 OWZ983045 PGV983045 PQR983045 QAN983045 QKJ983045 QUF983045 REB983045 RNX983045 RXT983045 SHP983045 SRL983045 TBH983045 TLD983045 TUZ983045 UEV983045 UOR983045 UYN983045 VIJ983045 VSF983045 WCB983045 WLX983045 JH2:JH3 L5 JH5 TD5 ACZ5 AMV5 AWR5 BGN5 BQJ5 CAF5 CKB5 CTX5 DDT5 DNP5 DXL5 EHH5 ERD5 FAZ5 FKV5 FUR5 GEN5 GOJ5 GYF5 HIB5 HRX5 IBT5 ILP5 IVL5 JFH5 JPD5 JYZ5 KIV5 KSR5 LCN5 LMJ5 LWF5 MGB5 MPX5 MZT5 NJP5 NTL5 ODH5 OND5 OWZ5 PGV5 PQR5 QAN5 QKJ5 QUF5 REB5 RNX5 RXT5 SHP5 SRL5 TBH5 TLD5 TUZ5 UEV5 UOR5 UYN5 VIJ5 VSF5 WCB5 WLX5 WVT5" xr:uid="{00000000-0002-0000-2E00-000001000000}">
      <formula1>"○"</formula1>
      <formula2>0</formula2>
    </dataValidation>
    <dataValidation type="list" operator="equal" allowBlank="1" showErrorMessage="1" errorTitle="入力規則違反" error="リストから選択してください" sqref="L2" xr:uid="{00000000-0002-0000-2E00-000002000000}">
      <formula1>"○"</formula1>
    </dataValidation>
  </dataValidations>
  <pageMargins left="0.78740157480314965" right="0.78740157480314965" top="0.98425196850393704" bottom="0.98425196850393704" header="0.51181102362204722" footer="0.51181102362204722"/>
  <pageSetup paperSize="9" scale="99" orientation="landscape" r:id="rId1"/>
  <headerFooter alignWithMargins="0">
    <oddFooter>&amp;C&amp;A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54"/>
  <dimension ref="A1:E14"/>
  <sheetViews>
    <sheetView showGridLines="0" view="pageBreakPreview" zoomScale="70" zoomScaleNormal="100" zoomScaleSheetLayoutView="70" workbookViewId="0">
      <selection activeCell="J6" sqref="J6"/>
    </sheetView>
  </sheetViews>
  <sheetFormatPr defaultColWidth="12.625" defaultRowHeight="21.95" customHeight="1" x14ac:dyDescent="0.15"/>
  <cols>
    <col min="1" max="1" width="6.25" style="71" customWidth="1"/>
    <col min="2" max="2" width="11.25" style="71" customWidth="1"/>
    <col min="3" max="3" width="48.625" style="71" customWidth="1"/>
    <col min="4" max="4" width="27.5" style="71" customWidth="1"/>
    <col min="5" max="5" width="12.5" style="71" customWidth="1"/>
    <col min="6" max="16384" width="12.625" style="71"/>
  </cols>
  <sheetData>
    <row r="1" spans="1:5" ht="21.95" customHeight="1" x14ac:dyDescent="0.15">
      <c r="A1" s="59" t="s">
        <v>297</v>
      </c>
      <c r="B1" s="27"/>
      <c r="C1" s="27"/>
      <c r="D1" s="27"/>
    </row>
    <row r="2" spans="1:5" ht="21.95" customHeight="1" x14ac:dyDescent="0.15">
      <c r="A2" s="59" t="s">
        <v>557</v>
      </c>
      <c r="B2" s="27"/>
      <c r="C2" s="27"/>
      <c r="D2" s="27"/>
    </row>
    <row r="3" spans="1:5" ht="21.95" customHeight="1" x14ac:dyDescent="0.15">
      <c r="A3" s="27" t="s">
        <v>257</v>
      </c>
      <c r="B3" s="27"/>
      <c r="C3" s="27"/>
      <c r="D3" s="27"/>
    </row>
    <row r="4" spans="1:5" ht="98.25" customHeight="1" x14ac:dyDescent="0.15">
      <c r="A4" s="27"/>
      <c r="B4" s="1520"/>
      <c r="C4" s="1521"/>
      <c r="D4" s="1521"/>
      <c r="E4" s="1522"/>
    </row>
    <row r="5" spans="1:5" s="27" customFormat="1" ht="15" customHeight="1" x14ac:dyDescent="0.15">
      <c r="B5" s="27" t="s">
        <v>1033</v>
      </c>
    </row>
    <row r="6" spans="1:5" ht="13.5" x14ac:dyDescent="0.15">
      <c r="A6" s="27"/>
      <c r="B6" s="27"/>
      <c r="C6" s="27"/>
      <c r="D6" s="27"/>
    </row>
    <row r="7" spans="1:5" ht="21.95" customHeight="1" x14ac:dyDescent="0.15">
      <c r="A7" s="59" t="s">
        <v>270</v>
      </c>
      <c r="B7" s="27"/>
      <c r="C7" s="27"/>
      <c r="E7" s="335"/>
    </row>
    <row r="8" spans="1:5" ht="21.95" customHeight="1" x14ac:dyDescent="0.15">
      <c r="A8" s="27"/>
      <c r="B8" s="27"/>
      <c r="C8" s="27"/>
      <c r="D8" s="27"/>
    </row>
    <row r="9" spans="1:5" ht="21.95" customHeight="1" x14ac:dyDescent="0.15">
      <c r="A9" s="59" t="s">
        <v>271</v>
      </c>
      <c r="B9" s="27"/>
      <c r="C9" s="27"/>
    </row>
    <row r="10" spans="1:5" ht="21.95" customHeight="1" x14ac:dyDescent="0.15">
      <c r="A10" s="27"/>
      <c r="B10" s="335"/>
      <c r="C10" s="364" t="s">
        <v>272</v>
      </c>
      <c r="D10" s="27"/>
    </row>
    <row r="11" spans="1:5" ht="21.95" customHeight="1" x14ac:dyDescent="0.15">
      <c r="A11" s="27"/>
      <c r="B11" s="335"/>
      <c r="C11" s="364" t="s">
        <v>273</v>
      </c>
      <c r="D11" s="27"/>
    </row>
    <row r="13" spans="1:5" ht="21.95" customHeight="1" x14ac:dyDescent="0.15">
      <c r="A13" s="260" t="s">
        <v>2219</v>
      </c>
      <c r="B13" s="27"/>
      <c r="C13" s="27"/>
      <c r="E13" s="335"/>
    </row>
    <row r="14" spans="1:5" s="1227" customFormat="1" ht="22.15" customHeight="1" x14ac:dyDescent="0.15">
      <c r="A14" s="138"/>
      <c r="B14" s="103" t="s">
        <v>2157</v>
      </c>
      <c r="C14" s="103"/>
    </row>
  </sheetData>
  <sheetProtection formatRows="0"/>
  <mergeCells count="1">
    <mergeCell ref="B4:E4"/>
  </mergeCells>
  <phoneticPr fontId="3"/>
  <dataValidations count="1">
    <dataValidation type="list" operator="equal" allowBlank="1" showInputMessage="1" showErrorMessage="1" errorTitle="入力規則違反" error="リストから選択してください" sqref="B10:B11 E7 E13" xr:uid="{00000000-0002-0000-2F00-000000000000}">
      <formula1>"○"</formula1>
    </dataValidation>
  </dataValidations>
  <pageMargins left="0.75" right="0.75" top="1" bottom="1" header="0.51200000000000001" footer="0.51200000000000001"/>
  <pageSetup paperSize="9" orientation="landscape" r:id="rId1"/>
  <headerFooter alignWithMargins="0">
    <oddFooter>&amp;C&amp;A</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94"/>
  <dimension ref="A1:M35"/>
  <sheetViews>
    <sheetView showGridLines="0" view="pageBreakPreview" topLeftCell="A12" zoomScale="85" zoomScaleNormal="75" zoomScaleSheetLayoutView="85" workbookViewId="0">
      <selection activeCell="J6" sqref="J6"/>
    </sheetView>
  </sheetViews>
  <sheetFormatPr defaultColWidth="9" defaultRowHeight="21.6" customHeight="1" x14ac:dyDescent="0.15"/>
  <cols>
    <col min="1" max="1" width="4.125" style="150" customWidth="1"/>
    <col min="2" max="2" width="4.625" style="150" customWidth="1"/>
    <col min="3" max="3" width="30.625" style="150" customWidth="1"/>
    <col min="4" max="4" width="12.625" style="150" customWidth="1"/>
    <col min="5" max="5" width="5.625" style="150" customWidth="1"/>
    <col min="6" max="6" width="8.125" style="370" customWidth="1"/>
    <col min="7" max="7" width="4.625" style="150" customWidth="1"/>
    <col min="8" max="8" width="35.625" style="150" customWidth="1"/>
    <col min="9" max="9" width="32.625" style="150" customWidth="1"/>
    <col min="10" max="10" width="5.625" style="150" customWidth="1"/>
    <col min="11" max="11" width="8.125" style="150" customWidth="1"/>
    <col min="12" max="16384" width="9" style="150"/>
  </cols>
  <sheetData>
    <row r="1" spans="1:13" ht="21" customHeight="1" x14ac:dyDescent="0.15">
      <c r="A1" s="150" t="s">
        <v>1049</v>
      </c>
      <c r="F1" s="119" t="s">
        <v>1875</v>
      </c>
      <c r="G1" s="1560" t="str">
        <f>IF('P0(世田谷区)'!C5&lt;&gt;"",'P0(世田谷区)'!C5,"")</f>
        <v/>
      </c>
      <c r="H1" s="1658"/>
      <c r="I1" s="1658"/>
      <c r="J1" s="1658"/>
      <c r="K1" s="1561"/>
    </row>
    <row r="2" spans="1:13" s="366" customFormat="1" ht="21.6" customHeight="1" x14ac:dyDescent="0.15">
      <c r="A2" s="365" t="s">
        <v>559</v>
      </c>
      <c r="B2" s="122"/>
      <c r="C2" s="122"/>
      <c r="D2" s="122"/>
      <c r="E2" s="122"/>
      <c r="G2" s="367"/>
      <c r="H2" s="89"/>
      <c r="I2" s="122"/>
      <c r="J2" s="122"/>
    </row>
    <row r="3" spans="1:13" ht="20.100000000000001" customHeight="1" x14ac:dyDescent="0.15">
      <c r="A3" s="103"/>
      <c r="F3" s="150"/>
      <c r="K3" s="119" t="s">
        <v>377</v>
      </c>
    </row>
    <row r="4" spans="1:13" ht="20.45" customHeight="1" x14ac:dyDescent="0.15">
      <c r="A4" s="1651" t="s">
        <v>1034</v>
      </c>
      <c r="B4" s="1659" t="s">
        <v>560</v>
      </c>
      <c r="C4" s="1660"/>
      <c r="D4" s="1660"/>
      <c r="E4" s="1661"/>
      <c r="F4" s="368" t="s">
        <v>561</v>
      </c>
      <c r="G4" s="1659" t="s">
        <v>562</v>
      </c>
      <c r="H4" s="1654"/>
      <c r="I4" s="1654"/>
      <c r="J4" s="1655"/>
      <c r="K4" s="368" t="s">
        <v>561</v>
      </c>
    </row>
    <row r="5" spans="1:13" s="264" customFormat="1" ht="20.45" customHeight="1" x14ac:dyDescent="0.15">
      <c r="A5" s="1652"/>
      <c r="B5" s="93">
        <v>1</v>
      </c>
      <c r="C5" s="1645" t="s">
        <v>563</v>
      </c>
      <c r="D5" s="1646"/>
      <c r="E5" s="1647"/>
      <c r="F5" s="144"/>
      <c r="G5" s="888">
        <v>14</v>
      </c>
      <c r="H5" s="1662" t="s">
        <v>1035</v>
      </c>
      <c r="I5" s="1646"/>
      <c r="J5" s="1646"/>
      <c r="K5" s="144"/>
      <c r="L5" s="777"/>
    </row>
    <row r="6" spans="1:13" s="264" customFormat="1" ht="20.45" customHeight="1" x14ac:dyDescent="0.15">
      <c r="A6" s="1652"/>
      <c r="B6" s="93">
        <v>2</v>
      </c>
      <c r="C6" s="1645" t="s">
        <v>564</v>
      </c>
      <c r="D6" s="1646"/>
      <c r="E6" s="1647"/>
      <c r="F6" s="144"/>
      <c r="G6" s="1663">
        <v>15</v>
      </c>
      <c r="H6" s="1662" t="s">
        <v>1036</v>
      </c>
      <c r="I6" s="1646"/>
      <c r="J6" s="1646"/>
      <c r="K6" s="1655"/>
      <c r="L6" s="777"/>
      <c r="M6" s="778"/>
    </row>
    <row r="7" spans="1:13" s="264" customFormat="1" ht="20.45" customHeight="1" x14ac:dyDescent="0.15">
      <c r="A7" s="1652"/>
      <c r="B7" s="93">
        <v>3</v>
      </c>
      <c r="C7" s="1645" t="s">
        <v>565</v>
      </c>
      <c r="D7" s="1646"/>
      <c r="E7" s="1647"/>
      <c r="F7" s="144"/>
      <c r="G7" s="1643"/>
      <c r="H7" s="1645" t="s">
        <v>2111</v>
      </c>
      <c r="I7" s="1646"/>
      <c r="J7" s="1647"/>
      <c r="K7" s="144"/>
      <c r="L7" s="777"/>
      <c r="M7" s="779"/>
    </row>
    <row r="8" spans="1:13" s="264" customFormat="1" ht="20.45" customHeight="1" x14ac:dyDescent="0.15">
      <c r="A8" s="1652"/>
      <c r="B8" s="93">
        <v>4</v>
      </c>
      <c r="C8" s="1645" t="s">
        <v>566</v>
      </c>
      <c r="D8" s="1646"/>
      <c r="E8" s="1647"/>
      <c r="F8" s="144"/>
      <c r="G8" s="1643"/>
      <c r="H8" s="1645" t="s">
        <v>2112</v>
      </c>
      <c r="I8" s="1646"/>
      <c r="J8" s="1647"/>
      <c r="K8" s="144"/>
      <c r="L8" s="777"/>
    </row>
    <row r="9" spans="1:13" s="264" customFormat="1" ht="20.45" customHeight="1" x14ac:dyDescent="0.15">
      <c r="A9" s="1652"/>
      <c r="B9" s="1642">
        <v>5</v>
      </c>
      <c r="C9" s="1645" t="s">
        <v>567</v>
      </c>
      <c r="D9" s="1646"/>
      <c r="E9" s="1646"/>
      <c r="F9" s="1655"/>
      <c r="G9" s="1643"/>
      <c r="H9" s="1645" t="s">
        <v>2113</v>
      </c>
      <c r="I9" s="1646"/>
      <c r="J9" s="1647"/>
      <c r="K9" s="144"/>
      <c r="L9" s="369"/>
    </row>
    <row r="10" spans="1:13" s="264" customFormat="1" ht="20.45" customHeight="1" x14ac:dyDescent="0.15">
      <c r="A10" s="1652"/>
      <c r="B10" s="1643"/>
      <c r="C10" s="1645" t="s">
        <v>2101</v>
      </c>
      <c r="D10" s="1646"/>
      <c r="E10" s="1647"/>
      <c r="F10" s="144"/>
      <c r="G10" s="1643"/>
      <c r="H10" s="1645" t="s">
        <v>2114</v>
      </c>
      <c r="I10" s="1646"/>
      <c r="J10" s="1647"/>
      <c r="K10" s="144"/>
      <c r="L10" s="369"/>
    </row>
    <row r="11" spans="1:13" s="264" customFormat="1" ht="20.45" customHeight="1" x14ac:dyDescent="0.15">
      <c r="A11" s="1652"/>
      <c r="B11" s="1643"/>
      <c r="C11" s="1645" t="s">
        <v>2102</v>
      </c>
      <c r="D11" s="1646"/>
      <c r="E11" s="1646"/>
      <c r="F11" s="144"/>
      <c r="G11" s="1643"/>
      <c r="H11" s="1645" t="s">
        <v>2115</v>
      </c>
      <c r="I11" s="1646"/>
      <c r="J11" s="1647"/>
      <c r="K11" s="144"/>
      <c r="L11" s="369"/>
    </row>
    <row r="12" spans="1:13" s="264" customFormat="1" ht="20.45" customHeight="1" x14ac:dyDescent="0.15">
      <c r="A12" s="1652"/>
      <c r="B12" s="1643"/>
      <c r="C12" s="1645" t="s">
        <v>2103</v>
      </c>
      <c r="D12" s="1646"/>
      <c r="E12" s="1647"/>
      <c r="F12" s="144"/>
      <c r="G12" s="1643"/>
      <c r="H12" s="1645" t="s">
        <v>2116</v>
      </c>
      <c r="I12" s="1646"/>
      <c r="J12" s="1647"/>
      <c r="K12" s="144"/>
      <c r="L12" s="369"/>
    </row>
    <row r="13" spans="1:13" s="264" customFormat="1" ht="20.45" customHeight="1" x14ac:dyDescent="0.15">
      <c r="A13" s="1652"/>
      <c r="B13" s="1643"/>
      <c r="C13" s="1645" t="s">
        <v>2104</v>
      </c>
      <c r="D13" s="1646"/>
      <c r="E13" s="1647"/>
      <c r="F13" s="144"/>
      <c r="G13" s="1643"/>
      <c r="H13" s="1645" t="s">
        <v>2117</v>
      </c>
      <c r="I13" s="1646"/>
      <c r="J13" s="1647"/>
      <c r="K13" s="144"/>
      <c r="L13" s="369"/>
    </row>
    <row r="14" spans="1:13" s="264" customFormat="1" ht="20.45" customHeight="1" x14ac:dyDescent="0.15">
      <c r="A14" s="1652"/>
      <c r="B14" s="1643"/>
      <c r="C14" s="1645" t="s">
        <v>2105</v>
      </c>
      <c r="D14" s="1654"/>
      <c r="E14" s="1655"/>
      <c r="F14" s="144"/>
      <c r="G14" s="1643"/>
      <c r="H14" s="1645" t="s">
        <v>2118</v>
      </c>
      <c r="I14" s="1646"/>
      <c r="J14" s="1647"/>
      <c r="K14" s="144"/>
      <c r="L14" s="369"/>
    </row>
    <row r="15" spans="1:13" s="264" customFormat="1" ht="20.45" customHeight="1" x14ac:dyDescent="0.15">
      <c r="A15" s="1652"/>
      <c r="B15" s="1644"/>
      <c r="C15" s="143" t="s">
        <v>2106</v>
      </c>
      <c r="D15" s="891"/>
      <c r="E15" s="856" t="s">
        <v>1037</v>
      </c>
      <c r="F15" s="144"/>
      <c r="G15" s="1643"/>
      <c r="H15" s="1645" t="s">
        <v>2119</v>
      </c>
      <c r="I15" s="1646"/>
      <c r="J15" s="1647"/>
      <c r="K15" s="144"/>
      <c r="L15" s="369"/>
    </row>
    <row r="16" spans="1:13" s="264" customFormat="1" ht="20.45" customHeight="1" x14ac:dyDescent="0.15">
      <c r="A16" s="1652"/>
      <c r="B16" s="93">
        <v>6</v>
      </c>
      <c r="C16" s="1645" t="s">
        <v>1038</v>
      </c>
      <c r="D16" s="1646"/>
      <c r="E16" s="1646"/>
      <c r="F16" s="144"/>
      <c r="G16" s="1643"/>
      <c r="H16" s="1645" t="s">
        <v>2120</v>
      </c>
      <c r="I16" s="1646"/>
      <c r="J16" s="1647"/>
      <c r="K16" s="144"/>
      <c r="L16" s="369"/>
    </row>
    <row r="17" spans="1:12" s="264" customFormat="1" ht="20.45" customHeight="1" x14ac:dyDescent="0.15">
      <c r="A17" s="1652"/>
      <c r="B17" s="93">
        <v>7</v>
      </c>
      <c r="C17" s="1648" t="s">
        <v>568</v>
      </c>
      <c r="D17" s="1649"/>
      <c r="E17" s="1650"/>
      <c r="F17" s="144"/>
      <c r="G17" s="1643"/>
      <c r="H17" s="1645" t="s">
        <v>2121</v>
      </c>
      <c r="I17" s="1646"/>
      <c r="J17" s="1647"/>
      <c r="K17" s="144"/>
      <c r="L17" s="369"/>
    </row>
    <row r="18" spans="1:12" s="264" customFormat="1" ht="20.45" customHeight="1" x14ac:dyDescent="0.15">
      <c r="A18" s="1652"/>
      <c r="B18" s="93">
        <v>8</v>
      </c>
      <c r="C18" s="1645" t="s">
        <v>1039</v>
      </c>
      <c r="D18" s="1646"/>
      <c r="E18" s="1646"/>
      <c r="F18" s="144"/>
      <c r="G18" s="1643"/>
      <c r="H18" s="1645" t="s">
        <v>2122</v>
      </c>
      <c r="I18" s="1646"/>
      <c r="J18" s="1647"/>
      <c r="K18" s="144"/>
      <c r="L18" s="369"/>
    </row>
    <row r="19" spans="1:12" s="264" customFormat="1" ht="20.45" customHeight="1" x14ac:dyDescent="0.15">
      <c r="A19" s="1652"/>
      <c r="B19" s="93">
        <v>9</v>
      </c>
      <c r="C19" s="1645" t="s">
        <v>2086</v>
      </c>
      <c r="D19" s="1646"/>
      <c r="E19" s="1646"/>
      <c r="F19" s="144"/>
      <c r="G19" s="1643"/>
      <c r="H19" s="143" t="s">
        <v>2123</v>
      </c>
      <c r="I19" s="854"/>
      <c r="J19" s="855"/>
      <c r="K19" s="144"/>
      <c r="L19" s="369"/>
    </row>
    <row r="20" spans="1:12" s="264" customFormat="1" ht="20.45" customHeight="1" x14ac:dyDescent="0.15">
      <c r="A20" s="1652"/>
      <c r="B20" s="93">
        <v>10</v>
      </c>
      <c r="C20" s="1645" t="s">
        <v>1050</v>
      </c>
      <c r="D20" s="1646"/>
      <c r="E20" s="1646"/>
      <c r="F20" s="144"/>
      <c r="G20" s="1643"/>
      <c r="H20" s="143" t="s">
        <v>2124</v>
      </c>
      <c r="I20" s="854"/>
      <c r="J20" s="855"/>
      <c r="K20" s="144"/>
      <c r="L20" s="369"/>
    </row>
    <row r="21" spans="1:12" s="264" customFormat="1" ht="20.45" customHeight="1" x14ac:dyDescent="0.15">
      <c r="A21" s="1652"/>
      <c r="B21" s="93">
        <v>11</v>
      </c>
      <c r="C21" s="1645" t="s">
        <v>569</v>
      </c>
      <c r="D21" s="1646"/>
      <c r="E21" s="1646"/>
      <c r="F21" s="144"/>
      <c r="G21" s="1643"/>
      <c r="H21" s="143" t="s">
        <v>2125</v>
      </c>
      <c r="I21" s="854"/>
      <c r="J21" s="855"/>
      <c r="K21" s="144"/>
      <c r="L21" s="369"/>
    </row>
    <row r="22" spans="1:12" s="264" customFormat="1" ht="20.45" customHeight="1" x14ac:dyDescent="0.15">
      <c r="A22" s="1652"/>
      <c r="B22" s="93">
        <v>12</v>
      </c>
      <c r="C22" s="143" t="s">
        <v>1040</v>
      </c>
      <c r="D22" s="854"/>
      <c r="E22" s="854"/>
      <c r="F22" s="144"/>
      <c r="G22" s="1643"/>
      <c r="H22" s="143" t="s">
        <v>2126</v>
      </c>
      <c r="I22" s="854"/>
      <c r="J22" s="855"/>
      <c r="K22" s="144"/>
      <c r="L22" s="369"/>
    </row>
    <row r="23" spans="1:12" s="264" customFormat="1" ht="20.45" customHeight="1" x14ac:dyDescent="0.15">
      <c r="A23" s="1652"/>
      <c r="B23" s="1642">
        <v>13</v>
      </c>
      <c r="C23" s="143" t="s">
        <v>1041</v>
      </c>
      <c r="D23" s="854"/>
      <c r="E23" s="854"/>
      <c r="F23" s="887"/>
      <c r="G23" s="1643"/>
      <c r="H23" s="143" t="s">
        <v>2127</v>
      </c>
      <c r="I23" s="854"/>
      <c r="J23" s="855"/>
      <c r="K23" s="144"/>
      <c r="L23" s="369"/>
    </row>
    <row r="24" spans="1:12" s="264" customFormat="1" ht="20.45" customHeight="1" x14ac:dyDescent="0.15">
      <c r="A24" s="1652"/>
      <c r="B24" s="1643"/>
      <c r="C24" s="143" t="s">
        <v>2107</v>
      </c>
      <c r="D24" s="854"/>
      <c r="E24" s="854"/>
      <c r="F24" s="144"/>
      <c r="G24" s="1643"/>
      <c r="H24" s="143" t="s">
        <v>2128</v>
      </c>
      <c r="I24" s="854"/>
      <c r="J24" s="855"/>
      <c r="K24" s="144"/>
      <c r="L24" s="369"/>
    </row>
    <row r="25" spans="1:12" s="264" customFormat="1" ht="20.45" customHeight="1" x14ac:dyDescent="0.15">
      <c r="A25" s="1652"/>
      <c r="B25" s="1643"/>
      <c r="C25" s="143" t="s">
        <v>2108</v>
      </c>
      <c r="D25" s="854"/>
      <c r="E25" s="854"/>
      <c r="F25" s="144"/>
      <c r="G25" s="1644"/>
      <c r="H25" s="143" t="s">
        <v>2129</v>
      </c>
      <c r="I25" s="891"/>
      <c r="J25" s="857" t="s">
        <v>1037</v>
      </c>
      <c r="K25" s="144"/>
      <c r="L25" s="369"/>
    </row>
    <row r="26" spans="1:12" s="264" customFormat="1" ht="20.45" customHeight="1" x14ac:dyDescent="0.15">
      <c r="A26" s="1652"/>
      <c r="B26" s="1643"/>
      <c r="C26" s="143" t="s">
        <v>2109</v>
      </c>
      <c r="D26" s="854"/>
      <c r="E26" s="854"/>
      <c r="F26" s="144"/>
      <c r="G26" s="96">
        <v>16</v>
      </c>
      <c r="H26" s="1645" t="s">
        <v>570</v>
      </c>
      <c r="I26" s="1646"/>
      <c r="J26" s="1647" t="s">
        <v>1037</v>
      </c>
      <c r="K26" s="144"/>
      <c r="L26" s="369"/>
    </row>
    <row r="27" spans="1:12" s="264" customFormat="1" ht="20.45" customHeight="1" x14ac:dyDescent="0.15">
      <c r="A27" s="1653"/>
      <c r="B27" s="1644"/>
      <c r="C27" s="1645" t="s">
        <v>2110</v>
      </c>
      <c r="D27" s="1646"/>
      <c r="E27" s="1646"/>
      <c r="F27" s="144"/>
      <c r="G27" s="96">
        <v>17</v>
      </c>
      <c r="H27" s="143" t="s">
        <v>1042</v>
      </c>
      <c r="I27" s="854"/>
      <c r="J27" s="855"/>
      <c r="K27" s="144"/>
      <c r="L27" s="369"/>
    </row>
    <row r="28" spans="1:12" ht="21.6" customHeight="1" x14ac:dyDescent="0.15">
      <c r="C28" s="779"/>
    </row>
    <row r="30" spans="1:12" ht="21.6" customHeight="1" x14ac:dyDescent="0.15">
      <c r="G30" s="780"/>
      <c r="H30" s="780"/>
      <c r="I30" s="780"/>
      <c r="J30" s="780"/>
      <c r="K30" s="780"/>
    </row>
    <row r="31" spans="1:12" ht="21.6" customHeight="1" x14ac:dyDescent="0.15">
      <c r="G31" s="780"/>
      <c r="H31" s="1656"/>
      <c r="I31" s="1657"/>
      <c r="J31" s="1657"/>
      <c r="K31" s="780"/>
    </row>
    <row r="32" spans="1:12" ht="21.6" customHeight="1" x14ac:dyDescent="0.15">
      <c r="G32" s="780"/>
      <c r="H32" s="780"/>
      <c r="I32" s="780"/>
      <c r="J32" s="780"/>
      <c r="K32" s="780"/>
    </row>
    <row r="33" spans="7:11" ht="21.6" customHeight="1" x14ac:dyDescent="0.15">
      <c r="G33" s="780"/>
      <c r="H33" s="1656"/>
      <c r="I33" s="1657"/>
      <c r="J33" s="1657"/>
      <c r="K33" s="780"/>
    </row>
    <row r="34" spans="7:11" ht="21.6" customHeight="1" x14ac:dyDescent="0.15">
      <c r="G34" s="780"/>
      <c r="H34" s="1656"/>
      <c r="I34" s="1657"/>
      <c r="J34" s="1657"/>
      <c r="K34" s="780"/>
    </row>
    <row r="35" spans="7:11" ht="21.6" customHeight="1" x14ac:dyDescent="0.15">
      <c r="G35" s="780"/>
      <c r="H35" s="780"/>
      <c r="I35" s="780"/>
      <c r="J35" s="780"/>
      <c r="K35" s="780"/>
    </row>
  </sheetData>
  <sheetProtection formatRows="0"/>
  <mergeCells count="42">
    <mergeCell ref="C6:E6"/>
    <mergeCell ref="G6:G25"/>
    <mergeCell ref="H6:K6"/>
    <mergeCell ref="C7:E7"/>
    <mergeCell ref="H7:J7"/>
    <mergeCell ref="C18:E18"/>
    <mergeCell ref="H18:J18"/>
    <mergeCell ref="C13:E13"/>
    <mergeCell ref="H13:J13"/>
    <mergeCell ref="C12:E12"/>
    <mergeCell ref="G1:K1"/>
    <mergeCell ref="B4:E4"/>
    <mergeCell ref="G4:J4"/>
    <mergeCell ref="C5:E5"/>
    <mergeCell ref="H5:J5"/>
    <mergeCell ref="H33:J33"/>
    <mergeCell ref="H34:J34"/>
    <mergeCell ref="C19:E19"/>
    <mergeCell ref="C20:E20"/>
    <mergeCell ref="C21:E21"/>
    <mergeCell ref="H31:J31"/>
    <mergeCell ref="A4:A27"/>
    <mergeCell ref="H26:J26"/>
    <mergeCell ref="C27:E27"/>
    <mergeCell ref="C14:E14"/>
    <mergeCell ref="H14:J14"/>
    <mergeCell ref="C8:E8"/>
    <mergeCell ref="H8:J8"/>
    <mergeCell ref="B9:B15"/>
    <mergeCell ref="C9:F9"/>
    <mergeCell ref="H17:J17"/>
    <mergeCell ref="H9:J9"/>
    <mergeCell ref="C10:E10"/>
    <mergeCell ref="H10:J10"/>
    <mergeCell ref="C11:E11"/>
    <mergeCell ref="H11:J11"/>
    <mergeCell ref="H12:J12"/>
    <mergeCell ref="B23:B27"/>
    <mergeCell ref="H15:J15"/>
    <mergeCell ref="C16:E16"/>
    <mergeCell ref="H16:J16"/>
    <mergeCell ref="C17:E17"/>
  </mergeCells>
  <phoneticPr fontId="3"/>
  <dataValidations count="1">
    <dataValidation type="list" allowBlank="1" showInputMessage="1" showErrorMessage="1" errorTitle="入力規則違反" error="リストから選択してください" sqref="F10:F22 F5:F8 K5 K7:K27 F24:F27" xr:uid="{00000000-0002-0000-3000-000000000000}">
      <formula1>"有,無,非該当"</formula1>
    </dataValidation>
  </dataValidations>
  <printOptions horizontalCentered="1"/>
  <pageMargins left="0.43307086614173229" right="0.31496062992125984" top="0.55118110236220474" bottom="0.70866141732283472" header="0.27559055118110237" footer="0.23622047244094491"/>
  <pageSetup paperSize="9" scale="92" orientation="landscape" cellComments="asDisplayed" r:id="rId1"/>
  <headerFooter alignWithMargins="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M21"/>
  <sheetViews>
    <sheetView showGridLines="0" showZeros="0" view="pageBreakPreview" zoomScaleNormal="100" zoomScaleSheetLayoutView="100" workbookViewId="0">
      <selection activeCell="J6" sqref="J6"/>
    </sheetView>
  </sheetViews>
  <sheetFormatPr defaultColWidth="9" defaultRowHeight="23.1" customHeight="1" x14ac:dyDescent="0.15"/>
  <cols>
    <col min="1" max="1" width="9.75" style="28" customWidth="1"/>
    <col min="2" max="2" width="5.125" style="28" customWidth="1"/>
    <col min="3" max="3" width="29" style="28" bestFit="1" customWidth="1"/>
    <col min="4" max="7" width="10.25" style="28" customWidth="1"/>
    <col min="8" max="9" width="10.625" style="28" customWidth="1"/>
    <col min="10" max="10" width="5.125" style="28" customWidth="1"/>
    <col min="11" max="11" width="7.875" style="28" customWidth="1"/>
    <col min="12" max="12" width="5.625" style="28" customWidth="1"/>
    <col min="13" max="13" width="10.5" style="28" customWidth="1"/>
    <col min="14" max="16384" width="9" style="28"/>
  </cols>
  <sheetData>
    <row r="1" spans="1:13" ht="23.1" customHeight="1" x14ac:dyDescent="0.15">
      <c r="A1" s="26" t="s">
        <v>178</v>
      </c>
      <c r="B1" s="26"/>
      <c r="C1" s="27"/>
    </row>
    <row r="2" spans="1:13" s="27" customFormat="1" ht="23.1" customHeight="1" x14ac:dyDescent="0.15">
      <c r="A2" s="1339" t="s">
        <v>392</v>
      </c>
      <c r="B2" s="1343"/>
      <c r="C2" s="1340"/>
      <c r="D2" s="83" t="s">
        <v>851</v>
      </c>
      <c r="E2" s="83" t="s">
        <v>852</v>
      </c>
      <c r="F2" s="83" t="s">
        <v>853</v>
      </c>
      <c r="G2" s="83" t="s">
        <v>854</v>
      </c>
      <c r="H2" s="29" t="s">
        <v>855</v>
      </c>
      <c r="I2" s="20"/>
      <c r="J2" s="634"/>
      <c r="K2" s="635" t="s">
        <v>92</v>
      </c>
      <c r="L2" s="1339" t="s">
        <v>856</v>
      </c>
      <c r="M2" s="1340"/>
    </row>
    <row r="3" spans="1:13" s="27" customFormat="1" ht="23.1" customHeight="1" x14ac:dyDescent="0.15">
      <c r="A3" s="1344"/>
      <c r="B3" s="1345"/>
      <c r="C3" s="1346"/>
      <c r="D3" s="87"/>
      <c r="E3" s="87"/>
      <c r="F3" s="87"/>
      <c r="G3" s="87"/>
      <c r="H3" s="16" t="s">
        <v>54</v>
      </c>
      <c r="I3" s="18" t="s">
        <v>55</v>
      </c>
      <c r="J3" s="636"/>
      <c r="K3" s="637"/>
      <c r="L3" s="1341"/>
      <c r="M3" s="1342"/>
    </row>
    <row r="4" spans="1:13" s="27" customFormat="1" ht="25.5" customHeight="1" x14ac:dyDescent="0.15">
      <c r="A4" s="188" t="s">
        <v>2202</v>
      </c>
      <c r="B4" s="639"/>
      <c r="C4" s="259"/>
      <c r="D4" s="833"/>
      <c r="E4" s="833"/>
      <c r="F4" s="833"/>
      <c r="G4" s="833"/>
      <c r="H4" s="915"/>
      <c r="I4" s="833"/>
      <c r="J4" s="640" t="s">
        <v>436</v>
      </c>
      <c r="K4" s="641">
        <f>SUM(D4:I4)</f>
        <v>0</v>
      </c>
      <c r="L4" s="1347"/>
      <c r="M4" s="1348"/>
    </row>
    <row r="5" spans="1:13" s="27" customFormat="1" ht="25.5" customHeight="1" x14ac:dyDescent="0.15">
      <c r="A5" s="1355" t="s">
        <v>2203</v>
      </c>
      <c r="B5" s="159" t="s">
        <v>419</v>
      </c>
      <c r="C5" s="287"/>
      <c r="D5" s="833"/>
      <c r="E5" s="833"/>
      <c r="F5" s="833"/>
      <c r="G5" s="833"/>
      <c r="H5" s="915"/>
      <c r="I5" s="833"/>
      <c r="J5" s="288" t="s">
        <v>18</v>
      </c>
      <c r="K5" s="641">
        <f>SUM(D5:I5)</f>
        <v>0</v>
      </c>
      <c r="L5" s="991" t="s">
        <v>1812</v>
      </c>
      <c r="M5" s="997">
        <f>IFERROR(K7/K6,0)</f>
        <v>0</v>
      </c>
    </row>
    <row r="6" spans="1:13" s="27" customFormat="1" ht="25.5" customHeight="1" x14ac:dyDescent="0.15">
      <c r="A6" s="1356"/>
      <c r="B6" s="989" t="s">
        <v>1809</v>
      </c>
      <c r="C6" s="289"/>
      <c r="D6" s="782"/>
      <c r="E6" s="782"/>
      <c r="F6" s="782"/>
      <c r="G6" s="782"/>
      <c r="H6" s="783"/>
      <c r="I6" s="782"/>
      <c r="J6" s="290" t="s">
        <v>19</v>
      </c>
      <c r="K6" s="994">
        <f>SUM(D6:I6)</f>
        <v>0</v>
      </c>
      <c r="L6" s="991" t="s">
        <v>1811</v>
      </c>
      <c r="M6" s="995">
        <f>IFERROR(K7/K6,0)</f>
        <v>0</v>
      </c>
    </row>
    <row r="7" spans="1:13" s="27" customFormat="1" ht="25.5" customHeight="1" x14ac:dyDescent="0.15">
      <c r="A7" s="1356"/>
      <c r="B7" s="175" t="s">
        <v>1808</v>
      </c>
      <c r="C7" s="981"/>
      <c r="D7" s="833"/>
      <c r="E7" s="833"/>
      <c r="F7" s="833"/>
      <c r="G7" s="833"/>
      <c r="H7" s="980"/>
      <c r="I7" s="833"/>
      <c r="J7" s="990" t="s">
        <v>1810</v>
      </c>
      <c r="K7" s="996">
        <f t="shared" ref="K7:K9" si="0">SUM(D7:I7)</f>
        <v>0</v>
      </c>
      <c r="L7" s="1337"/>
      <c r="M7" s="1338"/>
    </row>
    <row r="8" spans="1:13" s="27" customFormat="1" ht="25.5" customHeight="1" x14ac:dyDescent="0.15">
      <c r="A8" s="1356"/>
      <c r="B8" s="1357"/>
      <c r="C8" s="998" t="s">
        <v>1815</v>
      </c>
      <c r="D8" s="985"/>
      <c r="E8" s="985"/>
      <c r="F8" s="985"/>
      <c r="G8" s="985"/>
      <c r="H8" s="986"/>
      <c r="I8" s="985"/>
      <c r="J8" s="987" t="s">
        <v>440</v>
      </c>
      <c r="K8" s="988">
        <f t="shared" si="0"/>
        <v>0</v>
      </c>
      <c r="L8" s="1349"/>
      <c r="M8" s="1350"/>
    </row>
    <row r="9" spans="1:13" s="27" customFormat="1" ht="25.5" customHeight="1" x14ac:dyDescent="0.15">
      <c r="A9" s="1356"/>
      <c r="B9" s="1358"/>
      <c r="C9" s="999" t="s">
        <v>1816</v>
      </c>
      <c r="D9" s="1000"/>
      <c r="E9" s="1000"/>
      <c r="F9" s="1000"/>
      <c r="G9" s="1000"/>
      <c r="H9" s="1001"/>
      <c r="I9" s="1000"/>
      <c r="J9" s="1002" t="s">
        <v>440</v>
      </c>
      <c r="K9" s="1003">
        <f t="shared" si="0"/>
        <v>0</v>
      </c>
      <c r="L9" s="1351"/>
      <c r="M9" s="1352"/>
    </row>
    <row r="10" spans="1:13" s="27" customFormat="1" ht="25.5" customHeight="1" x14ac:dyDescent="0.15">
      <c r="A10" s="1336"/>
      <c r="B10" s="1359"/>
      <c r="C10" s="1232" t="s">
        <v>1818</v>
      </c>
      <c r="D10" s="1004"/>
      <c r="E10" s="1004"/>
      <c r="F10" s="1004"/>
      <c r="G10" s="1004"/>
      <c r="H10" s="1004"/>
      <c r="I10" s="1004"/>
      <c r="J10" s="1005" t="s">
        <v>1817</v>
      </c>
      <c r="K10" s="1006">
        <f>D10+E10+F10+G10+H10+I10+O8</f>
        <v>0</v>
      </c>
      <c r="L10" s="1353"/>
      <c r="M10" s="1354"/>
    </row>
    <row r="11" spans="1:13" s="27" customFormat="1" ht="25.5" customHeight="1" x14ac:dyDescent="0.15">
      <c r="A11" s="1334" t="s">
        <v>857</v>
      </c>
      <c r="B11" s="291" t="s">
        <v>435</v>
      </c>
      <c r="C11" s="292"/>
      <c r="D11" s="293"/>
      <c r="E11" s="294"/>
      <c r="F11" s="294"/>
      <c r="G11" s="294"/>
      <c r="H11" s="295"/>
      <c r="I11" s="294"/>
      <c r="J11" s="296" t="s">
        <v>1819</v>
      </c>
      <c r="K11" s="595">
        <f t="shared" ref="K11:K16" si="1">SUM(D11:I11)</f>
        <v>0</v>
      </c>
      <c r="L11" s="1007" t="s">
        <v>1820</v>
      </c>
      <c r="M11" s="1008">
        <f>IFERROR(K13/K11,0)</f>
        <v>0</v>
      </c>
    </row>
    <row r="12" spans="1:13" s="27" customFormat="1" ht="21" customHeight="1" x14ac:dyDescent="0.15">
      <c r="A12" s="1335"/>
      <c r="B12" s="1009" t="s">
        <v>1827</v>
      </c>
      <c r="C12" s="292"/>
      <c r="D12" s="297"/>
      <c r="E12" s="298"/>
      <c r="F12" s="298"/>
      <c r="G12" s="298"/>
      <c r="H12" s="299"/>
      <c r="I12" s="298"/>
      <c r="J12" s="300" t="s">
        <v>1821</v>
      </c>
      <c r="K12" s="596">
        <f t="shared" si="1"/>
        <v>0</v>
      </c>
      <c r="L12" s="1008" t="s">
        <v>1822</v>
      </c>
      <c r="M12" s="1008">
        <f>IFERROR(K13/K12,0)</f>
        <v>0</v>
      </c>
    </row>
    <row r="13" spans="1:13" s="27" customFormat="1" ht="21" customHeight="1" x14ac:dyDescent="0.15">
      <c r="A13" s="1335"/>
      <c r="B13" s="292" t="s">
        <v>1828</v>
      </c>
      <c r="C13" s="292"/>
      <c r="D13" s="297"/>
      <c r="E13" s="298"/>
      <c r="F13" s="298"/>
      <c r="G13" s="298"/>
      <c r="H13" s="299"/>
      <c r="I13" s="298"/>
      <c r="J13" s="300" t="s">
        <v>1823</v>
      </c>
      <c r="K13" s="596">
        <f t="shared" si="1"/>
        <v>0</v>
      </c>
      <c r="L13" s="1332"/>
      <c r="M13" s="1333"/>
    </row>
    <row r="14" spans="1:13" s="27" customFormat="1" ht="21" customHeight="1" x14ac:dyDescent="0.15">
      <c r="A14" s="1335"/>
      <c r="B14" s="292" t="s">
        <v>1829</v>
      </c>
      <c r="C14" s="292"/>
      <c r="D14" s="297"/>
      <c r="E14" s="298"/>
      <c r="F14" s="298"/>
      <c r="G14" s="298"/>
      <c r="H14" s="299"/>
      <c r="I14" s="298"/>
      <c r="J14" s="300" t="s">
        <v>1824</v>
      </c>
      <c r="K14" s="596">
        <f t="shared" si="1"/>
        <v>0</v>
      </c>
      <c r="L14" s="1329" t="s">
        <v>1831</v>
      </c>
      <c r="M14" s="1008">
        <f>K14+K15+K16</f>
        <v>0</v>
      </c>
    </row>
    <row r="15" spans="1:13" s="27" customFormat="1" ht="21" customHeight="1" x14ac:dyDescent="0.15">
      <c r="A15" s="1335"/>
      <c r="B15" s="305" t="s">
        <v>420</v>
      </c>
      <c r="C15" s="305"/>
      <c r="D15" s="621"/>
      <c r="E15" s="622"/>
      <c r="F15" s="622"/>
      <c r="G15" s="622"/>
      <c r="H15" s="623"/>
      <c r="I15" s="622"/>
      <c r="J15" s="624" t="s">
        <v>1825</v>
      </c>
      <c r="K15" s="625">
        <f t="shared" si="1"/>
        <v>0</v>
      </c>
      <c r="L15" s="1330"/>
      <c r="M15" s="1008"/>
    </row>
    <row r="16" spans="1:13" s="27" customFormat="1" ht="21" customHeight="1" x14ac:dyDescent="0.15">
      <c r="A16" s="1336"/>
      <c r="B16" s="305" t="s">
        <v>1830</v>
      </c>
      <c r="C16" s="305"/>
      <c r="D16" s="301"/>
      <c r="E16" s="302"/>
      <c r="F16" s="302"/>
      <c r="G16" s="302"/>
      <c r="H16" s="303"/>
      <c r="I16" s="302"/>
      <c r="J16" s="304" t="s">
        <v>1826</v>
      </c>
      <c r="K16" s="597">
        <f t="shared" si="1"/>
        <v>0</v>
      </c>
      <c r="L16" s="1331"/>
      <c r="M16" s="1008"/>
    </row>
    <row r="17" spans="1:9" ht="20.25" customHeight="1" x14ac:dyDescent="0.15">
      <c r="B17" s="40" t="s">
        <v>858</v>
      </c>
    </row>
    <row r="18" spans="1:9" ht="23.1" customHeight="1" x14ac:dyDescent="0.15">
      <c r="A18" s="150"/>
    </row>
    <row r="19" spans="1:9" ht="23.1" customHeight="1" x14ac:dyDescent="0.15">
      <c r="A19" s="270" t="s">
        <v>1832</v>
      </c>
      <c r="B19" s="117"/>
      <c r="C19" s="117"/>
      <c r="D19" s="117"/>
      <c r="E19" s="117"/>
      <c r="F19" s="1153"/>
      <c r="G19" s="103" t="s">
        <v>1835</v>
      </c>
      <c r="H19" s="117"/>
      <c r="I19" s="117"/>
    </row>
    <row r="20" spans="1:9" ht="23.1" customHeight="1" x14ac:dyDescent="0.15">
      <c r="A20" s="117" t="s">
        <v>1833</v>
      </c>
      <c r="B20" s="150"/>
      <c r="C20" s="150"/>
      <c r="D20" s="150"/>
      <c r="E20" s="150"/>
      <c r="F20" s="150"/>
      <c r="G20" s="150"/>
      <c r="H20" s="150"/>
      <c r="I20" s="150"/>
    </row>
    <row r="21" spans="1:9" ht="23.1" customHeight="1" x14ac:dyDescent="0.15">
      <c r="A21" s="270" t="s">
        <v>1834</v>
      </c>
      <c r="B21" s="271"/>
      <c r="C21" s="1010"/>
      <c r="D21" s="1011"/>
      <c r="E21" s="1010"/>
      <c r="F21" s="1153"/>
      <c r="G21" s="103" t="s">
        <v>1835</v>
      </c>
      <c r="H21" s="103"/>
      <c r="I21" s="103"/>
    </row>
  </sheetData>
  <sheetProtection formatCells="0" formatRows="0"/>
  <customSheetViews>
    <customSheetView guid="{CB65DC77-56B9-4B82-BA4C-940D5F0607D4}" showGridLines="0">
      <selection activeCell="C11" sqref="C11"/>
      <pageMargins left="0.74803149606299213" right="0.51181102362204722" top="0.78740157480314965" bottom="0.98425196850393704" header="0.51181102362204722" footer="0.51181102362204722"/>
      <pageSetup paperSize="9" scale="90" orientation="landscape" horizontalDpi="4294967292" r:id="rId1"/>
      <headerFooter alignWithMargins="0">
        <oddFooter>&amp;C&amp;A</oddFooter>
      </headerFooter>
    </customSheetView>
    <customSheetView guid="{EA53CA90-5139-4B28-B317-A0192C4E22DE}" showPageBreaks="1" showGridLines="0">
      <selection activeCell="O6" sqref="O6"/>
      <pageMargins left="0.74803149606299213" right="0.51181102362204722" top="0.78740157480314965" bottom="0.98425196850393704" header="0.51181102362204722" footer="0.51181102362204722"/>
      <pageSetup paperSize="9" scale="90" orientation="landscape" horizontalDpi="4294967292" r:id="rId2"/>
      <headerFooter alignWithMargins="0">
        <oddFooter>&amp;C&amp;A</oddFooter>
      </headerFooter>
    </customSheetView>
  </customSheetViews>
  <mergeCells count="11">
    <mergeCell ref="L14:L16"/>
    <mergeCell ref="L13:M13"/>
    <mergeCell ref="A11:A16"/>
    <mergeCell ref="L7:M7"/>
    <mergeCell ref="L2:M2"/>
    <mergeCell ref="L3:M3"/>
    <mergeCell ref="A2:C3"/>
    <mergeCell ref="L4:M4"/>
    <mergeCell ref="L8:M10"/>
    <mergeCell ref="A5:A10"/>
    <mergeCell ref="B8:B10"/>
  </mergeCells>
  <phoneticPr fontId="3"/>
  <dataValidations count="3">
    <dataValidation type="whole" operator="greaterThanOrEqual" allowBlank="1" showInputMessage="1" showErrorMessage="1" errorTitle="入力規則違反" error="整数を入力してください" sqref="D4:I10" xr:uid="{00000000-0002-0000-0400-000000000000}">
      <formula1>0</formula1>
    </dataValidation>
    <dataValidation type="list" allowBlank="1" showInputMessage="1" showErrorMessage="1" sqref="E18" xr:uid="{00000000-0002-0000-0400-000001000000}">
      <formula1>"いない"</formula1>
    </dataValidation>
    <dataValidation type="list" operator="equal" allowBlank="1" showInputMessage="1" showErrorMessage="1" errorTitle="入力規則違反" error="リストから選択してください" sqref="F19 F21" xr:uid="{00000000-0002-0000-0400-000002000000}">
      <formula1>"いる,いない,非該当"</formula1>
    </dataValidation>
  </dataValidations>
  <pageMargins left="0.74803149606299213" right="0.51181102362204722" top="0.78740157480314965" bottom="0.98425196850393704" header="0.51181102362204722" footer="0.51181102362204722"/>
  <pageSetup paperSize="9" orientation="landscape" r:id="rId3"/>
  <headerFooter alignWithMargins="0">
    <oddFooter>&amp;C&amp;A</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5"/>
  <dimension ref="A1:I19"/>
  <sheetViews>
    <sheetView showGridLines="0" view="pageBreakPreview" zoomScaleNormal="100" zoomScaleSheetLayoutView="100" workbookViewId="0">
      <selection activeCell="J6" sqref="J6"/>
    </sheetView>
  </sheetViews>
  <sheetFormatPr defaultColWidth="9" defaultRowHeight="21" customHeight="1" x14ac:dyDescent="0.15"/>
  <cols>
    <col min="1" max="1" width="6" style="59" customWidth="1"/>
    <col min="2" max="2" width="24" style="59" customWidth="1"/>
    <col min="3" max="3" width="15.625" style="59" customWidth="1"/>
    <col min="4" max="4" width="7.375" style="59" customWidth="1"/>
    <col min="5" max="5" width="9.625" style="59" customWidth="1"/>
    <col min="6" max="6" width="15.375" style="59" customWidth="1"/>
    <col min="7" max="7" width="15.625" style="59" customWidth="1"/>
    <col min="8" max="8" width="38" style="59" customWidth="1"/>
    <col min="9" max="9" width="21" style="59" customWidth="1"/>
    <col min="10" max="16384" width="9" style="59"/>
  </cols>
  <sheetData>
    <row r="1" spans="1:9" ht="21" customHeight="1" x14ac:dyDescent="0.15">
      <c r="A1" s="59" t="s">
        <v>1088</v>
      </c>
      <c r="D1" s="76"/>
      <c r="E1" s="76"/>
      <c r="F1" s="371"/>
      <c r="G1" s="349"/>
      <c r="H1" s="266"/>
      <c r="I1" s="266"/>
    </row>
    <row r="2" spans="1:9" ht="21" customHeight="1" thickBot="1" x14ac:dyDescent="0.2"/>
    <row r="3" spans="1:9" ht="21" customHeight="1" thickTop="1" x14ac:dyDescent="0.15">
      <c r="A3" s="1664" t="s">
        <v>571</v>
      </c>
      <c r="B3" s="1665"/>
      <c r="C3" s="1665"/>
      <c r="D3" s="1665"/>
      <c r="E3" s="1665"/>
      <c r="F3" s="1665"/>
      <c r="G3" s="1665"/>
      <c r="H3" s="1666"/>
    </row>
    <row r="4" spans="1:9" ht="21" customHeight="1" x14ac:dyDescent="0.15">
      <c r="A4" s="1667" t="s">
        <v>2220</v>
      </c>
      <c r="B4" s="1668"/>
      <c r="C4" s="1668"/>
      <c r="D4" s="1668"/>
      <c r="E4" s="1668"/>
      <c r="F4" s="1668"/>
      <c r="G4" s="1668"/>
      <c r="H4" s="1669"/>
    </row>
    <row r="5" spans="1:9" ht="21" customHeight="1" x14ac:dyDescent="0.15">
      <c r="A5" s="1670" t="s">
        <v>2235</v>
      </c>
      <c r="B5" s="1671"/>
      <c r="C5" s="1671"/>
      <c r="D5" s="1671"/>
      <c r="E5" s="1671"/>
      <c r="F5" s="1671"/>
      <c r="G5" s="1671"/>
      <c r="H5" s="1672"/>
    </row>
    <row r="6" spans="1:9" ht="21" customHeight="1" x14ac:dyDescent="0.15">
      <c r="A6" s="1673" t="s">
        <v>776</v>
      </c>
      <c r="B6" s="1671"/>
      <c r="C6" s="1671"/>
      <c r="D6" s="1671"/>
      <c r="E6" s="1671"/>
      <c r="F6" s="1671"/>
      <c r="G6" s="1671"/>
      <c r="H6" s="1672"/>
    </row>
    <row r="7" spans="1:9" ht="21" customHeight="1" thickBot="1" x14ac:dyDescent="0.2">
      <c r="A7" s="1674"/>
      <c r="B7" s="1675"/>
      <c r="C7" s="1675"/>
      <c r="D7" s="1675"/>
      <c r="E7" s="1675"/>
      <c r="F7" s="1675"/>
      <c r="G7" s="1675"/>
      <c r="H7" s="1676"/>
    </row>
    <row r="8" spans="1:9" ht="21" customHeight="1" thickTop="1" x14ac:dyDescent="0.15">
      <c r="A8" s="168"/>
      <c r="B8" s="372"/>
      <c r="C8" s="372"/>
      <c r="D8" s="372"/>
      <c r="E8" s="372"/>
      <c r="F8" s="372"/>
      <c r="G8" s="372"/>
      <c r="H8" s="372"/>
    </row>
    <row r="9" spans="1:9" ht="21" customHeight="1" x14ac:dyDescent="0.15">
      <c r="A9" s="59" t="s">
        <v>777</v>
      </c>
    </row>
    <row r="10" spans="1:9" ht="21" customHeight="1" x14ac:dyDescent="0.15">
      <c r="A10" s="59" t="s">
        <v>1054</v>
      </c>
      <c r="D10" s="374"/>
      <c r="E10" s="374"/>
      <c r="F10" s="374"/>
    </row>
    <row r="11" spans="1:9" ht="21" customHeight="1" x14ac:dyDescent="0.15">
      <c r="B11" s="375" t="s">
        <v>1055</v>
      </c>
      <c r="C11" s="373"/>
      <c r="D11" s="376" t="s">
        <v>778</v>
      </c>
      <c r="E11" s="329"/>
      <c r="F11" s="330"/>
      <c r="G11" s="373"/>
    </row>
    <row r="13" spans="1:9" ht="21" customHeight="1" x14ac:dyDescent="0.15">
      <c r="A13" s="59" t="s">
        <v>1056</v>
      </c>
    </row>
    <row r="14" spans="1:9" ht="21" customHeight="1" x14ac:dyDescent="0.15">
      <c r="B14" s="159" t="s">
        <v>572</v>
      </c>
      <c r="C14" s="236"/>
      <c r="D14" s="236"/>
      <c r="E14" s="192"/>
      <c r="F14" s="373"/>
    </row>
    <row r="15" spans="1:9" ht="21" customHeight="1" x14ac:dyDescent="0.15">
      <c r="B15" s="159" t="s">
        <v>573</v>
      </c>
      <c r="C15" s="236"/>
      <c r="D15" s="236"/>
      <c r="E15" s="192"/>
      <c r="F15" s="373"/>
    </row>
    <row r="16" spans="1:9" ht="21" customHeight="1" x14ac:dyDescent="0.15">
      <c r="B16" s="159" t="s">
        <v>574</v>
      </c>
      <c r="C16" s="236"/>
      <c r="D16" s="236"/>
      <c r="E16" s="192"/>
      <c r="F16" s="373"/>
    </row>
    <row r="17" spans="2:6" ht="21" customHeight="1" x14ac:dyDescent="0.15">
      <c r="B17" s="167"/>
      <c r="C17" s="21"/>
      <c r="D17" s="21"/>
      <c r="E17" s="21"/>
      <c r="F17" s="378"/>
    </row>
    <row r="18" spans="2:6" ht="21" customHeight="1" x14ac:dyDescent="0.15">
      <c r="B18" s="167"/>
      <c r="C18" s="21"/>
      <c r="D18" s="21"/>
      <c r="E18" s="21"/>
      <c r="F18" s="378"/>
    </row>
    <row r="19" spans="2:6" ht="21" customHeight="1" x14ac:dyDescent="0.15">
      <c r="B19" s="167"/>
      <c r="C19" s="21"/>
      <c r="D19" s="21"/>
      <c r="E19" s="21"/>
      <c r="F19" s="378"/>
    </row>
  </sheetData>
  <sheetProtection formatRows="0"/>
  <mergeCells count="5">
    <mergeCell ref="A3:H3"/>
    <mergeCell ref="A4:H4"/>
    <mergeCell ref="A5:H5"/>
    <mergeCell ref="A6:H6"/>
    <mergeCell ref="A7:H7"/>
  </mergeCells>
  <phoneticPr fontId="3"/>
  <dataValidations count="1">
    <dataValidation type="list" operator="equal" allowBlank="1" showInputMessage="1" showErrorMessage="1" errorTitle="入力規則違反" error="リストから選択してください" sqref="G11 F14:F16 C11" xr:uid="{00000000-0002-0000-3100-000000000000}">
      <formula1>"○"</formula1>
    </dataValidation>
  </dataValidations>
  <printOptions horizontalCentered="1"/>
  <pageMargins left="0.43307086614173229" right="0.31496062992125984" top="0.55118110236220474" bottom="0.70866141732283472" header="0.27559055118110237" footer="0.23622047244094491"/>
  <pageSetup paperSize="9" scale="92" orientation="landscape" cellComments="asDisplayed" r:id="rId1"/>
  <headerFooter alignWithMargins="0">
    <oddFooter>&amp;C&amp;A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6"/>
  <dimension ref="A1:M21"/>
  <sheetViews>
    <sheetView showGridLines="0" view="pageBreakPreview" zoomScaleNormal="100" zoomScaleSheetLayoutView="100" workbookViewId="0">
      <selection activeCell="J6" sqref="J6"/>
    </sheetView>
  </sheetViews>
  <sheetFormatPr defaultColWidth="9" defaultRowHeight="21" customHeight="1" x14ac:dyDescent="0.15"/>
  <cols>
    <col min="1" max="1" width="6" style="59" customWidth="1"/>
    <col min="2" max="2" width="15.625" style="59" customWidth="1"/>
    <col min="3" max="3" width="7.25" style="59" customWidth="1"/>
    <col min="4" max="4" width="7.375" style="59" customWidth="1"/>
    <col min="5" max="5" width="8" style="59" customWidth="1"/>
    <col min="6" max="6" width="15.375" style="59" customWidth="1"/>
    <col min="7" max="8" width="15.625" style="59" customWidth="1"/>
    <col min="9" max="9" width="21" style="59" customWidth="1"/>
    <col min="10" max="16384" width="9" style="59"/>
  </cols>
  <sheetData>
    <row r="1" spans="1:13" ht="21" customHeight="1" x14ac:dyDescent="0.15">
      <c r="A1" s="59" t="s">
        <v>1075</v>
      </c>
    </row>
    <row r="2" spans="1:13" ht="21" customHeight="1" x14ac:dyDescent="0.15">
      <c r="A2" s="379" t="s">
        <v>1057</v>
      </c>
      <c r="B2" s="380"/>
      <c r="C2" s="381"/>
      <c r="D2" s="381"/>
      <c r="E2" s="381"/>
      <c r="F2" s="380"/>
      <c r="G2" s="381"/>
      <c r="H2" s="374"/>
      <c r="I2" s="374"/>
    </row>
    <row r="3" spans="1:13" ht="21" customHeight="1" x14ac:dyDescent="0.15">
      <c r="A3" s="379"/>
      <c r="B3" s="382"/>
      <c r="C3" s="1677" t="s">
        <v>575</v>
      </c>
      <c r="D3" s="1678"/>
      <c r="E3" s="1679"/>
      <c r="F3" s="383" t="s">
        <v>576</v>
      </c>
      <c r="G3" s="384" t="s">
        <v>577</v>
      </c>
      <c r="H3" s="1680" t="s">
        <v>578</v>
      </c>
      <c r="I3" s="1487"/>
      <c r="J3" s="1488"/>
    </row>
    <row r="4" spans="1:13" ht="21" customHeight="1" x14ac:dyDescent="0.15">
      <c r="A4" s="379"/>
      <c r="B4" s="385" t="s">
        <v>579</v>
      </c>
      <c r="C4" s="1681"/>
      <c r="D4" s="1682"/>
      <c r="E4" s="1683"/>
      <c r="F4" s="882"/>
      <c r="G4" s="781"/>
      <c r="H4" s="1684"/>
      <c r="I4" s="1685"/>
      <c r="J4" s="1686"/>
    </row>
    <row r="5" spans="1:13" ht="21" customHeight="1" x14ac:dyDescent="0.15">
      <c r="A5" s="379"/>
      <c r="B5" s="385" t="s">
        <v>580</v>
      </c>
      <c r="C5" s="1681"/>
      <c r="D5" s="1682"/>
      <c r="E5" s="1683"/>
      <c r="F5" s="882"/>
      <c r="G5" s="781"/>
      <c r="H5" s="1684"/>
      <c r="I5" s="1685"/>
      <c r="J5" s="1685"/>
      <c r="K5" s="377"/>
    </row>
    <row r="6" spans="1:13" ht="21" customHeight="1" x14ac:dyDescent="0.15">
      <c r="A6" s="379"/>
      <c r="B6" s="385" t="s">
        <v>581</v>
      </c>
      <c r="C6" s="1681"/>
      <c r="D6" s="1682"/>
      <c r="E6" s="1683"/>
      <c r="F6" s="882"/>
      <c r="G6" s="763"/>
      <c r="H6" s="1687"/>
      <c r="I6" s="1688"/>
      <c r="J6" s="1688"/>
      <c r="K6" s="377"/>
    </row>
    <row r="7" spans="1:13" ht="21" customHeight="1" x14ac:dyDescent="0.15">
      <c r="A7" s="379"/>
      <c r="B7" s="379" t="s">
        <v>582</v>
      </c>
      <c r="C7" s="386"/>
      <c r="D7" s="387"/>
      <c r="E7" s="387"/>
      <c r="F7" s="387"/>
      <c r="G7" s="388"/>
    </row>
    <row r="8" spans="1:13" ht="21" customHeight="1" x14ac:dyDescent="0.15">
      <c r="A8" s="379"/>
      <c r="B8" s="379" t="s">
        <v>583</v>
      </c>
      <c r="C8" s="386"/>
      <c r="D8" s="387"/>
      <c r="E8" s="387"/>
      <c r="F8" s="387"/>
      <c r="G8" s="388"/>
    </row>
    <row r="9" spans="1:13" ht="21" customHeight="1" x14ac:dyDescent="0.15">
      <c r="A9" s="379"/>
      <c r="B9" s="1149" t="s">
        <v>2198</v>
      </c>
      <c r="C9" s="386"/>
      <c r="D9" s="387"/>
      <c r="E9" s="387"/>
      <c r="F9" s="387"/>
      <c r="G9" s="388"/>
    </row>
    <row r="11" spans="1:13" s="391" customFormat="1" ht="21" customHeight="1" x14ac:dyDescent="0.15">
      <c r="A11" s="1689" t="s">
        <v>1058</v>
      </c>
      <c r="B11" s="1689"/>
      <c r="C11" s="1689"/>
      <c r="D11" s="1689"/>
      <c r="E11" s="1689"/>
      <c r="F11" s="1690"/>
      <c r="G11" s="1691"/>
      <c r="H11" s="389"/>
      <c r="I11" s="390"/>
      <c r="J11" s="47"/>
      <c r="K11" s="379"/>
      <c r="L11" s="379"/>
      <c r="M11" s="379"/>
    </row>
    <row r="12" spans="1:13" s="82" customFormat="1" ht="21" customHeight="1" x14ac:dyDescent="0.15">
      <c r="B12" s="392" t="s">
        <v>584</v>
      </c>
      <c r="C12" s="1692" t="s">
        <v>585</v>
      </c>
      <c r="D12" s="1693"/>
      <c r="E12" s="1498"/>
      <c r="F12" s="393" t="s">
        <v>586</v>
      </c>
      <c r="G12" s="255" t="s">
        <v>587</v>
      </c>
      <c r="H12" s="394"/>
      <c r="I12" s="47"/>
      <c r="J12" s="395"/>
    </row>
    <row r="13" spans="1:13" s="82" customFormat="1" ht="21" customHeight="1" x14ac:dyDescent="0.15">
      <c r="B13" s="392" t="s">
        <v>588</v>
      </c>
      <c r="C13" s="1694"/>
      <c r="D13" s="1695"/>
      <c r="E13" s="1696"/>
      <c r="F13" s="1697"/>
      <c r="G13" s="1698"/>
      <c r="H13" s="1699"/>
      <c r="I13" s="1700"/>
      <c r="J13" s="395"/>
    </row>
    <row r="14" spans="1:13" s="82" customFormat="1" ht="21" customHeight="1" x14ac:dyDescent="0.15">
      <c r="B14" s="392" t="s">
        <v>589</v>
      </c>
      <c r="C14" s="1694"/>
      <c r="D14" s="1695"/>
      <c r="E14" s="1696"/>
      <c r="F14" s="1697"/>
      <c r="G14" s="1698"/>
      <c r="H14" s="1699"/>
      <c r="I14" s="1700"/>
    </row>
    <row r="15" spans="1:13" ht="21" customHeight="1" x14ac:dyDescent="0.15">
      <c r="H15" s="396"/>
      <c r="I15" s="396"/>
    </row>
    <row r="16" spans="1:13" ht="21" customHeight="1" x14ac:dyDescent="0.15">
      <c r="A16" s="379" t="s">
        <v>1059</v>
      </c>
      <c r="B16" s="82"/>
      <c r="C16" s="390"/>
      <c r="D16" s="82"/>
      <c r="E16" s="82"/>
      <c r="F16" s="82"/>
      <c r="G16" s="82"/>
    </row>
    <row r="17" spans="1:8" ht="21" customHeight="1" x14ac:dyDescent="0.15">
      <c r="A17" s="380"/>
      <c r="B17" s="1704"/>
      <c r="C17" s="1705"/>
      <c r="D17" s="379" t="s">
        <v>209</v>
      </c>
      <c r="E17" s="397"/>
    </row>
    <row r="18" spans="1:8" ht="21" customHeight="1" x14ac:dyDescent="0.15">
      <c r="A18" s="398"/>
      <c r="B18" s="1701" t="s">
        <v>590</v>
      </c>
      <c r="C18" s="1548"/>
      <c r="D18" s="1702"/>
      <c r="E18" s="1703"/>
      <c r="F18" s="1703"/>
      <c r="G18" s="1696"/>
      <c r="H18" s="59" t="s">
        <v>1060</v>
      </c>
    </row>
    <row r="19" spans="1:8" ht="21" customHeight="1" x14ac:dyDescent="0.15">
      <c r="B19" s="1701" t="s">
        <v>591</v>
      </c>
      <c r="C19" s="1548"/>
      <c r="D19" s="1702"/>
      <c r="E19" s="1703"/>
      <c r="F19" s="1703"/>
      <c r="G19" s="1696"/>
      <c r="H19" s="59" t="s">
        <v>592</v>
      </c>
    </row>
    <row r="21" spans="1:8" ht="21" customHeight="1" x14ac:dyDescent="0.15">
      <c r="C21" s="168"/>
    </row>
  </sheetData>
  <sheetProtection formatRows="0"/>
  <mergeCells count="19">
    <mergeCell ref="B19:C19"/>
    <mergeCell ref="D19:G19"/>
    <mergeCell ref="C14:E14"/>
    <mergeCell ref="F14:I14"/>
    <mergeCell ref="B17:C17"/>
    <mergeCell ref="B18:C18"/>
    <mergeCell ref="D18:G18"/>
    <mergeCell ref="C6:E6"/>
    <mergeCell ref="H6:J6"/>
    <mergeCell ref="A11:G11"/>
    <mergeCell ref="C12:E12"/>
    <mergeCell ref="C13:E13"/>
    <mergeCell ref="F13:I13"/>
    <mergeCell ref="C3:E3"/>
    <mergeCell ref="H3:J3"/>
    <mergeCell ref="C4:E4"/>
    <mergeCell ref="H4:J4"/>
    <mergeCell ref="C5:E5"/>
    <mergeCell ref="H5:J5"/>
  </mergeCells>
  <phoneticPr fontId="3"/>
  <dataValidations count="3">
    <dataValidation type="list" allowBlank="1" showInputMessage="1" showErrorMessage="1" errorTitle="入力規則違反" error="リストから選択してください" sqref="F4:F6 G4:G5" xr:uid="{00000000-0002-0000-3200-000000000000}">
      <formula1>"有,無"</formula1>
    </dataValidation>
    <dataValidation type="list" operator="equal" allowBlank="1" showInputMessage="1" showErrorMessage="1" errorTitle="入力規則違反" error="リストから選択してください" sqref="B17:C17" xr:uid="{00000000-0002-0000-3200-000001000000}">
      <formula1>"いる,いない"</formula1>
    </dataValidation>
    <dataValidation allowBlank="1" showInputMessage="1" showErrorMessage="1" errorTitle="入力規則違反" error="リストから選択してください" sqref="G6" xr:uid="{00000000-0002-0000-3200-000002000000}"/>
  </dataValidations>
  <printOptions horizontalCentered="1"/>
  <pageMargins left="0.43307086614173229" right="0.31496062992125984" top="0.55118110236220474" bottom="0.70866141732283472" header="0.27559055118110237" footer="0.23622047244094491"/>
  <pageSetup paperSize="9" scale="92" orientation="landscape" cellComments="asDisplayed" r:id="rId1"/>
  <headerFooter alignWithMargins="0">
    <oddFooter>&amp;C&amp;A</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65"/>
  <dimension ref="A1:M21"/>
  <sheetViews>
    <sheetView showGridLines="0" view="pageBreakPreview" zoomScaleNormal="100" zoomScaleSheetLayoutView="100" workbookViewId="0">
      <selection activeCell="J6" sqref="J6"/>
    </sheetView>
  </sheetViews>
  <sheetFormatPr defaultColWidth="6" defaultRowHeight="21" customHeight="1" x14ac:dyDescent="0.15"/>
  <cols>
    <col min="1" max="1" width="4.125" style="404" customWidth="1"/>
    <col min="2" max="3" width="11" style="404" customWidth="1"/>
    <col min="4" max="4" width="2.25" style="404" customWidth="1"/>
    <col min="5" max="5" width="8.75" style="404" customWidth="1"/>
    <col min="6" max="6" width="13" style="404" customWidth="1"/>
    <col min="7" max="7" width="4.125" style="404" customWidth="1"/>
    <col min="8" max="8" width="12.875" style="404" customWidth="1"/>
    <col min="9" max="10" width="9.625" style="404" customWidth="1"/>
    <col min="11" max="11" width="12.5" style="404" customWidth="1"/>
    <col min="12" max="12" width="8.875" style="404" customWidth="1"/>
    <col min="13" max="13" width="36.125" style="404" customWidth="1"/>
    <col min="14" max="16384" width="6" style="404"/>
  </cols>
  <sheetData>
    <row r="1" spans="1:13" s="59" customFormat="1" ht="21" customHeight="1" x14ac:dyDescent="0.15">
      <c r="A1" s="59" t="s">
        <v>597</v>
      </c>
    </row>
    <row r="2" spans="1:13" s="59" customFormat="1" ht="21" customHeight="1" x14ac:dyDescent="0.15">
      <c r="A2" s="59" t="s">
        <v>779</v>
      </c>
      <c r="G2" s="168"/>
      <c r="H2" s="168"/>
      <c r="I2" s="168"/>
      <c r="J2" s="168"/>
      <c r="K2" s="168"/>
      <c r="L2" s="168"/>
      <c r="M2" s="168"/>
    </row>
    <row r="3" spans="1:13" s="59" customFormat="1" ht="21" customHeight="1" x14ac:dyDescent="0.15">
      <c r="B3" s="1706"/>
      <c r="C3" s="1706"/>
      <c r="D3" s="407" t="s">
        <v>598</v>
      </c>
    </row>
    <row r="4" spans="1:13" s="59" customFormat="1" ht="21" customHeight="1" x14ac:dyDescent="0.15">
      <c r="B4" s="378"/>
      <c r="C4" s="378"/>
      <c r="D4" s="408"/>
    </row>
    <row r="5" spans="1:13" ht="21" customHeight="1" x14ac:dyDescent="0.15">
      <c r="A5" s="168" t="s">
        <v>780</v>
      </c>
      <c r="B5" s="59"/>
      <c r="C5" s="59"/>
      <c r="D5" s="59"/>
      <c r="E5" s="59"/>
      <c r="F5" s="59"/>
    </row>
    <row r="6" spans="1:13" ht="21" customHeight="1" x14ac:dyDescent="0.15">
      <c r="B6" s="1706"/>
      <c r="C6" s="1706"/>
      <c r="D6" s="407" t="s">
        <v>599</v>
      </c>
      <c r="L6" s="409"/>
    </row>
    <row r="7" spans="1:13" ht="21" customHeight="1" x14ac:dyDescent="0.15">
      <c r="B7" s="142" t="s">
        <v>594</v>
      </c>
      <c r="C7" s="159"/>
      <c r="D7" s="1707"/>
      <c r="E7" s="1703"/>
      <c r="F7" s="1703"/>
      <c r="G7" s="1703"/>
      <c r="H7" s="1703"/>
      <c r="I7" s="1703"/>
      <c r="J7" s="1703"/>
      <c r="K7" s="1696"/>
      <c r="L7" s="402"/>
      <c r="M7" s="402"/>
    </row>
    <row r="9" spans="1:13" s="410" customFormat="1" ht="21" customHeight="1" x14ac:dyDescent="0.15">
      <c r="A9" s="1150" t="s">
        <v>2221</v>
      </c>
    </row>
    <row r="10" spans="1:13" s="410" customFormat="1" ht="21" customHeight="1" x14ac:dyDescent="0.15">
      <c r="A10" s="410" t="s">
        <v>600</v>
      </c>
    </row>
    <row r="11" spans="1:13" s="410" customFormat="1" ht="21" customHeight="1" x14ac:dyDescent="0.15">
      <c r="A11" s="1708"/>
      <c r="B11" s="1709" t="s">
        <v>601</v>
      </c>
      <c r="C11" s="1710"/>
      <c r="D11" s="1710"/>
      <c r="E11" s="1711"/>
      <c r="F11" s="1709" t="s">
        <v>602</v>
      </c>
      <c r="G11" s="1711"/>
      <c r="H11" s="1715" t="s">
        <v>603</v>
      </c>
      <c r="I11" s="1717" t="s">
        <v>604</v>
      </c>
      <c r="J11" s="1717"/>
      <c r="K11" s="1718" t="s">
        <v>880</v>
      </c>
      <c r="L11" s="1723" t="s">
        <v>605</v>
      </c>
      <c r="M11" s="1725" t="s">
        <v>2130</v>
      </c>
    </row>
    <row r="12" spans="1:13" s="410" customFormat="1" ht="26.25" customHeight="1" x14ac:dyDescent="0.15">
      <c r="A12" s="1708"/>
      <c r="B12" s="1712"/>
      <c r="C12" s="1713"/>
      <c r="D12" s="1713"/>
      <c r="E12" s="1714"/>
      <c r="F12" s="1712"/>
      <c r="G12" s="1714"/>
      <c r="H12" s="1716"/>
      <c r="I12" s="412" t="s">
        <v>606</v>
      </c>
      <c r="J12" s="413" t="s">
        <v>881</v>
      </c>
      <c r="K12" s="1719"/>
      <c r="L12" s="1724"/>
      <c r="M12" s="1726"/>
    </row>
    <row r="13" spans="1:13" s="410" customFormat="1" ht="21" customHeight="1" x14ac:dyDescent="0.15">
      <c r="A13" s="411"/>
      <c r="B13" s="1720"/>
      <c r="C13" s="1721"/>
      <c r="D13" s="1721"/>
      <c r="E13" s="1722"/>
      <c r="F13" s="808"/>
      <c r="G13" s="414" t="s">
        <v>607</v>
      </c>
      <c r="H13" s="809"/>
      <c r="I13" s="810"/>
      <c r="J13" s="810"/>
      <c r="K13" s="810"/>
      <c r="L13" s="810"/>
      <c r="M13" s="1238"/>
    </row>
    <row r="14" spans="1:13" s="410" customFormat="1" ht="21" customHeight="1" x14ac:dyDescent="0.15">
      <c r="A14" s="411"/>
      <c r="B14" s="1720"/>
      <c r="C14" s="1721"/>
      <c r="D14" s="1721"/>
      <c r="E14" s="1722"/>
      <c r="F14" s="808"/>
      <c r="G14" s="414" t="s">
        <v>607</v>
      </c>
      <c r="H14" s="809"/>
      <c r="I14" s="810"/>
      <c r="J14" s="810"/>
      <c r="K14" s="810"/>
      <c r="L14" s="810"/>
      <c r="M14" s="1238"/>
    </row>
    <row r="15" spans="1:13" s="410" customFormat="1" ht="21" customHeight="1" x14ac:dyDescent="0.15">
      <c r="A15" s="411"/>
      <c r="B15" s="1720"/>
      <c r="C15" s="1721"/>
      <c r="D15" s="1721"/>
      <c r="E15" s="1722"/>
      <c r="F15" s="808"/>
      <c r="G15" s="414" t="s">
        <v>607</v>
      </c>
      <c r="H15" s="809"/>
      <c r="I15" s="810"/>
      <c r="J15" s="810"/>
      <c r="K15" s="810"/>
      <c r="L15" s="810"/>
      <c r="M15" s="1238"/>
    </row>
    <row r="16" spans="1:13" s="410" customFormat="1" ht="21" customHeight="1" x14ac:dyDescent="0.15">
      <c r="A16" s="411"/>
      <c r="B16" s="1720"/>
      <c r="C16" s="1721"/>
      <c r="D16" s="1721"/>
      <c r="E16" s="1722"/>
      <c r="F16" s="808"/>
      <c r="G16" s="414" t="s">
        <v>607</v>
      </c>
      <c r="H16" s="809"/>
      <c r="I16" s="810"/>
      <c r="J16" s="810"/>
      <c r="K16" s="810"/>
      <c r="L16" s="810"/>
      <c r="M16" s="1238"/>
    </row>
    <row r="17" spans="1:13" s="410" customFormat="1" ht="21" customHeight="1" x14ac:dyDescent="0.15">
      <c r="A17" s="411"/>
      <c r="B17" s="1720"/>
      <c r="C17" s="1721"/>
      <c r="D17" s="1721"/>
      <c r="E17" s="1722"/>
      <c r="F17" s="808"/>
      <c r="G17" s="414" t="s">
        <v>607</v>
      </c>
      <c r="H17" s="809"/>
      <c r="I17" s="810"/>
      <c r="J17" s="810"/>
      <c r="K17" s="810"/>
      <c r="L17" s="810"/>
      <c r="M17" s="1238"/>
    </row>
    <row r="18" spans="1:13" s="410" customFormat="1" ht="21" customHeight="1" x14ac:dyDescent="0.15">
      <c r="B18" s="410" t="s">
        <v>1012</v>
      </c>
    </row>
    <row r="19" spans="1:13" s="410" customFormat="1" ht="21" customHeight="1" x14ac:dyDescent="0.15">
      <c r="B19" s="410" t="s">
        <v>781</v>
      </c>
    </row>
    <row r="20" spans="1:13" ht="21" customHeight="1" x14ac:dyDescent="0.15">
      <c r="B20" s="59"/>
      <c r="C20" s="59"/>
      <c r="D20" s="59"/>
      <c r="E20" s="59"/>
      <c r="F20" s="59"/>
    </row>
    <row r="21" spans="1:13" ht="21" customHeight="1" x14ac:dyDescent="0.15">
      <c r="A21" s="409"/>
    </row>
  </sheetData>
  <sheetProtection formatRows="0"/>
  <mergeCells count="16">
    <mergeCell ref="B17:E17"/>
    <mergeCell ref="L11:L12"/>
    <mergeCell ref="M11:M12"/>
    <mergeCell ref="B13:E13"/>
    <mergeCell ref="B14:E14"/>
    <mergeCell ref="B15:E15"/>
    <mergeCell ref="B16:E16"/>
    <mergeCell ref="B3:C3"/>
    <mergeCell ref="B6:C6"/>
    <mergeCell ref="D7:K7"/>
    <mergeCell ref="A11:A12"/>
    <mergeCell ref="B11:E12"/>
    <mergeCell ref="F11:G12"/>
    <mergeCell ref="H11:H12"/>
    <mergeCell ref="I11:J11"/>
    <mergeCell ref="K11:K12"/>
  </mergeCells>
  <phoneticPr fontId="3"/>
  <dataValidations count="3">
    <dataValidation type="list" allowBlank="1" showInputMessage="1" showErrorMessage="1" errorTitle="入力規則違反" error="リストから選択してください" sqref="I13:J17" xr:uid="{00000000-0002-0000-3300-000000000000}">
      <formula1>"有,無,非該当"</formula1>
    </dataValidation>
    <dataValidation type="list" allowBlank="1" showInputMessage="1" showErrorMessage="1" errorTitle="入力規則違反" error="リストから選択してください" sqref="K13:K17" xr:uid="{00000000-0002-0000-3300-000001000000}">
      <formula1>"入札,随意契約,その他"</formula1>
    </dataValidation>
    <dataValidation type="list" operator="equal" allowBlank="1" showInputMessage="1" showErrorMessage="1" errorTitle="入力規則違反" error="リストから選択してください" sqref="B3 B6" xr:uid="{00000000-0002-0000-3300-000002000000}">
      <formula1>"いる,いない,非該当"</formula1>
    </dataValidation>
  </dataValidations>
  <printOptions horizontalCentered="1"/>
  <pageMargins left="0.38" right="0.27" top="0.55118110236220474" bottom="0.70866141732283472" header="0.27559055118110237" footer="0.23622047244094491"/>
  <pageSetup paperSize="9" scale="92" orientation="landscape" cellComments="asDisplayed" r:id="rId1"/>
  <headerFooter alignWithMargins="0">
    <oddFooter>&amp;C&amp;A</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7"/>
  <dimension ref="A1:J23"/>
  <sheetViews>
    <sheetView showGridLines="0" view="pageBreakPreview" zoomScaleNormal="80" zoomScaleSheetLayoutView="100" workbookViewId="0">
      <selection activeCell="J6" sqref="J6"/>
    </sheetView>
  </sheetViews>
  <sheetFormatPr defaultColWidth="9" defaultRowHeight="21" customHeight="1" x14ac:dyDescent="0.15"/>
  <cols>
    <col min="1" max="1" width="4.125" style="59" customWidth="1"/>
    <col min="2" max="6" width="18.625" style="59" customWidth="1"/>
    <col min="7" max="7" width="14.125" style="59" customWidth="1"/>
    <col min="8" max="8" width="9" style="59"/>
    <col min="9" max="9" width="12.25" style="59" customWidth="1"/>
    <col min="10" max="16384" width="9" style="59"/>
  </cols>
  <sheetData>
    <row r="1" spans="1:10" ht="21" customHeight="1" x14ac:dyDescent="0.15">
      <c r="A1" s="59" t="s">
        <v>782</v>
      </c>
    </row>
    <row r="2" spans="1:10" ht="21" customHeight="1" x14ac:dyDescent="0.15">
      <c r="A2" s="59" t="s">
        <v>593</v>
      </c>
    </row>
    <row r="3" spans="1:10" ht="21" customHeight="1" x14ac:dyDescent="0.15">
      <c r="B3" s="790"/>
      <c r="C3" s="260" t="s">
        <v>2058</v>
      </c>
    </row>
    <row r="4" spans="1:10" ht="21" customHeight="1" x14ac:dyDescent="0.15">
      <c r="B4" s="166"/>
    </row>
    <row r="5" spans="1:10" ht="21" customHeight="1" x14ac:dyDescent="0.15">
      <c r="A5" s="260" t="s">
        <v>2059</v>
      </c>
    </row>
    <row r="6" spans="1:10" ht="21" customHeight="1" x14ac:dyDescent="0.15">
      <c r="B6" s="93" t="s">
        <v>1043</v>
      </c>
      <c r="C6" s="790"/>
      <c r="D6" s="790"/>
      <c r="E6" s="790"/>
      <c r="F6" s="790"/>
    </row>
    <row r="7" spans="1:10" ht="21" customHeight="1" x14ac:dyDescent="0.15">
      <c r="D7" s="166"/>
    </row>
    <row r="8" spans="1:10" ht="21" customHeight="1" x14ac:dyDescent="0.15">
      <c r="A8" s="59" t="s">
        <v>783</v>
      </c>
      <c r="H8" s="168"/>
      <c r="I8" s="168"/>
      <c r="J8" s="168"/>
    </row>
    <row r="9" spans="1:10" ht="21" customHeight="1" x14ac:dyDescent="0.15">
      <c r="B9" s="811"/>
      <c r="C9" s="399" t="s">
        <v>209</v>
      </c>
      <c r="D9" s="400"/>
      <c r="E9" s="400"/>
      <c r="H9" s="168"/>
      <c r="I9" s="166"/>
      <c r="J9" s="168"/>
    </row>
    <row r="10" spans="1:10" ht="21" customHeight="1" x14ac:dyDescent="0.15">
      <c r="B10" s="16" t="s">
        <v>594</v>
      </c>
      <c r="C10" s="1707"/>
      <c r="D10" s="1727"/>
      <c r="E10" s="1727"/>
      <c r="F10" s="1728"/>
      <c r="G10" s="401"/>
      <c r="H10" s="166"/>
      <c r="I10" s="166"/>
      <c r="J10" s="168"/>
    </row>
    <row r="11" spans="1:10" ht="21" customHeight="1" x14ac:dyDescent="0.15">
      <c r="B11" s="265"/>
      <c r="C11" s="402"/>
      <c r="D11" s="402"/>
      <c r="E11" s="402"/>
      <c r="F11" s="402"/>
      <c r="G11" s="166"/>
      <c r="H11" s="166"/>
      <c r="I11" s="166"/>
      <c r="J11" s="168"/>
    </row>
    <row r="12" spans="1:10" s="118" customFormat="1" ht="21" customHeight="1" x14ac:dyDescent="0.15">
      <c r="A12" s="118" t="s">
        <v>784</v>
      </c>
      <c r="E12" s="403"/>
      <c r="F12" s="403"/>
      <c r="G12" s="403"/>
      <c r="H12" s="166"/>
      <c r="I12" s="166"/>
      <c r="J12" s="166"/>
    </row>
    <row r="13" spans="1:10" s="118" customFormat="1" ht="21" customHeight="1" x14ac:dyDescent="0.15">
      <c r="A13" s="118" t="s">
        <v>595</v>
      </c>
      <c r="E13" s="403"/>
      <c r="F13" s="403"/>
      <c r="G13" s="403"/>
    </row>
    <row r="14" spans="1:10" s="118" customFormat="1" ht="21" customHeight="1" x14ac:dyDescent="0.15">
      <c r="B14" s="790"/>
      <c r="C14" s="266" t="s">
        <v>596</v>
      </c>
      <c r="D14" s="1217" t="s">
        <v>2060</v>
      </c>
      <c r="E14" s="403"/>
      <c r="G14" s="403"/>
    </row>
    <row r="15" spans="1:10" ht="21" customHeight="1" x14ac:dyDescent="0.15">
      <c r="A15" s="404"/>
      <c r="B15" s="404"/>
      <c r="C15" s="404"/>
      <c r="D15" s="404"/>
      <c r="E15" s="404"/>
      <c r="F15" s="404"/>
      <c r="G15" s="404"/>
    </row>
    <row r="16" spans="1:10" ht="21" customHeight="1" x14ac:dyDescent="0.15">
      <c r="A16" s="59" t="s">
        <v>785</v>
      </c>
      <c r="F16" s="404"/>
      <c r="G16" s="404"/>
    </row>
    <row r="17" spans="1:7" ht="21" customHeight="1" x14ac:dyDescent="0.15">
      <c r="B17" s="811"/>
      <c r="C17" s="405" t="s">
        <v>209</v>
      </c>
      <c r="D17" s="406"/>
      <c r="F17" s="404"/>
      <c r="G17" s="404"/>
    </row>
    <row r="18" spans="1:7" ht="21" customHeight="1" x14ac:dyDescent="0.15">
      <c r="A18" s="404"/>
      <c r="B18" s="142" t="s">
        <v>786</v>
      </c>
      <c r="C18" s="1707"/>
      <c r="D18" s="1727"/>
      <c r="E18" s="1727"/>
      <c r="F18" s="1728"/>
      <c r="G18" s="404"/>
    </row>
    <row r="19" spans="1:7" ht="21" customHeight="1" x14ac:dyDescent="0.15">
      <c r="B19" s="404"/>
      <c r="C19" s="404"/>
      <c r="D19" s="404"/>
      <c r="E19" s="404"/>
      <c r="F19" s="404"/>
      <c r="G19" s="404"/>
    </row>
    <row r="20" spans="1:7" ht="21" customHeight="1" x14ac:dyDescent="0.15">
      <c r="A20" s="59" t="s">
        <v>787</v>
      </c>
      <c r="B20" s="27"/>
      <c r="C20" s="27"/>
      <c r="D20" s="27"/>
      <c r="E20" s="404"/>
      <c r="F20" s="404"/>
      <c r="G20" s="404"/>
    </row>
    <row r="21" spans="1:7" ht="21" customHeight="1" x14ac:dyDescent="0.15">
      <c r="B21" s="811"/>
      <c r="C21" s="405" t="s">
        <v>212</v>
      </c>
      <c r="D21" s="26"/>
      <c r="E21" s="404"/>
      <c r="F21" s="404"/>
      <c r="G21" s="404"/>
    </row>
    <row r="22" spans="1:7" ht="21" customHeight="1" x14ac:dyDescent="0.15">
      <c r="A22" s="404"/>
      <c r="B22" s="231" t="s">
        <v>788</v>
      </c>
      <c r="C22" s="1707"/>
      <c r="D22" s="1727"/>
      <c r="E22" s="1727"/>
      <c r="F22" s="1728"/>
      <c r="G22" s="404"/>
    </row>
    <row r="23" spans="1:7" ht="21" customHeight="1" x14ac:dyDescent="0.15">
      <c r="A23" s="404"/>
      <c r="B23" s="404"/>
      <c r="C23" s="404"/>
      <c r="D23" s="404"/>
      <c r="E23" s="404"/>
      <c r="F23" s="404"/>
      <c r="G23" s="404"/>
    </row>
  </sheetData>
  <sheetProtection formatRows="0"/>
  <mergeCells count="3">
    <mergeCell ref="C10:F10"/>
    <mergeCell ref="C18:F18"/>
    <mergeCell ref="C22:F22"/>
  </mergeCells>
  <phoneticPr fontId="3"/>
  <dataValidations count="2">
    <dataValidation type="list" operator="equal" allowBlank="1" showInputMessage="1" showErrorMessage="1" errorTitle="入力規則違反" error="リストから選択してください" sqref="B21" xr:uid="{00000000-0002-0000-3400-000000000000}">
      <formula1>"ある,ない"</formula1>
    </dataValidation>
    <dataValidation type="list" operator="equal" allowBlank="1" showInputMessage="1" showErrorMessage="1" errorTitle="入力規則違反" error="リストから選択してください" sqref="B9 B17" xr:uid="{00000000-0002-0000-3400-000001000000}">
      <formula1>"いる,いない"</formula1>
    </dataValidation>
  </dataValidations>
  <printOptions horizontalCentered="1"/>
  <pageMargins left="0.43307086614173229" right="0.31496062992125984" top="0.55118110236220474" bottom="0.70866141732283472" header="0.27559055118110237" footer="0.23622047244094491"/>
  <pageSetup paperSize="9" scale="92" orientation="landscape" cellComments="asDisplayed" r:id="rId1"/>
  <headerFooter alignWithMargins="0">
    <oddFooter>&amp;C&amp;A</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60"/>
  <dimension ref="A1:K26"/>
  <sheetViews>
    <sheetView showGridLines="0" view="pageBreakPreview" zoomScaleNormal="80" zoomScaleSheetLayoutView="100" workbookViewId="0">
      <selection activeCell="J6" sqref="J6"/>
    </sheetView>
  </sheetViews>
  <sheetFormatPr defaultColWidth="6" defaultRowHeight="21" customHeight="1" x14ac:dyDescent="0.15"/>
  <cols>
    <col min="1" max="1" width="7.125" style="404" customWidth="1"/>
    <col min="2" max="2" width="17.75" style="404" customWidth="1"/>
    <col min="3" max="3" width="18.375" style="404" customWidth="1"/>
    <col min="4" max="5" width="16.125" style="404" customWidth="1"/>
    <col min="6" max="6" width="8.75" style="404" customWidth="1"/>
    <col min="7" max="7" width="8" style="404" customWidth="1"/>
    <col min="8" max="8" width="43.75" style="404" customWidth="1"/>
    <col min="9" max="9" width="7.75" style="404" customWidth="1"/>
    <col min="10" max="10" width="16.125" style="404" customWidth="1"/>
    <col min="11" max="11" width="3.5" style="409" customWidth="1"/>
    <col min="12" max="16384" width="6" style="404"/>
  </cols>
  <sheetData>
    <row r="1" spans="1:11" s="59" customFormat="1" ht="21" customHeight="1" x14ac:dyDescent="0.15">
      <c r="A1" s="59" t="s">
        <v>789</v>
      </c>
    </row>
    <row r="2" spans="1:11" ht="21.95" customHeight="1" x14ac:dyDescent="0.15">
      <c r="A2" s="59" t="s">
        <v>608</v>
      </c>
      <c r="B2" s="27"/>
      <c r="C2" s="27"/>
      <c r="E2" s="415"/>
      <c r="F2" s="405" t="s">
        <v>209</v>
      </c>
      <c r="K2" s="404"/>
    </row>
    <row r="3" spans="1:11" ht="12" customHeight="1" x14ac:dyDescent="0.15">
      <c r="A3" s="59"/>
      <c r="K3" s="404"/>
    </row>
    <row r="4" spans="1:11" s="59" customFormat="1" ht="15" customHeight="1" x14ac:dyDescent="0.15">
      <c r="A4" s="59" t="s">
        <v>878</v>
      </c>
    </row>
    <row r="5" spans="1:11" s="59" customFormat="1" ht="33.75" customHeight="1" x14ac:dyDescent="0.15">
      <c r="A5" s="1730" t="s">
        <v>879</v>
      </c>
      <c r="B5" s="1731"/>
      <c r="C5" s="1731"/>
      <c r="D5" s="1731"/>
      <c r="E5" s="1731"/>
      <c r="F5" s="1731"/>
      <c r="G5" s="1731"/>
      <c r="H5" s="1731"/>
    </row>
    <row r="6" spans="1:11" s="59" customFormat="1" ht="21" customHeight="1" x14ac:dyDescent="0.15">
      <c r="B6" s="159"/>
      <c r="C6" s="1293" t="s">
        <v>2236</v>
      </c>
      <c r="D6" s="18" t="s">
        <v>1876</v>
      </c>
      <c r="E6" s="1496" t="s">
        <v>1877</v>
      </c>
      <c r="F6" s="1583"/>
      <c r="G6" s="1583"/>
      <c r="H6" s="1497"/>
      <c r="I6" s="265"/>
      <c r="J6" s="265"/>
    </row>
    <row r="7" spans="1:11" s="59" customFormat="1" ht="21" customHeight="1" x14ac:dyDescent="0.15">
      <c r="B7" s="143" t="s">
        <v>1878</v>
      </c>
      <c r="C7" s="416"/>
      <c r="D7" s="416"/>
      <c r="E7" s="1732"/>
      <c r="F7" s="1733"/>
      <c r="G7" s="1733"/>
      <c r="H7" s="1734"/>
      <c r="I7" s="417"/>
      <c r="J7" s="417"/>
    </row>
    <row r="8" spans="1:11" s="59" customFormat="1" ht="21" customHeight="1" x14ac:dyDescent="0.15">
      <c r="B8" s="159" t="s">
        <v>1879</v>
      </c>
      <c r="C8" s="416"/>
      <c r="D8" s="416"/>
      <c r="E8" s="1732"/>
      <c r="F8" s="1733"/>
      <c r="G8" s="1733"/>
      <c r="H8" s="1734"/>
      <c r="I8" s="417"/>
      <c r="J8" s="417"/>
    </row>
    <row r="9" spans="1:11" s="59" customFormat="1" ht="21" customHeight="1" x14ac:dyDescent="0.15">
      <c r="B9" s="159" t="s">
        <v>609</v>
      </c>
      <c r="C9" s="416"/>
      <c r="D9" s="416"/>
      <c r="E9" s="1732"/>
      <c r="F9" s="1733"/>
      <c r="G9" s="1733"/>
      <c r="H9" s="1734"/>
      <c r="I9" s="417"/>
      <c r="J9" s="417"/>
    </row>
    <row r="10" spans="1:11" s="59" customFormat="1" ht="21" customHeight="1" x14ac:dyDescent="0.15">
      <c r="B10" s="375" t="s">
        <v>610</v>
      </c>
      <c r="C10" s="416"/>
      <c r="D10" s="416"/>
      <c r="E10" s="1732"/>
      <c r="F10" s="1733"/>
      <c r="G10" s="1733"/>
      <c r="H10" s="1734"/>
      <c r="I10" s="417"/>
      <c r="J10" s="417"/>
    </row>
    <row r="11" spans="1:11" s="59" customFormat="1" ht="21" customHeight="1" x14ac:dyDescent="0.15">
      <c r="B11" s="159" t="s">
        <v>1880</v>
      </c>
      <c r="C11" s="416"/>
      <c r="D11" s="416"/>
      <c r="E11" s="1732"/>
      <c r="F11" s="1733"/>
      <c r="G11" s="1733"/>
      <c r="H11" s="1734"/>
      <c r="I11" s="417"/>
      <c r="J11" s="417"/>
    </row>
    <row r="12" spans="1:11" s="59" customFormat="1" ht="24.75" customHeight="1" x14ac:dyDescent="0.15">
      <c r="A12" s="260" t="s">
        <v>1881</v>
      </c>
    </row>
    <row r="13" spans="1:11" ht="20.25" customHeight="1" x14ac:dyDescent="0.15">
      <c r="A13" s="56" t="s">
        <v>2199</v>
      </c>
      <c r="B13" s="27"/>
      <c r="C13" s="27"/>
      <c r="D13" s="27"/>
      <c r="E13" s="27"/>
      <c r="F13" s="27"/>
      <c r="G13" s="27"/>
      <c r="H13" s="27"/>
      <c r="I13" s="409"/>
      <c r="J13" s="409"/>
    </row>
    <row r="14" spans="1:11" ht="21" customHeight="1" x14ac:dyDescent="0.15">
      <c r="A14" s="27"/>
      <c r="B14" s="1253" t="s">
        <v>2150</v>
      </c>
      <c r="C14" s="1254"/>
      <c r="D14" s="1255" t="s">
        <v>2243</v>
      </c>
      <c r="E14" s="1225" t="s">
        <v>2151</v>
      </c>
      <c r="F14" s="1735" t="s">
        <v>2152</v>
      </c>
      <c r="G14" s="1735"/>
      <c r="H14" s="1735"/>
      <c r="I14" s="409"/>
      <c r="J14" s="409"/>
      <c r="K14" s="404"/>
    </row>
    <row r="15" spans="1:11" ht="21" customHeight="1" x14ac:dyDescent="0.15">
      <c r="A15" s="27"/>
      <c r="B15" s="1225" t="s">
        <v>2153</v>
      </c>
      <c r="C15" s="1256"/>
      <c r="D15" s="1257"/>
      <c r="E15" s="1257"/>
      <c r="F15" s="1729"/>
      <c r="G15" s="1729"/>
      <c r="H15" s="1729"/>
      <c r="I15" s="409"/>
      <c r="J15" s="409"/>
      <c r="K15" s="404"/>
    </row>
    <row r="16" spans="1:11" ht="21" customHeight="1" x14ac:dyDescent="0.15">
      <c r="A16" s="27"/>
      <c r="B16" s="1225" t="s">
        <v>2154</v>
      </c>
      <c r="C16" s="1256"/>
      <c r="D16" s="1257"/>
      <c r="E16" s="1257"/>
      <c r="F16" s="1729"/>
      <c r="G16" s="1729"/>
      <c r="H16" s="1729"/>
      <c r="I16" s="409"/>
      <c r="J16" s="409"/>
      <c r="K16" s="404"/>
    </row>
    <row r="17" spans="1:11" ht="21" customHeight="1" x14ac:dyDescent="0.15">
      <c r="A17" s="27"/>
      <c r="B17" s="1225" t="s">
        <v>2155</v>
      </c>
      <c r="C17" s="1256"/>
      <c r="D17" s="1257"/>
      <c r="E17" s="1257"/>
      <c r="F17" s="1729"/>
      <c r="G17" s="1729"/>
      <c r="H17" s="1729"/>
      <c r="I17" s="409"/>
      <c r="J17" s="409"/>
      <c r="K17" s="404"/>
    </row>
    <row r="18" spans="1:11" ht="21" customHeight="1" x14ac:dyDescent="0.15">
      <c r="A18" s="27"/>
      <c r="B18" s="1253" t="s">
        <v>2156</v>
      </c>
      <c r="C18" s="1254"/>
      <c r="D18" s="1257"/>
      <c r="E18" s="1257"/>
      <c r="F18" s="1729"/>
      <c r="G18" s="1729"/>
      <c r="H18" s="1729"/>
      <c r="I18" s="409"/>
      <c r="J18" s="409"/>
      <c r="K18" s="404"/>
    </row>
    <row r="19" spans="1:11" ht="21" customHeight="1" x14ac:dyDescent="0.15">
      <c r="B19" s="404" t="s">
        <v>611</v>
      </c>
      <c r="I19" s="409"/>
      <c r="J19" s="409"/>
    </row>
    <row r="20" spans="1:11" ht="3" customHeight="1" x14ac:dyDescent="0.15">
      <c r="I20" s="409"/>
      <c r="J20" s="409"/>
    </row>
    <row r="21" spans="1:11" s="27" customFormat="1" ht="21" customHeight="1" x14ac:dyDescent="0.15">
      <c r="A21" s="27" t="s">
        <v>612</v>
      </c>
    </row>
    <row r="22" spans="1:11" s="27" customFormat="1" ht="21" customHeight="1" x14ac:dyDescent="0.15">
      <c r="A22" s="27" t="s">
        <v>613</v>
      </c>
    </row>
    <row r="23" spans="1:11" s="27" customFormat="1" ht="21" customHeight="1" x14ac:dyDescent="0.15">
      <c r="A23" s="418"/>
      <c r="B23" s="418" t="s">
        <v>614</v>
      </c>
      <c r="C23" s="4"/>
      <c r="D23" s="419" t="s">
        <v>615</v>
      </c>
      <c r="E23" s="4"/>
      <c r="F23" s="420" t="s">
        <v>379</v>
      </c>
    </row>
    <row r="24" spans="1:11" s="27" customFormat="1" ht="21" customHeight="1" x14ac:dyDescent="0.15">
      <c r="A24" s="421"/>
      <c r="B24" s="1294" t="s">
        <v>2242</v>
      </c>
      <c r="C24" s="4"/>
      <c r="D24" s="72" t="s">
        <v>616</v>
      </c>
    </row>
    <row r="25" spans="1:11" ht="21" customHeight="1" x14ac:dyDescent="0.15">
      <c r="I25" s="409"/>
      <c r="J25" s="409"/>
    </row>
    <row r="26" spans="1:11" s="27" customFormat="1" ht="21" customHeight="1" x14ac:dyDescent="0.15">
      <c r="A26" s="27" t="s">
        <v>897</v>
      </c>
      <c r="E26" s="373"/>
      <c r="F26" s="27" t="s">
        <v>617</v>
      </c>
    </row>
  </sheetData>
  <sheetProtection formatRows="0"/>
  <mergeCells count="12">
    <mergeCell ref="F18:H18"/>
    <mergeCell ref="A5:H5"/>
    <mergeCell ref="E6:H6"/>
    <mergeCell ref="E7:H7"/>
    <mergeCell ref="E8:H8"/>
    <mergeCell ref="E9:H9"/>
    <mergeCell ref="E10:H10"/>
    <mergeCell ref="E11:H11"/>
    <mergeCell ref="F14:H14"/>
    <mergeCell ref="F15:H15"/>
    <mergeCell ref="F16:H16"/>
    <mergeCell ref="F17:H17"/>
  </mergeCells>
  <phoneticPr fontId="3"/>
  <dataValidations count="3">
    <dataValidation type="list" operator="equal" allowBlank="1" showInputMessage="1" showErrorMessage="1" errorTitle="入力規則違反" error="リストから選択してください" sqref="E26" xr:uid="{00000000-0002-0000-3500-000000000000}">
      <formula1>"いる,いない,非該当"</formula1>
    </dataValidation>
    <dataValidation allowBlank="1" showInputMessage="1" showErrorMessage="1" errorTitle="入力規則違反" error="リストから選択してください" sqref="A23" xr:uid="{00000000-0002-0000-3500-000001000000}"/>
    <dataValidation type="list" operator="equal" allowBlank="1" showInputMessage="1" showErrorMessage="1" errorTitle="入力規則違反" error="リストから選択してください" sqref="E2" xr:uid="{00000000-0002-0000-3500-000002000000}">
      <formula1>"いる,いない"</formula1>
    </dataValidation>
  </dataValidations>
  <printOptions horizontalCentered="1"/>
  <pageMargins left="0.43307086614173229" right="0.31496062992125984" top="0.55118110236220474" bottom="0.70866141732283472" header="0.27559055118110237" footer="0.23622047244094491"/>
  <pageSetup paperSize="9" scale="92" orientation="landscape" cellComments="asDisplayed" r:id="rId1"/>
  <headerFooter alignWithMargins="0">
    <oddFooter>&amp;C&amp;A</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62"/>
  <dimension ref="A1:K21"/>
  <sheetViews>
    <sheetView showGridLines="0" view="pageBreakPreview" zoomScaleNormal="100" zoomScaleSheetLayoutView="100" workbookViewId="0">
      <selection activeCell="J6" sqref="J6"/>
    </sheetView>
  </sheetViews>
  <sheetFormatPr defaultColWidth="6" defaultRowHeight="21" customHeight="1" x14ac:dyDescent="0.15"/>
  <cols>
    <col min="1" max="1" width="7.125" style="404" customWidth="1"/>
    <col min="2" max="2" width="12.875" style="404" customWidth="1"/>
    <col min="3" max="5" width="16.125" style="404" customWidth="1"/>
    <col min="6" max="6" width="8.75" style="404" customWidth="1"/>
    <col min="7" max="7" width="8" style="404" customWidth="1"/>
    <col min="8" max="8" width="7.875" style="404" customWidth="1"/>
    <col min="9" max="9" width="24.25" style="404" customWidth="1"/>
    <col min="10" max="10" width="16.125" style="404" customWidth="1"/>
    <col min="11" max="11" width="3.5" style="409" customWidth="1"/>
    <col min="12" max="16384" width="6" style="404"/>
  </cols>
  <sheetData>
    <row r="1" spans="1:11" s="59" customFormat="1" ht="21" customHeight="1" x14ac:dyDescent="0.15">
      <c r="A1" s="27" t="s">
        <v>618</v>
      </c>
      <c r="B1" s="27"/>
      <c r="C1" s="27"/>
      <c r="D1" s="27"/>
      <c r="E1" s="27"/>
      <c r="F1" s="27"/>
      <c r="G1" s="27"/>
      <c r="H1" s="27"/>
      <c r="I1" s="27"/>
      <c r="J1" s="27"/>
      <c r="K1" s="27"/>
    </row>
    <row r="2" spans="1:11" ht="21" customHeight="1" x14ac:dyDescent="0.15">
      <c r="A2" s="27" t="s">
        <v>1013</v>
      </c>
      <c r="B2" s="27"/>
      <c r="C2" s="27"/>
      <c r="D2" s="27"/>
      <c r="E2" s="27"/>
      <c r="F2" s="27"/>
      <c r="G2" s="27"/>
      <c r="H2" s="27"/>
      <c r="I2" s="27"/>
      <c r="J2" s="27"/>
      <c r="K2" s="26"/>
    </row>
    <row r="3" spans="1:11" ht="21" customHeight="1" x14ac:dyDescent="0.15">
      <c r="A3" s="59"/>
      <c r="B3" s="159" t="s">
        <v>619</v>
      </c>
      <c r="C3" s="193"/>
      <c r="D3" s="812"/>
      <c r="E3" s="59" t="s">
        <v>790</v>
      </c>
      <c r="F3" s="1737" t="s">
        <v>1014</v>
      </c>
      <c r="G3" s="1738"/>
      <c r="H3" s="1738"/>
      <c r="I3" s="1739"/>
      <c r="J3" s="812"/>
      <c r="K3" s="57" t="s">
        <v>607</v>
      </c>
    </row>
    <row r="5" spans="1:11" s="423" customFormat="1" ht="21" customHeight="1" x14ac:dyDescent="0.15">
      <c r="A5" s="422" t="s">
        <v>1015</v>
      </c>
      <c r="E5" s="123"/>
    </row>
    <row r="6" spans="1:11" s="423" customFormat="1" ht="21" customHeight="1" x14ac:dyDescent="0.15">
      <c r="A6" s="422" t="s">
        <v>898</v>
      </c>
      <c r="B6" s="424" t="s">
        <v>877</v>
      </c>
      <c r="C6" s="813"/>
      <c r="D6" s="633"/>
      <c r="E6" s="115"/>
      <c r="F6" s="115"/>
      <c r="G6" s="115"/>
    </row>
    <row r="7" spans="1:11" s="423" customFormat="1" ht="21" customHeight="1" x14ac:dyDescent="0.15">
      <c r="A7" s="426" t="s">
        <v>899</v>
      </c>
      <c r="B7" s="424" t="s">
        <v>620</v>
      </c>
      <c r="C7" s="813"/>
      <c r="D7" s="425" t="s">
        <v>621</v>
      </c>
      <c r="E7" s="427"/>
      <c r="F7" s="1704"/>
      <c r="G7" s="1740"/>
    </row>
    <row r="8" spans="1:11" s="423" customFormat="1" ht="21" customHeight="1" x14ac:dyDescent="0.15">
      <c r="E8" s="428"/>
    </row>
    <row r="9" spans="1:11" s="423" customFormat="1" ht="21" customHeight="1" x14ac:dyDescent="0.15">
      <c r="A9" s="1741" t="s">
        <v>622</v>
      </c>
      <c r="B9" s="1741"/>
      <c r="C9" s="1741"/>
      <c r="D9" s="1741"/>
      <c r="E9" s="1741"/>
      <c r="F9" s="1741"/>
      <c r="G9" s="1741"/>
      <c r="H9" s="1741"/>
      <c r="I9" s="1741"/>
      <c r="J9" s="1741"/>
      <c r="K9" s="1741"/>
    </row>
    <row r="10" spans="1:11" s="423" customFormat="1" ht="21" customHeight="1" x14ac:dyDescent="0.15">
      <c r="B10" s="425" t="s">
        <v>900</v>
      </c>
      <c r="C10" s="813"/>
      <c r="D10" s="424" t="s">
        <v>620</v>
      </c>
      <c r="E10" s="813"/>
    </row>
    <row r="11" spans="1:11" ht="21" customHeight="1" x14ac:dyDescent="0.15">
      <c r="B11" s="429" t="s">
        <v>411</v>
      </c>
      <c r="C11" s="813"/>
      <c r="H11" s="426"/>
    </row>
    <row r="13" spans="1:11" s="59" customFormat="1" ht="21" customHeight="1" x14ac:dyDescent="0.15">
      <c r="A13" s="27" t="s">
        <v>1016</v>
      </c>
      <c r="B13" s="27"/>
      <c r="C13" s="27"/>
      <c r="D13" s="430"/>
      <c r="E13" s="27"/>
      <c r="F13" s="27"/>
      <c r="G13" s="27"/>
      <c r="H13" s="27"/>
      <c r="I13" s="27"/>
    </row>
    <row r="14" spans="1:11" s="59" customFormat="1" ht="21" customHeight="1" x14ac:dyDescent="0.15">
      <c r="A14" s="27"/>
      <c r="B14" s="431" t="s">
        <v>623</v>
      </c>
      <c r="C14" s="814"/>
      <c r="D14" s="59" t="s">
        <v>624</v>
      </c>
      <c r="E14" s="814"/>
    </row>
    <row r="15" spans="1:11" s="59" customFormat="1" ht="21" customHeight="1" x14ac:dyDescent="0.15">
      <c r="A15" s="27"/>
      <c r="B15" s="375" t="s">
        <v>625</v>
      </c>
      <c r="C15" s="814"/>
      <c r="D15" s="375" t="s">
        <v>626</v>
      </c>
      <c r="E15" s="814"/>
      <c r="G15" s="27"/>
      <c r="H15" s="27"/>
      <c r="I15" s="27"/>
    </row>
    <row r="16" spans="1:11" ht="21" customHeight="1" x14ac:dyDescent="0.15">
      <c r="C16" s="409"/>
      <c r="D16" s="73"/>
      <c r="E16" s="73"/>
      <c r="K16" s="404"/>
    </row>
    <row r="17" spans="1:11" s="59" customFormat="1" ht="21" customHeight="1" x14ac:dyDescent="0.15">
      <c r="A17" s="27" t="s">
        <v>1017</v>
      </c>
      <c r="B17" s="27"/>
      <c r="C17" s="27"/>
      <c r="D17" s="27"/>
      <c r="E17" s="27"/>
      <c r="F17" s="430"/>
      <c r="G17" s="26"/>
      <c r="H17" s="27"/>
      <c r="I17" s="26"/>
      <c r="J17" s="26"/>
      <c r="K17" s="168"/>
    </row>
    <row r="18" spans="1:11" s="59" customFormat="1" ht="21" customHeight="1" x14ac:dyDescent="0.15">
      <c r="A18" s="27"/>
      <c r="B18" s="29" t="s">
        <v>901</v>
      </c>
      <c r="C18" s="814"/>
      <c r="D18" s="1549" t="s">
        <v>902</v>
      </c>
      <c r="E18" s="1487"/>
      <c r="F18" s="1487"/>
      <c r="G18" s="1736"/>
      <c r="H18" s="1528"/>
      <c r="J18" s="26"/>
      <c r="K18" s="168"/>
    </row>
    <row r="19" spans="1:11" s="59" customFormat="1" ht="21" customHeight="1" x14ac:dyDescent="0.15">
      <c r="A19" s="27"/>
      <c r="B19" s="29" t="s">
        <v>903</v>
      </c>
      <c r="C19" s="814"/>
      <c r="D19" s="1549" t="s">
        <v>904</v>
      </c>
      <c r="E19" s="1487"/>
      <c r="F19" s="1487"/>
      <c r="G19" s="1736"/>
      <c r="H19" s="1528"/>
      <c r="J19" s="26"/>
      <c r="K19" s="168"/>
    </row>
    <row r="20" spans="1:11" s="59" customFormat="1" ht="21" customHeight="1" x14ac:dyDescent="0.15">
      <c r="A20" s="27"/>
      <c r="G20" s="168"/>
      <c r="H20" s="26"/>
      <c r="I20" s="168"/>
    </row>
    <row r="21" spans="1:11" s="59" customFormat="1" ht="21" customHeight="1" x14ac:dyDescent="0.15">
      <c r="A21" s="27"/>
      <c r="G21" s="168"/>
      <c r="H21" s="26"/>
      <c r="I21" s="168"/>
    </row>
  </sheetData>
  <sheetProtection formatRows="0"/>
  <mergeCells count="7">
    <mergeCell ref="D19:F19"/>
    <mergeCell ref="G19:H19"/>
    <mergeCell ref="F3:I3"/>
    <mergeCell ref="F7:G7"/>
    <mergeCell ref="A9:K9"/>
    <mergeCell ref="D18:F18"/>
    <mergeCell ref="G18:H18"/>
  </mergeCells>
  <phoneticPr fontId="3"/>
  <dataValidations count="3">
    <dataValidation type="list" allowBlank="1" showInputMessage="1" showErrorMessage="1" errorTitle="入力規則違反" error="該当するものに&quot;○&quot;をご記入ください" sqref="E10 C10:C11 C6:C7 F7" xr:uid="{00000000-0002-0000-3600-000000000000}">
      <formula1>"○"</formula1>
    </dataValidation>
    <dataValidation type="list" operator="equal" allowBlank="1" showInputMessage="1" showErrorMessage="1" errorTitle="入力規則違反" error="リストから選択してください" sqref="C18:C19 C14:C15 E14:E15" xr:uid="{00000000-0002-0000-3600-000001000000}">
      <formula1>"○"</formula1>
    </dataValidation>
    <dataValidation type="list" allowBlank="1" showInputMessage="1" showErrorMessage="1" sqref="G18:G19" xr:uid="{00000000-0002-0000-3600-000002000000}">
      <formula1>"○"</formula1>
    </dataValidation>
  </dataValidations>
  <printOptions horizontalCentered="1"/>
  <pageMargins left="0.43307086614173229" right="0.31496062992125984" top="0.55118110236220474" bottom="0.70866141732283472" header="0.27559055118110237" footer="0.23622047244094491"/>
  <pageSetup paperSize="9" scale="92" orientation="landscape" cellComments="asDisplayed" r:id="rId1"/>
  <headerFooter alignWithMargins="0">
    <oddFooter>&amp;C&amp;A</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68"/>
  <dimension ref="A1:L25"/>
  <sheetViews>
    <sheetView showGridLines="0" view="pageBreakPreview" zoomScaleNormal="85" zoomScaleSheetLayoutView="100" workbookViewId="0">
      <selection activeCell="J6" sqref="J6"/>
    </sheetView>
  </sheetViews>
  <sheetFormatPr defaultColWidth="6" defaultRowHeight="21" customHeight="1" x14ac:dyDescent="0.15"/>
  <cols>
    <col min="1" max="1" width="4.125" style="404" customWidth="1"/>
    <col min="2" max="2" width="15.625" style="404" customWidth="1"/>
    <col min="3" max="3" width="14.375" style="404" customWidth="1"/>
    <col min="4" max="4" width="6" style="404"/>
    <col min="5" max="5" width="6" style="404" customWidth="1"/>
    <col min="6" max="8" width="6" style="404"/>
    <col min="9" max="9" width="44.75" style="404" customWidth="1"/>
    <col min="10" max="16384" width="6" style="404"/>
  </cols>
  <sheetData>
    <row r="1" spans="1:12" s="27" customFormat="1" ht="20.100000000000001" customHeight="1" x14ac:dyDescent="0.15">
      <c r="A1" s="27" t="s">
        <v>627</v>
      </c>
    </row>
    <row r="2" spans="1:12" s="27" customFormat="1" ht="20.100000000000001" customHeight="1" x14ac:dyDescent="0.15">
      <c r="A2" s="27" t="s">
        <v>791</v>
      </c>
    </row>
    <row r="3" spans="1:12" s="27" customFormat="1" ht="20.100000000000001" customHeight="1" x14ac:dyDescent="0.15">
      <c r="B3" s="811"/>
      <c r="C3" s="27" t="s">
        <v>599</v>
      </c>
      <c r="F3" s="408"/>
    </row>
    <row r="4" spans="1:12" ht="12" customHeight="1" x14ac:dyDescent="0.15"/>
    <row r="5" spans="1:12" s="27" customFormat="1" ht="20.100000000000001" customHeight="1" x14ac:dyDescent="0.15">
      <c r="A5" s="27" t="s">
        <v>1018</v>
      </c>
    </row>
    <row r="6" spans="1:12" s="27" customFormat="1" ht="21" customHeight="1" x14ac:dyDescent="0.15">
      <c r="B6" s="811"/>
      <c r="C6" s="27" t="s">
        <v>628</v>
      </c>
      <c r="E6" s="378"/>
      <c r="F6" s="408"/>
      <c r="G6" s="408"/>
    </row>
    <row r="7" spans="1:12" s="27" customFormat="1" ht="21" customHeight="1" x14ac:dyDescent="0.15">
      <c r="B7" s="378"/>
      <c r="E7" s="378"/>
      <c r="F7" s="408"/>
      <c r="G7" s="408"/>
    </row>
    <row r="8" spans="1:12" ht="21" customHeight="1" x14ac:dyDescent="0.15">
      <c r="A8" s="59" t="s">
        <v>792</v>
      </c>
      <c r="B8" s="27"/>
      <c r="C8" s="27"/>
    </row>
    <row r="9" spans="1:12" ht="21" customHeight="1" x14ac:dyDescent="0.15">
      <c r="A9" s="59" t="s">
        <v>629</v>
      </c>
      <c r="B9" s="27"/>
      <c r="C9" s="27"/>
    </row>
    <row r="10" spans="1:12" ht="21" customHeight="1" x14ac:dyDescent="0.15">
      <c r="A10" s="27"/>
      <c r="B10" s="811"/>
      <c r="C10" s="1742" t="s">
        <v>630</v>
      </c>
      <c r="D10" s="1743"/>
      <c r="E10" s="1743"/>
      <c r="F10" s="1743"/>
      <c r="G10" s="1678"/>
      <c r="H10" s="1744" t="s">
        <v>631</v>
      </c>
      <c r="I10" s="1745"/>
      <c r="J10" s="1746"/>
      <c r="K10" s="1747"/>
      <c r="L10" s="404" t="s">
        <v>607</v>
      </c>
    </row>
    <row r="11" spans="1:12" s="409" customFormat="1" ht="21" customHeight="1" x14ac:dyDescent="0.15">
      <c r="A11" s="432"/>
      <c r="B11" s="231" t="s">
        <v>905</v>
      </c>
      <c r="C11" s="1707"/>
      <c r="D11" s="1727"/>
      <c r="E11" s="1748"/>
      <c r="F11" s="1748"/>
      <c r="G11" s="1748"/>
      <c r="H11" s="1748"/>
      <c r="I11" s="1748"/>
      <c r="J11" s="1748"/>
      <c r="K11" s="1748"/>
      <c r="L11" s="1740"/>
    </row>
    <row r="12" spans="1:12" ht="21" customHeight="1" x14ac:dyDescent="0.15">
      <c r="A12" s="27"/>
      <c r="B12" s="433"/>
    </row>
    <row r="13" spans="1:12" ht="21" customHeight="1" x14ac:dyDescent="0.15">
      <c r="A13" s="59" t="s">
        <v>632</v>
      </c>
      <c r="B13" s="27"/>
      <c r="C13" s="27"/>
    </row>
    <row r="14" spans="1:12" ht="21" customHeight="1" x14ac:dyDescent="0.15">
      <c r="A14" s="27"/>
      <c r="B14" s="811"/>
      <c r="C14" s="1742" t="s">
        <v>633</v>
      </c>
      <c r="D14" s="1743"/>
      <c r="E14" s="1743"/>
      <c r="F14" s="1743"/>
      <c r="G14" s="1678"/>
      <c r="H14" s="1744" t="s">
        <v>634</v>
      </c>
      <c r="I14" s="1745"/>
      <c r="J14" s="1746"/>
      <c r="K14" s="1747"/>
      <c r="L14" s="404" t="s">
        <v>607</v>
      </c>
    </row>
    <row r="15" spans="1:12" ht="21" customHeight="1" x14ac:dyDescent="0.15">
      <c r="B15" s="434" t="s">
        <v>906</v>
      </c>
      <c r="C15" s="1707"/>
      <c r="D15" s="1727"/>
      <c r="E15" s="1748"/>
      <c r="F15" s="1748"/>
      <c r="G15" s="1748"/>
      <c r="H15" s="1748"/>
      <c r="I15" s="1748"/>
      <c r="J15" s="1748"/>
      <c r="K15" s="1748"/>
      <c r="L15" s="1740"/>
    </row>
    <row r="16" spans="1:12" ht="21" customHeight="1" x14ac:dyDescent="0.15">
      <c r="A16" s="27"/>
      <c r="G16" s="57"/>
      <c r="H16" s="57"/>
      <c r="I16" s="57"/>
    </row>
    <row r="17" spans="1:12" ht="21" customHeight="1" x14ac:dyDescent="0.15">
      <c r="A17" s="27" t="s">
        <v>635</v>
      </c>
      <c r="B17" s="27"/>
      <c r="C17" s="27"/>
    </row>
    <row r="18" spans="1:12" ht="21" customHeight="1" x14ac:dyDescent="0.15">
      <c r="A18" s="27"/>
      <c r="B18" s="811"/>
      <c r="C18" s="1742" t="s">
        <v>633</v>
      </c>
      <c r="D18" s="1678"/>
      <c r="E18" s="1678"/>
      <c r="F18" s="1678"/>
      <c r="G18" s="1678"/>
      <c r="H18" s="1744" t="s">
        <v>636</v>
      </c>
      <c r="I18" s="1745"/>
      <c r="J18" s="1749"/>
      <c r="K18" s="1750"/>
      <c r="L18" s="404" t="s">
        <v>249</v>
      </c>
    </row>
    <row r="19" spans="1:12" ht="21" customHeight="1" x14ac:dyDescent="0.15">
      <c r="B19" s="434" t="s">
        <v>907</v>
      </c>
      <c r="C19" s="1751"/>
      <c r="D19" s="1751"/>
      <c r="E19" s="1752"/>
      <c r="F19" s="1752"/>
      <c r="G19" s="1752"/>
      <c r="H19" s="1752"/>
      <c r="I19" s="1752"/>
      <c r="J19" s="1752"/>
      <c r="K19" s="1752"/>
      <c r="L19" s="1752"/>
    </row>
    <row r="21" spans="1:12" s="118" customFormat="1" ht="21" customHeight="1" x14ac:dyDescent="0.15">
      <c r="A21" s="118" t="s">
        <v>637</v>
      </c>
    </row>
    <row r="22" spans="1:12" s="118" customFormat="1" ht="21" customHeight="1" x14ac:dyDescent="0.15">
      <c r="B22" s="811"/>
      <c r="C22" s="407" t="s">
        <v>908</v>
      </c>
      <c r="D22" s="408"/>
      <c r="E22" s="408"/>
      <c r="F22" s="406"/>
    </row>
    <row r="23" spans="1:12" s="118" customFormat="1" ht="21" customHeight="1" x14ac:dyDescent="0.15">
      <c r="B23" s="435" t="s">
        <v>907</v>
      </c>
      <c r="C23" s="1707"/>
      <c r="D23" s="1727"/>
      <c r="E23" s="1727"/>
      <c r="F23" s="1727"/>
      <c r="G23" s="1727"/>
      <c r="H23" s="1748"/>
      <c r="I23" s="1748"/>
      <c r="J23" s="1748"/>
      <c r="K23" s="1748"/>
      <c r="L23" s="1740"/>
    </row>
    <row r="24" spans="1:12" s="59" customFormat="1" ht="21" customHeight="1" x14ac:dyDescent="0.15"/>
    <row r="25" spans="1:12" s="59" customFormat="1" ht="21" customHeight="1" x14ac:dyDescent="0.15">
      <c r="B25" s="402"/>
      <c r="C25" s="402"/>
      <c r="D25" s="402"/>
      <c r="E25" s="402"/>
      <c r="F25" s="402"/>
    </row>
  </sheetData>
  <sheetProtection formatRows="0"/>
  <mergeCells count="13">
    <mergeCell ref="C23:L23"/>
    <mergeCell ref="C15:L15"/>
    <mergeCell ref="C18:G18"/>
    <mergeCell ref="H18:I18"/>
    <mergeCell ref="J18:K18"/>
    <mergeCell ref="C19:L19"/>
    <mergeCell ref="C10:G10"/>
    <mergeCell ref="H10:I10"/>
    <mergeCell ref="J10:K10"/>
    <mergeCell ref="C11:L11"/>
    <mergeCell ref="C14:G14"/>
    <mergeCell ref="H14:I14"/>
    <mergeCell ref="J14:K14"/>
  </mergeCells>
  <phoneticPr fontId="3"/>
  <dataValidations count="2">
    <dataValidation type="list" operator="equal" allowBlank="1" showInputMessage="1" showErrorMessage="1" errorTitle="入力規則違反" error="リストから選択してください" sqref="B22 B6 B3 B18 B14" xr:uid="{00000000-0002-0000-3700-000000000000}">
      <formula1>"いる,いない,非該当"</formula1>
    </dataValidation>
    <dataValidation type="list" operator="equal" allowBlank="1" showInputMessage="1" showErrorMessage="1" errorTitle="入力規則違反" error="リストから選択してください" sqref="B10" xr:uid="{00000000-0002-0000-3700-000001000000}">
      <formula1>"ある,ない,非該当"</formula1>
    </dataValidation>
  </dataValidations>
  <printOptions horizontalCentered="1"/>
  <pageMargins left="0.43307086614173229" right="0.31496062992125984" top="0.55118110236220474" bottom="0.70866141732283472" header="0.27559055118110237" footer="0.23622047244094491"/>
  <pageSetup paperSize="9" scale="92" orientation="landscape" cellComments="asDisplayed" r:id="rId1"/>
  <headerFooter alignWithMargins="0">
    <oddFooter>&amp;C&amp;A</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69"/>
  <dimension ref="A1:L25"/>
  <sheetViews>
    <sheetView showGridLines="0" view="pageBreakPreview" zoomScaleNormal="85" zoomScaleSheetLayoutView="100" workbookViewId="0">
      <selection activeCell="J6" sqref="J6"/>
    </sheetView>
  </sheetViews>
  <sheetFormatPr defaultColWidth="6" defaultRowHeight="21" customHeight="1" x14ac:dyDescent="0.15"/>
  <cols>
    <col min="1" max="1" width="4.125" style="404" customWidth="1"/>
    <col min="2" max="2" width="22.5" style="404" customWidth="1"/>
    <col min="3" max="3" width="6.625" style="404" customWidth="1"/>
    <col min="4" max="4" width="18.875" style="404" customWidth="1"/>
    <col min="5" max="5" width="72" style="404" customWidth="1"/>
    <col min="6" max="16384" width="6" style="404"/>
  </cols>
  <sheetData>
    <row r="1" spans="1:12" ht="21" customHeight="1" x14ac:dyDescent="0.15">
      <c r="A1" s="59" t="s">
        <v>1019</v>
      </c>
      <c r="B1" s="27"/>
      <c r="C1" s="27"/>
    </row>
    <row r="2" spans="1:12" ht="21" customHeight="1" x14ac:dyDescent="0.15">
      <c r="A2" s="27"/>
      <c r="B2" s="815"/>
      <c r="C2" s="405" t="s">
        <v>638</v>
      </c>
    </row>
    <row r="3" spans="1:12" ht="21" customHeight="1" x14ac:dyDescent="0.15">
      <c r="A3" s="1753" t="s">
        <v>639</v>
      </c>
      <c r="B3" s="1753"/>
      <c r="C3" s="1754"/>
      <c r="D3" s="1707"/>
      <c r="E3" s="1748"/>
      <c r="F3" s="436"/>
      <c r="G3" s="437"/>
      <c r="H3" s="437"/>
      <c r="I3" s="437"/>
      <c r="J3" s="437"/>
      <c r="K3" s="437"/>
      <c r="L3" s="437"/>
    </row>
    <row r="4" spans="1:12" ht="16.5" customHeight="1" x14ac:dyDescent="0.15">
      <c r="A4" s="438"/>
      <c r="B4" s="438"/>
      <c r="C4" s="438"/>
      <c r="D4" s="402"/>
      <c r="E4" s="165"/>
      <c r="F4" s="165"/>
      <c r="G4" s="165"/>
      <c r="H4" s="165"/>
      <c r="I4" s="165"/>
      <c r="J4" s="165"/>
      <c r="K4" s="165"/>
      <c r="L4" s="165"/>
    </row>
    <row r="5" spans="1:12" ht="21" customHeight="1" x14ac:dyDescent="0.15">
      <c r="A5" s="27" t="s">
        <v>909</v>
      </c>
      <c r="B5" s="27"/>
      <c r="C5" s="27"/>
      <c r="D5" s="27"/>
      <c r="E5" s="27"/>
    </row>
    <row r="6" spans="1:12" ht="21" customHeight="1" x14ac:dyDescent="0.15">
      <c r="A6" s="27"/>
      <c r="B6" s="811"/>
      <c r="C6" s="405" t="s">
        <v>640</v>
      </c>
      <c r="D6" s="439"/>
      <c r="E6" s="27"/>
    </row>
    <row r="7" spans="1:12" ht="21" customHeight="1" x14ac:dyDescent="0.15">
      <c r="A7" s="27"/>
      <c r="B7" s="440" t="s">
        <v>794</v>
      </c>
      <c r="C7" s="76" t="s">
        <v>795</v>
      </c>
      <c r="D7" s="816"/>
      <c r="E7" s="56" t="s">
        <v>2060</v>
      </c>
    </row>
    <row r="8" spans="1:12" ht="15.75" customHeight="1" x14ac:dyDescent="0.15">
      <c r="A8" s="27"/>
      <c r="B8" s="27"/>
      <c r="C8" s="27"/>
      <c r="D8" s="27"/>
      <c r="E8" s="27"/>
    </row>
    <row r="9" spans="1:12" ht="21" customHeight="1" x14ac:dyDescent="0.15">
      <c r="A9" s="27" t="s">
        <v>641</v>
      </c>
      <c r="B9" s="27"/>
      <c r="C9" s="27"/>
      <c r="D9" s="27"/>
      <c r="E9" s="27"/>
    </row>
    <row r="10" spans="1:12" ht="21" customHeight="1" x14ac:dyDescent="0.15">
      <c r="A10" s="27"/>
      <c r="B10" s="441"/>
      <c r="C10" s="27" t="s">
        <v>209</v>
      </c>
      <c r="D10" s="27"/>
      <c r="E10" s="27"/>
    </row>
    <row r="11" spans="1:12" ht="21" customHeight="1" x14ac:dyDescent="0.15">
      <c r="A11" s="27"/>
      <c r="B11" s="27"/>
      <c r="C11" s="27"/>
      <c r="D11" s="27"/>
      <c r="E11" s="27"/>
    </row>
    <row r="12" spans="1:12" s="403" customFormat="1" ht="21" customHeight="1" x14ac:dyDescent="0.15">
      <c r="A12" s="27" t="s">
        <v>910</v>
      </c>
      <c r="B12" s="27"/>
      <c r="C12" s="27"/>
      <c r="D12" s="27"/>
      <c r="E12" s="27"/>
      <c r="F12" s="404"/>
      <c r="G12" s="404"/>
      <c r="H12" s="404"/>
      <c r="I12" s="404"/>
      <c r="J12" s="404"/>
      <c r="K12" s="404"/>
      <c r="L12" s="404"/>
    </row>
    <row r="13" spans="1:12" s="166" customFormat="1" ht="21" customHeight="1" x14ac:dyDescent="0.15">
      <c r="A13" s="27"/>
      <c r="B13" s="811"/>
      <c r="C13" s="405" t="s">
        <v>209</v>
      </c>
      <c r="D13" s="406"/>
      <c r="E13" s="59"/>
      <c r="F13" s="404"/>
      <c r="G13" s="404"/>
      <c r="H13" s="404"/>
      <c r="I13" s="404"/>
      <c r="J13" s="404"/>
      <c r="K13" s="404"/>
      <c r="L13" s="404"/>
    </row>
    <row r="14" spans="1:12" s="166" customFormat="1" ht="21" customHeight="1" x14ac:dyDescent="0.15">
      <c r="A14" s="404"/>
      <c r="B14" s="704" t="s">
        <v>796</v>
      </c>
      <c r="C14" s="1707"/>
      <c r="D14" s="1727"/>
      <c r="E14" s="1728"/>
      <c r="F14" s="404"/>
      <c r="G14" s="404"/>
      <c r="H14" s="404"/>
      <c r="I14" s="404"/>
      <c r="J14" s="404"/>
      <c r="K14" s="404"/>
      <c r="L14" s="404"/>
    </row>
    <row r="15" spans="1:12" s="166" customFormat="1" ht="21" customHeight="1" x14ac:dyDescent="0.15">
      <c r="A15" s="81"/>
      <c r="B15" s="266"/>
      <c r="E15" s="73"/>
      <c r="F15" s="403"/>
      <c r="G15" s="403"/>
      <c r="H15" s="403"/>
      <c r="I15" s="403"/>
      <c r="J15" s="403"/>
      <c r="K15" s="403"/>
      <c r="L15" s="403"/>
    </row>
    <row r="16" spans="1:12" s="166" customFormat="1" ht="19.5" customHeight="1" x14ac:dyDescent="0.15">
      <c r="A16" s="21" t="s">
        <v>797</v>
      </c>
      <c r="B16" s="21"/>
    </row>
    <row r="17" spans="1:12" s="166" customFormat="1" ht="21" customHeight="1" x14ac:dyDescent="0.15">
      <c r="A17" s="21" t="s">
        <v>798</v>
      </c>
      <c r="B17" s="21"/>
    </row>
    <row r="18" spans="1:12" ht="21" customHeight="1" x14ac:dyDescent="0.15">
      <c r="A18" s="21"/>
      <c r="B18" s="811"/>
      <c r="C18" s="405" t="s">
        <v>209</v>
      </c>
      <c r="D18" s="166"/>
      <c r="E18" s="166"/>
      <c r="F18" s="166"/>
      <c r="G18" s="166"/>
      <c r="H18" s="166"/>
      <c r="I18" s="166"/>
      <c r="J18" s="166"/>
      <c r="K18" s="166"/>
      <c r="L18" s="166"/>
    </row>
    <row r="19" spans="1:12" ht="15.75" customHeight="1" x14ac:dyDescent="0.15">
      <c r="A19" s="21"/>
      <c r="B19" s="378"/>
      <c r="C19" s="406"/>
      <c r="D19" s="166"/>
      <c r="E19" s="166"/>
      <c r="F19" s="166"/>
      <c r="G19" s="166"/>
      <c r="H19" s="166"/>
      <c r="I19" s="166"/>
      <c r="J19" s="166"/>
      <c r="K19" s="166"/>
      <c r="L19" s="166"/>
    </row>
    <row r="20" spans="1:12" s="166" customFormat="1" ht="21" customHeight="1" x14ac:dyDescent="0.15">
      <c r="A20" s="21" t="s">
        <v>799</v>
      </c>
      <c r="B20" s="21"/>
    </row>
    <row r="21" spans="1:12" s="166" customFormat="1" ht="21" customHeight="1" x14ac:dyDescent="0.15">
      <c r="A21" s="21"/>
      <c r="B21" s="811"/>
      <c r="C21" s="405" t="s">
        <v>209</v>
      </c>
      <c r="D21" s="443"/>
    </row>
    <row r="22" spans="1:12" ht="21" customHeight="1" x14ac:dyDescent="0.15">
      <c r="B22" s="704" t="s">
        <v>642</v>
      </c>
      <c r="C22" s="1707"/>
      <c r="D22" s="1727"/>
      <c r="E22" s="1728"/>
    </row>
    <row r="23" spans="1:12" ht="10.5" customHeight="1" x14ac:dyDescent="0.15">
      <c r="B23" s="26"/>
      <c r="C23" s="402"/>
      <c r="D23" s="402"/>
      <c r="E23" s="402"/>
    </row>
    <row r="24" spans="1:12" ht="21" customHeight="1" x14ac:dyDescent="0.15">
      <c r="A24" s="21" t="s">
        <v>800</v>
      </c>
      <c r="B24" s="21"/>
      <c r="C24" s="21"/>
      <c r="D24" s="21"/>
      <c r="E24" s="21"/>
      <c r="F24" s="166"/>
      <c r="G24" s="166"/>
      <c r="H24" s="166"/>
      <c r="I24" s="166"/>
      <c r="J24" s="166"/>
      <c r="K24" s="166"/>
      <c r="L24" s="166"/>
    </row>
    <row r="25" spans="1:12" ht="21" customHeight="1" x14ac:dyDescent="0.15">
      <c r="A25" s="21"/>
      <c r="B25" s="811"/>
      <c r="C25" s="405" t="s">
        <v>617</v>
      </c>
      <c r="D25" s="166"/>
      <c r="E25" s="166"/>
      <c r="F25" s="166"/>
      <c r="G25" s="166"/>
      <c r="H25" s="166"/>
      <c r="I25" s="166"/>
      <c r="J25" s="166"/>
      <c r="K25" s="166"/>
      <c r="L25" s="166"/>
    </row>
  </sheetData>
  <sheetProtection formatRows="0"/>
  <mergeCells count="4">
    <mergeCell ref="A3:C3"/>
    <mergeCell ref="D3:E3"/>
    <mergeCell ref="C14:E14"/>
    <mergeCell ref="C22:E22"/>
  </mergeCells>
  <phoneticPr fontId="3"/>
  <dataValidations count="5">
    <dataValidation type="list" operator="equal" allowBlank="1" showInputMessage="1" showErrorMessage="1" errorTitle="入力規則違反" error="リストから選択してください" sqref="B25" xr:uid="{00000000-0002-0000-3800-000000000000}">
      <formula1>"いる,いない,非該当"</formula1>
    </dataValidation>
    <dataValidation type="list" operator="equal" allowBlank="1" showInputMessage="1" showErrorMessage="1" errorTitle="入力規則違反" error="リストから選択してください" sqref="B6" xr:uid="{00000000-0002-0000-3800-000001000000}">
      <formula1>"実施,未実施"</formula1>
    </dataValidation>
    <dataValidation type="list" operator="equal" allowBlank="1" showInputMessage="1" showErrorMessage="1" errorTitle="入力規則違反" error="リストから選択してください" sqref="B2" xr:uid="{00000000-0002-0000-3800-000002000000}">
      <formula1>"いる,いない,一部作成"</formula1>
    </dataValidation>
    <dataValidation type="list" operator="equal" allowBlank="1" showInputMessage="1" showErrorMessage="1" errorTitle="入力規則違反" error="リストから選択してください" sqref="B13 B18 B21" xr:uid="{00000000-0002-0000-3800-000003000000}">
      <formula1>"いる,いない"</formula1>
    </dataValidation>
    <dataValidation type="list" allowBlank="1" showInputMessage="1" showErrorMessage="1" sqref="B10" xr:uid="{00000000-0002-0000-3800-000004000000}">
      <formula1>"いる,いない"</formula1>
    </dataValidation>
  </dataValidations>
  <printOptions horizontalCentered="1"/>
  <pageMargins left="0.43307086614173229" right="0.31496062992125984" top="0.55118110236220474" bottom="0.70866141732283472" header="0.27559055118110237" footer="0.23622047244094491"/>
  <pageSetup paperSize="9" scale="92" orientation="landscape" cellComments="asDisplayed" r:id="rId1"/>
  <headerFooter alignWithMargins="0">
    <oddFooter>&amp;C&amp;A</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9"/>
  <dimension ref="A1:R25"/>
  <sheetViews>
    <sheetView showGridLines="0" view="pageBreakPreview" zoomScaleNormal="80" zoomScaleSheetLayoutView="100" workbookViewId="0">
      <selection activeCell="J6" sqref="J6"/>
    </sheetView>
  </sheetViews>
  <sheetFormatPr defaultColWidth="3.125" defaultRowHeight="21" customHeight="1" x14ac:dyDescent="0.15"/>
  <cols>
    <col min="1" max="1" width="3.125" style="46" customWidth="1"/>
    <col min="2" max="2" width="12.125" style="46" customWidth="1"/>
    <col min="3" max="3" width="9.625" style="46" customWidth="1"/>
    <col min="4" max="6" width="9.25" style="46" customWidth="1"/>
    <col min="7" max="7" width="7.375" style="46" customWidth="1"/>
    <col min="8" max="8" width="6.25" style="46" customWidth="1"/>
    <col min="9" max="9" width="10.375" style="46" customWidth="1"/>
    <col min="10" max="12" width="6.25" style="46" customWidth="1"/>
    <col min="13" max="15" width="6.75" style="46" customWidth="1"/>
    <col min="16" max="16" width="8.125" style="46" customWidth="1"/>
    <col min="17" max="17" width="6.25" style="46" customWidth="1"/>
    <col min="18" max="18" width="10.5" style="46" customWidth="1"/>
    <col min="19" max="16384" width="3.125" style="46"/>
  </cols>
  <sheetData>
    <row r="1" spans="1:18" s="404" customFormat="1" ht="21" customHeight="1" x14ac:dyDescent="0.15">
      <c r="A1" s="59" t="s">
        <v>711</v>
      </c>
      <c r="B1" s="27"/>
      <c r="C1" s="27"/>
    </row>
    <row r="2" spans="1:18" s="423" customFormat="1" ht="21" customHeight="1" x14ac:dyDescent="0.15">
      <c r="A2" s="423" t="s">
        <v>801</v>
      </c>
      <c r="D2" s="444"/>
      <c r="E2" s="444"/>
      <c r="F2" s="444"/>
      <c r="G2" s="444"/>
      <c r="H2" s="444"/>
      <c r="I2" s="444"/>
      <c r="J2" s="444"/>
      <c r="K2" s="444"/>
      <c r="L2" s="444"/>
      <c r="M2" s="444"/>
      <c r="N2" s="445"/>
      <c r="O2" s="446"/>
      <c r="P2" s="446"/>
      <c r="Q2" s="447"/>
      <c r="R2" s="448"/>
    </row>
    <row r="3" spans="1:18" s="423" customFormat="1" ht="21" customHeight="1" x14ac:dyDescent="0.15">
      <c r="B3" s="423" t="s">
        <v>911</v>
      </c>
      <c r="D3" s="444"/>
      <c r="E3" s="444"/>
      <c r="F3" s="444"/>
      <c r="G3" s="444"/>
      <c r="H3" s="444"/>
      <c r="I3" s="444"/>
      <c r="J3" s="444"/>
      <c r="K3" s="444"/>
      <c r="L3" s="444"/>
      <c r="M3" s="444"/>
      <c r="N3" s="445"/>
      <c r="O3" s="446"/>
      <c r="P3" s="446"/>
      <c r="Q3" s="447"/>
      <c r="R3" s="448"/>
    </row>
    <row r="4" spans="1:18" s="449" customFormat="1" ht="21" customHeight="1" x14ac:dyDescent="0.15">
      <c r="A4" s="46"/>
      <c r="B4" s="1239" t="s">
        <v>2137</v>
      </c>
      <c r="C4" s="46"/>
      <c r="D4" s="46"/>
      <c r="E4" s="46"/>
      <c r="F4" s="46"/>
      <c r="G4" s="46"/>
      <c r="H4" s="46"/>
      <c r="I4" s="46"/>
      <c r="J4" s="46"/>
      <c r="K4" s="46"/>
      <c r="L4" s="46"/>
      <c r="M4" s="46"/>
      <c r="N4" s="46"/>
      <c r="O4" s="82"/>
      <c r="P4" s="82"/>
      <c r="Q4" s="82"/>
      <c r="R4" s="46"/>
    </row>
    <row r="5" spans="1:18" ht="21" customHeight="1" x14ac:dyDescent="0.15">
      <c r="B5" s="46" t="s">
        <v>802</v>
      </c>
    </row>
    <row r="6" spans="1:18" ht="21" customHeight="1" x14ac:dyDescent="0.15">
      <c r="A6" s="1762" t="s">
        <v>803</v>
      </c>
      <c r="B6" s="1763"/>
      <c r="C6" s="1762" t="s">
        <v>643</v>
      </c>
      <c r="D6" s="1766" t="s">
        <v>2131</v>
      </c>
      <c r="E6" s="1767" t="s">
        <v>644</v>
      </c>
      <c r="F6" s="1769" t="s">
        <v>645</v>
      </c>
      <c r="G6" s="1767" t="s">
        <v>2133</v>
      </c>
      <c r="H6" s="1767" t="s">
        <v>646</v>
      </c>
      <c r="I6" s="1767" t="s">
        <v>2132</v>
      </c>
      <c r="J6" s="1755" t="s">
        <v>2134</v>
      </c>
      <c r="K6" s="1756"/>
      <c r="L6" s="1756"/>
      <c r="M6" s="1757" t="s">
        <v>2135</v>
      </c>
      <c r="N6" s="1757"/>
      <c r="O6" s="1757"/>
      <c r="P6" s="1757"/>
      <c r="Q6" s="1757"/>
      <c r="R6" s="1758" t="s">
        <v>804</v>
      </c>
    </row>
    <row r="7" spans="1:18" ht="21" customHeight="1" x14ac:dyDescent="0.15">
      <c r="A7" s="1764"/>
      <c r="B7" s="1765"/>
      <c r="C7" s="1764"/>
      <c r="D7" s="1766"/>
      <c r="E7" s="1768"/>
      <c r="F7" s="1770"/>
      <c r="G7" s="1768"/>
      <c r="H7" s="1768"/>
      <c r="I7" s="1768"/>
      <c r="J7" s="450" t="s">
        <v>647</v>
      </c>
      <c r="K7" s="451" t="s">
        <v>648</v>
      </c>
      <c r="L7" s="450" t="s">
        <v>649</v>
      </c>
      <c r="M7" s="452" t="s">
        <v>2200</v>
      </c>
      <c r="N7" s="452" t="s">
        <v>650</v>
      </c>
      <c r="O7" s="453" t="s">
        <v>1020</v>
      </c>
      <c r="P7" s="703" t="s">
        <v>805</v>
      </c>
      <c r="Q7" s="452" t="s">
        <v>411</v>
      </c>
      <c r="R7" s="1759"/>
    </row>
    <row r="8" spans="1:18" ht="21" customHeight="1" x14ac:dyDescent="0.15">
      <c r="A8" s="1760"/>
      <c r="B8" s="1761"/>
      <c r="C8" s="817"/>
      <c r="D8" s="818"/>
      <c r="E8" s="819"/>
      <c r="F8" s="820"/>
      <c r="G8" s="821"/>
      <c r="H8" s="818"/>
      <c r="I8" s="821"/>
      <c r="J8" s="821"/>
      <c r="K8" s="822"/>
      <c r="L8" s="821">
        <f>SUM(J8:K8)</f>
        <v>0</v>
      </c>
      <c r="M8" s="821"/>
      <c r="N8" s="821"/>
      <c r="O8" s="821"/>
      <c r="P8" s="821"/>
      <c r="Q8" s="821"/>
      <c r="R8" s="823"/>
    </row>
    <row r="9" spans="1:18" ht="21" customHeight="1" x14ac:dyDescent="0.15">
      <c r="A9" s="1760"/>
      <c r="B9" s="1761"/>
      <c r="C9" s="817"/>
      <c r="D9" s="818"/>
      <c r="E9" s="819"/>
      <c r="F9" s="820"/>
      <c r="G9" s="824"/>
      <c r="H9" s="818"/>
      <c r="I9" s="824"/>
      <c r="J9" s="824"/>
      <c r="K9" s="825"/>
      <c r="L9" s="821">
        <f>SUM(J9:K9)</f>
        <v>0</v>
      </c>
      <c r="M9" s="824"/>
      <c r="N9" s="824"/>
      <c r="O9" s="824"/>
      <c r="P9" s="824"/>
      <c r="Q9" s="824"/>
      <c r="R9" s="826"/>
    </row>
    <row r="10" spans="1:18" ht="21" customHeight="1" x14ac:dyDescent="0.15">
      <c r="A10" s="1760"/>
      <c r="B10" s="1761"/>
      <c r="C10" s="817"/>
      <c r="D10" s="818"/>
      <c r="E10" s="819"/>
      <c r="F10" s="820"/>
      <c r="G10" s="824"/>
      <c r="H10" s="818"/>
      <c r="I10" s="824"/>
      <c r="J10" s="824"/>
      <c r="K10" s="825"/>
      <c r="L10" s="821">
        <f>SUM(J10:K10)</f>
        <v>0</v>
      </c>
      <c r="M10" s="824"/>
      <c r="N10" s="824"/>
      <c r="O10" s="824"/>
      <c r="P10" s="824"/>
      <c r="Q10" s="824"/>
      <c r="R10" s="826"/>
    </row>
    <row r="11" spans="1:18" ht="21" customHeight="1" x14ac:dyDescent="0.15">
      <c r="A11" s="1760"/>
      <c r="B11" s="1761"/>
      <c r="C11" s="817"/>
      <c r="D11" s="818"/>
      <c r="E11" s="819"/>
      <c r="F11" s="820"/>
      <c r="G11" s="824"/>
      <c r="H11" s="818"/>
      <c r="I11" s="824"/>
      <c r="J11" s="824"/>
      <c r="K11" s="825"/>
      <c r="L11" s="821">
        <f>SUM(J11:K11)</f>
        <v>0</v>
      </c>
      <c r="M11" s="824"/>
      <c r="N11" s="824"/>
      <c r="O11" s="824"/>
      <c r="P11" s="824"/>
      <c r="Q11" s="824"/>
      <c r="R11" s="826"/>
    </row>
    <row r="12" spans="1:18" ht="21" customHeight="1" x14ac:dyDescent="0.15">
      <c r="A12" s="1760"/>
      <c r="B12" s="1761"/>
      <c r="C12" s="817"/>
      <c r="D12" s="818"/>
      <c r="E12" s="819"/>
      <c r="F12" s="820"/>
      <c r="G12" s="824"/>
      <c r="H12" s="818"/>
      <c r="I12" s="824"/>
      <c r="J12" s="824"/>
      <c r="K12" s="825"/>
      <c r="L12" s="821">
        <f>SUM(J12:K12)</f>
        <v>0</v>
      </c>
      <c r="M12" s="824"/>
      <c r="N12" s="824"/>
      <c r="O12" s="824"/>
      <c r="P12" s="824"/>
      <c r="Q12" s="824"/>
      <c r="R12" s="826"/>
    </row>
    <row r="13" spans="1:18" ht="21" customHeight="1" x14ac:dyDescent="0.15">
      <c r="A13" s="1771" t="s">
        <v>651</v>
      </c>
      <c r="B13" s="1772"/>
      <c r="C13" s="765" t="s">
        <v>2136</v>
      </c>
      <c r="D13" s="1240">
        <f>SUM(D8:D12)</f>
        <v>0</v>
      </c>
      <c r="E13" s="766" t="s">
        <v>652</v>
      </c>
      <c r="F13" s="766" t="s">
        <v>652</v>
      </c>
      <c r="G13" s="766" t="s">
        <v>652</v>
      </c>
      <c r="H13" s="766" t="s">
        <v>652</v>
      </c>
      <c r="I13" s="764">
        <f t="shared" ref="I13:Q13" si="0">SUM(I8:I12)</f>
        <v>0</v>
      </c>
      <c r="J13" s="764">
        <f t="shared" si="0"/>
        <v>0</v>
      </c>
      <c r="K13" s="764">
        <f t="shared" si="0"/>
        <v>0</v>
      </c>
      <c r="L13" s="764">
        <f t="shared" si="0"/>
        <v>0</v>
      </c>
      <c r="M13" s="764">
        <f t="shared" si="0"/>
        <v>0</v>
      </c>
      <c r="N13" s="764">
        <f t="shared" si="0"/>
        <v>0</v>
      </c>
      <c r="O13" s="764">
        <f t="shared" si="0"/>
        <v>0</v>
      </c>
      <c r="P13" s="764">
        <f>SUM(P8:P12)</f>
        <v>0</v>
      </c>
      <c r="Q13" s="764">
        <f t="shared" si="0"/>
        <v>0</v>
      </c>
      <c r="R13" s="766" t="s">
        <v>652</v>
      </c>
    </row>
    <row r="15" spans="1:18" s="449" customFormat="1" ht="21" customHeight="1" x14ac:dyDescent="0.15">
      <c r="A15" s="454"/>
      <c r="B15" s="46" t="s">
        <v>912</v>
      </c>
      <c r="C15" s="46"/>
      <c r="D15" s="46"/>
      <c r="E15" s="46"/>
      <c r="F15" s="46"/>
      <c r="G15" s="46"/>
      <c r="H15" s="46"/>
      <c r="I15" s="46"/>
      <c r="J15" s="46"/>
      <c r="K15" s="46"/>
      <c r="L15" s="46"/>
      <c r="M15" s="46"/>
      <c r="N15" s="46"/>
      <c r="O15" s="46"/>
      <c r="P15" s="46"/>
      <c r="Q15" s="46"/>
      <c r="R15" s="46"/>
    </row>
    <row r="16" spans="1:18" s="449" customFormat="1" ht="21" customHeight="1" x14ac:dyDescent="0.15">
      <c r="A16" s="46"/>
      <c r="B16" s="1239" t="s">
        <v>2138</v>
      </c>
      <c r="C16" s="46"/>
      <c r="D16" s="46"/>
      <c r="E16" s="46"/>
      <c r="F16" s="46"/>
      <c r="G16" s="46"/>
      <c r="H16" s="46"/>
      <c r="I16" s="46"/>
      <c r="J16" s="46"/>
      <c r="K16" s="46"/>
      <c r="L16" s="46"/>
      <c r="M16" s="46"/>
      <c r="N16" s="46"/>
      <c r="O16" s="46"/>
      <c r="P16" s="46"/>
      <c r="Q16" s="46"/>
      <c r="R16" s="46"/>
    </row>
    <row r="17" spans="1:18" s="455" customFormat="1" ht="21" customHeight="1" x14ac:dyDescent="0.15">
      <c r="B17" s="46" t="s">
        <v>806</v>
      </c>
    </row>
    <row r="18" spans="1:18" ht="21" customHeight="1" x14ac:dyDescent="0.15">
      <c r="A18" s="1762" t="s">
        <v>803</v>
      </c>
      <c r="B18" s="1763"/>
      <c r="C18" s="1762" t="s">
        <v>643</v>
      </c>
      <c r="D18" s="1766" t="s">
        <v>2131</v>
      </c>
      <c r="E18" s="1767" t="s">
        <v>644</v>
      </c>
      <c r="F18" s="1769" t="s">
        <v>645</v>
      </c>
      <c r="G18" s="1767" t="s">
        <v>2133</v>
      </c>
      <c r="H18" s="1767" t="s">
        <v>646</v>
      </c>
      <c r="I18" s="1767" t="s">
        <v>2132</v>
      </c>
      <c r="J18" s="1755" t="s">
        <v>2134</v>
      </c>
      <c r="K18" s="1756"/>
      <c r="L18" s="1756"/>
      <c r="M18" s="1773" t="s">
        <v>653</v>
      </c>
      <c r="N18" s="1773"/>
      <c r="O18" s="1773"/>
      <c r="P18" s="1762" t="s">
        <v>807</v>
      </c>
      <c r="Q18" s="1763"/>
      <c r="R18" s="1774"/>
    </row>
    <row r="19" spans="1:18" ht="21" customHeight="1" x14ac:dyDescent="0.15">
      <c r="A19" s="1764"/>
      <c r="B19" s="1765"/>
      <c r="C19" s="1764"/>
      <c r="D19" s="1766"/>
      <c r="E19" s="1768"/>
      <c r="F19" s="1770"/>
      <c r="G19" s="1768"/>
      <c r="H19" s="1768"/>
      <c r="I19" s="1768"/>
      <c r="J19" s="450" t="s">
        <v>647</v>
      </c>
      <c r="K19" s="451" t="s">
        <v>648</v>
      </c>
      <c r="L19" s="450" t="s">
        <v>649</v>
      </c>
      <c r="M19" s="1773"/>
      <c r="N19" s="1773"/>
      <c r="O19" s="1773"/>
      <c r="P19" s="1764"/>
      <c r="Q19" s="1765"/>
      <c r="R19" s="1775"/>
    </row>
    <row r="20" spans="1:18" ht="21" customHeight="1" x14ac:dyDescent="0.15">
      <c r="A20" s="1760"/>
      <c r="B20" s="1761"/>
      <c r="C20" s="817"/>
      <c r="D20" s="818"/>
      <c r="E20" s="819"/>
      <c r="F20" s="820"/>
      <c r="G20" s="821"/>
      <c r="H20" s="818"/>
      <c r="I20" s="827"/>
      <c r="J20" s="827"/>
      <c r="K20" s="828"/>
      <c r="L20" s="827">
        <f>SUM(J20:K20)</f>
        <v>0</v>
      </c>
      <c r="M20" s="1748"/>
      <c r="N20" s="1748"/>
      <c r="O20" s="1740"/>
      <c r="P20" s="1776"/>
      <c r="Q20" s="1748"/>
      <c r="R20" s="1740"/>
    </row>
    <row r="21" spans="1:18" ht="21" customHeight="1" x14ac:dyDescent="0.15">
      <c r="A21" s="1760"/>
      <c r="B21" s="1761"/>
      <c r="C21" s="817"/>
      <c r="D21" s="818"/>
      <c r="E21" s="819"/>
      <c r="F21" s="820"/>
      <c r="G21" s="824"/>
      <c r="H21" s="818"/>
      <c r="I21" s="829"/>
      <c r="J21" s="829"/>
      <c r="K21" s="830"/>
      <c r="L21" s="827">
        <f>SUM(J21:K21)</f>
        <v>0</v>
      </c>
      <c r="M21" s="1748"/>
      <c r="N21" s="1748"/>
      <c r="O21" s="1740"/>
      <c r="P21" s="1776"/>
      <c r="Q21" s="1748"/>
      <c r="R21" s="1740"/>
    </row>
    <row r="22" spans="1:18" ht="21" customHeight="1" x14ac:dyDescent="0.15">
      <c r="A22" s="1760"/>
      <c r="B22" s="1761"/>
      <c r="C22" s="817"/>
      <c r="D22" s="818"/>
      <c r="E22" s="819"/>
      <c r="F22" s="820"/>
      <c r="G22" s="824"/>
      <c r="H22" s="818"/>
      <c r="I22" s="829"/>
      <c r="J22" s="829"/>
      <c r="K22" s="830"/>
      <c r="L22" s="827">
        <f>SUM(J22:K22)</f>
        <v>0</v>
      </c>
      <c r="M22" s="1748"/>
      <c r="N22" s="1748"/>
      <c r="O22" s="1740"/>
      <c r="P22" s="1776"/>
      <c r="Q22" s="1748"/>
      <c r="R22" s="1740"/>
    </row>
    <row r="23" spans="1:18" ht="21" customHeight="1" x14ac:dyDescent="0.15">
      <c r="A23" s="1760"/>
      <c r="B23" s="1761"/>
      <c r="C23" s="817"/>
      <c r="D23" s="818"/>
      <c r="E23" s="819"/>
      <c r="F23" s="820"/>
      <c r="G23" s="824"/>
      <c r="H23" s="818"/>
      <c r="I23" s="829"/>
      <c r="J23" s="829"/>
      <c r="K23" s="830"/>
      <c r="L23" s="827">
        <f>SUM(J23:K23)</f>
        <v>0</v>
      </c>
      <c r="M23" s="1748"/>
      <c r="N23" s="1748"/>
      <c r="O23" s="1740"/>
      <c r="P23" s="1776"/>
      <c r="Q23" s="1748"/>
      <c r="R23" s="1740"/>
    </row>
    <row r="24" spans="1:18" ht="21" customHeight="1" x14ac:dyDescent="0.15">
      <c r="A24" s="1760"/>
      <c r="B24" s="1761"/>
      <c r="C24" s="817"/>
      <c r="D24" s="818"/>
      <c r="E24" s="819"/>
      <c r="F24" s="820"/>
      <c r="G24" s="824"/>
      <c r="H24" s="818"/>
      <c r="I24" s="829"/>
      <c r="J24" s="829"/>
      <c r="K24" s="830"/>
      <c r="L24" s="827">
        <f>SUM(J24:K24)</f>
        <v>0</v>
      </c>
      <c r="M24" s="1748"/>
      <c r="N24" s="1748"/>
      <c r="O24" s="1740"/>
      <c r="P24" s="1776"/>
      <c r="Q24" s="1748"/>
      <c r="R24" s="1740"/>
    </row>
    <row r="25" spans="1:18" ht="21" customHeight="1" x14ac:dyDescent="0.15">
      <c r="A25" s="1771" t="s">
        <v>651</v>
      </c>
      <c r="B25" s="1777"/>
      <c r="C25" s="765" t="s">
        <v>2136</v>
      </c>
      <c r="D25" s="1240">
        <f>SUM(D20:D24)</f>
        <v>0</v>
      </c>
      <c r="E25" s="1241" t="s">
        <v>652</v>
      </c>
      <c r="F25" s="1241" t="s">
        <v>652</v>
      </c>
      <c r="G25" s="1241" t="s">
        <v>652</v>
      </c>
      <c r="H25" s="1241" t="s">
        <v>652</v>
      </c>
      <c r="I25" s="1242">
        <f>SUM(I20:I24)</f>
        <v>0</v>
      </c>
      <c r="J25" s="1242">
        <f>SUM(J20:J24)</f>
        <v>0</v>
      </c>
      <c r="K25" s="1242">
        <f>SUM(K20:K24)</f>
        <v>0</v>
      </c>
      <c r="L25" s="1242">
        <f>SUM(L20:L24)</f>
        <v>0</v>
      </c>
      <c r="M25" s="1778"/>
      <c r="N25" s="1778"/>
      <c r="O25" s="1779"/>
      <c r="P25" s="1780"/>
      <c r="Q25" s="1778"/>
      <c r="R25" s="1779"/>
    </row>
  </sheetData>
  <sheetProtection formatRows="0"/>
  <mergeCells count="46">
    <mergeCell ref="A25:B25"/>
    <mergeCell ref="M25:O25"/>
    <mergeCell ref="P25:R25"/>
    <mergeCell ref="A23:B23"/>
    <mergeCell ref="M23:O23"/>
    <mergeCell ref="P23:R23"/>
    <mergeCell ref="A24:B24"/>
    <mergeCell ref="M24:O24"/>
    <mergeCell ref="P24:R24"/>
    <mergeCell ref="A21:B21"/>
    <mergeCell ref="M21:O21"/>
    <mergeCell ref="P21:R21"/>
    <mergeCell ref="A22:B22"/>
    <mergeCell ref="M22:O22"/>
    <mergeCell ref="P22:R22"/>
    <mergeCell ref="M18:O19"/>
    <mergeCell ref="P18:R19"/>
    <mergeCell ref="A20:B20"/>
    <mergeCell ref="M20:O20"/>
    <mergeCell ref="P20:R20"/>
    <mergeCell ref="C18:C19"/>
    <mergeCell ref="D18:D19"/>
    <mergeCell ref="E18:E19"/>
    <mergeCell ref="A18:B19"/>
    <mergeCell ref="I18:I19"/>
    <mergeCell ref="J18:L18"/>
    <mergeCell ref="F18:F19"/>
    <mergeCell ref="G18:G19"/>
    <mergeCell ref="H18:H19"/>
    <mergeCell ref="A9:B9"/>
    <mergeCell ref="A10:B10"/>
    <mergeCell ref="A11:B11"/>
    <mergeCell ref="A12:B12"/>
    <mergeCell ref="A13:B13"/>
    <mergeCell ref="J6:L6"/>
    <mergeCell ref="M6:Q6"/>
    <mergeCell ref="R6:R7"/>
    <mergeCell ref="A8:B8"/>
    <mergeCell ref="A6:B7"/>
    <mergeCell ref="C6:C7"/>
    <mergeCell ref="D6:D7"/>
    <mergeCell ref="E6:E7"/>
    <mergeCell ref="F6:F7"/>
    <mergeCell ref="G6:G7"/>
    <mergeCell ref="H6:H7"/>
    <mergeCell ref="I6:I7"/>
  </mergeCells>
  <phoneticPr fontId="3"/>
  <dataValidations count="2">
    <dataValidation allowBlank="1" showInputMessage="1" showErrorMessage="1" errorTitle="入力規則違反" error="はい、いいえ、該当なし　の何れかを記入" sqref="O2:P3" xr:uid="{00000000-0002-0000-3900-000000000000}"/>
    <dataValidation type="list" allowBlank="1" showInputMessage="1" showErrorMessage="1" sqref="F8:F12 F20:F24" xr:uid="{00000000-0002-0000-3900-000001000000}">
      <formula1>"有,無"</formula1>
    </dataValidation>
  </dataValidations>
  <printOptions horizontalCentered="1"/>
  <pageMargins left="0.43307086614173229" right="0.31496062992125984" top="0.55118110236220474" bottom="0.70866141732283472" header="0.27559055118110237" footer="0.23622047244094491"/>
  <pageSetup paperSize="9" scale="92" orientation="landscape" cellComments="asDisplayed" r:id="rId1"/>
  <headerFooter alignWithMargins="0">
    <oddFooter>&amp;C&amp;A</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34"/>
  <dimension ref="A1:M24"/>
  <sheetViews>
    <sheetView showGridLines="0" view="pageBreakPreview" zoomScaleNormal="80" zoomScaleSheetLayoutView="100" workbookViewId="0">
      <selection activeCell="J6" sqref="J6"/>
    </sheetView>
  </sheetViews>
  <sheetFormatPr defaultColWidth="3.125" defaultRowHeight="21" customHeight="1" x14ac:dyDescent="0.15"/>
  <cols>
    <col min="1" max="1" width="2.75" style="103" customWidth="1"/>
    <col min="2" max="2" width="3.25" style="103" customWidth="1"/>
    <col min="3" max="3" width="4.125" style="103" customWidth="1"/>
    <col min="4" max="4" width="5.75" style="103" customWidth="1"/>
    <col min="5" max="6" width="10.25" style="103" customWidth="1"/>
    <col min="7" max="7" width="18.125" style="103" customWidth="1"/>
    <col min="8" max="8" width="16.125" style="103" customWidth="1"/>
    <col min="9" max="10" width="8.625" style="103" customWidth="1"/>
    <col min="11" max="11" width="25.125" style="103" customWidth="1"/>
    <col min="12" max="12" width="23.375" style="103" customWidth="1"/>
    <col min="13" max="13" width="2.25" style="103" customWidth="1"/>
    <col min="14" max="14" width="1.75" style="103" customWidth="1"/>
    <col min="15" max="16384" width="3.125" style="103"/>
  </cols>
  <sheetData>
    <row r="1" spans="1:13" s="456" customFormat="1" ht="21" customHeight="1" x14ac:dyDescent="0.15">
      <c r="B1" s="127" t="s">
        <v>654</v>
      </c>
    </row>
    <row r="2" spans="1:13" s="456" customFormat="1" ht="21" customHeight="1" x14ac:dyDescent="0.15">
      <c r="C2" s="127" t="s">
        <v>655</v>
      </c>
      <c r="L2" s="457"/>
      <c r="M2" s="457"/>
    </row>
    <row r="3" spans="1:13" s="456" customFormat="1" ht="21" customHeight="1" x14ac:dyDescent="0.15">
      <c r="C3" s="1781" t="s">
        <v>656</v>
      </c>
      <c r="D3" s="1782"/>
      <c r="E3" s="1782"/>
      <c r="F3" s="1783"/>
      <c r="G3" s="720" t="s">
        <v>643</v>
      </c>
      <c r="H3" s="719" t="s">
        <v>657</v>
      </c>
      <c r="I3" s="721" t="s">
        <v>658</v>
      </c>
      <c r="J3" s="1781" t="s">
        <v>808</v>
      </c>
      <c r="K3" s="1782"/>
      <c r="L3" s="1783"/>
      <c r="M3" s="457"/>
    </row>
    <row r="4" spans="1:13" s="127" customFormat="1" ht="21" customHeight="1" x14ac:dyDescent="0.15">
      <c r="C4" s="1784"/>
      <c r="D4" s="1785"/>
      <c r="E4" s="1785"/>
      <c r="F4" s="1786"/>
      <c r="G4" s="823"/>
      <c r="H4" s="831"/>
      <c r="I4" s="832"/>
      <c r="J4" s="1784"/>
      <c r="K4" s="1785"/>
      <c r="L4" s="1786"/>
      <c r="M4" s="117"/>
    </row>
    <row r="5" spans="1:13" s="127" customFormat="1" ht="21" customHeight="1" x14ac:dyDescent="0.15">
      <c r="C5" s="1784"/>
      <c r="D5" s="1785"/>
      <c r="E5" s="1785"/>
      <c r="F5" s="1786"/>
      <c r="G5" s="823"/>
      <c r="H5" s="831"/>
      <c r="I5" s="832"/>
      <c r="J5" s="1784"/>
      <c r="K5" s="1785"/>
      <c r="L5" s="1786"/>
    </row>
    <row r="6" spans="1:13" s="127" customFormat="1" ht="21" customHeight="1" x14ac:dyDescent="0.15">
      <c r="C6" s="1784"/>
      <c r="D6" s="1785"/>
      <c r="E6" s="1785"/>
      <c r="F6" s="1786"/>
      <c r="G6" s="823"/>
      <c r="H6" s="831"/>
      <c r="I6" s="832"/>
      <c r="J6" s="1784"/>
      <c r="K6" s="1785"/>
      <c r="L6" s="1786"/>
    </row>
    <row r="8" spans="1:13" ht="21" customHeight="1" x14ac:dyDescent="0.15">
      <c r="B8" s="127" t="s">
        <v>659</v>
      </c>
      <c r="M8" s="718"/>
    </row>
    <row r="9" spans="1:13" ht="21" customHeight="1" x14ac:dyDescent="0.15">
      <c r="C9" s="1787"/>
      <c r="D9" s="1787"/>
      <c r="E9" s="1787"/>
      <c r="F9" s="722" t="s">
        <v>660</v>
      </c>
      <c r="J9" s="127"/>
      <c r="K9" s="127"/>
      <c r="M9" s="718"/>
    </row>
    <row r="10" spans="1:13" ht="21" customHeight="1" x14ac:dyDescent="0.15">
      <c r="C10" s="723" t="s">
        <v>796</v>
      </c>
      <c r="D10" s="724"/>
      <c r="E10" s="724"/>
      <c r="F10" s="1788"/>
      <c r="G10" s="1788"/>
      <c r="H10" s="1788"/>
      <c r="I10" s="1788"/>
      <c r="J10" s="1788"/>
      <c r="K10" s="1788"/>
      <c r="L10" s="1788"/>
      <c r="M10" s="718"/>
    </row>
    <row r="11" spans="1:13" ht="21" customHeight="1" x14ac:dyDescent="0.15">
      <c r="C11" s="147"/>
      <c r="D11" s="725"/>
      <c r="E11" s="725"/>
      <c r="F11" s="725"/>
      <c r="G11" s="726"/>
      <c r="H11" s="726"/>
      <c r="I11" s="726"/>
      <c r="J11" s="726"/>
      <c r="K11" s="726"/>
      <c r="L11" s="725"/>
      <c r="M11" s="718"/>
    </row>
    <row r="12" spans="1:13" s="127" customFormat="1" ht="21" customHeight="1" x14ac:dyDescent="0.15">
      <c r="A12" s="269" t="s">
        <v>586</v>
      </c>
      <c r="B12" s="127" t="s">
        <v>661</v>
      </c>
    </row>
    <row r="13" spans="1:13" s="127" customFormat="1" ht="21" customHeight="1" x14ac:dyDescent="0.15">
      <c r="C13" s="127" t="s">
        <v>809</v>
      </c>
      <c r="D13" s="1789" t="s">
        <v>913</v>
      </c>
      <c r="E13" s="1789"/>
      <c r="F13" s="1789"/>
      <c r="G13" s="1789"/>
      <c r="H13" s="1789"/>
      <c r="I13" s="1789"/>
      <c r="J13" s="1789"/>
      <c r="K13" s="1789"/>
      <c r="L13" s="1790"/>
    </row>
    <row r="14" spans="1:13" s="127" customFormat="1" ht="21" customHeight="1" x14ac:dyDescent="0.15">
      <c r="C14" s="728"/>
      <c r="D14" s="729"/>
      <c r="E14" s="727"/>
      <c r="F14" s="727"/>
      <c r="G14" s="727"/>
      <c r="H14" s="727"/>
      <c r="I14" s="1787"/>
      <c r="J14" s="1787"/>
      <c r="K14" s="718" t="s">
        <v>1045</v>
      </c>
    </row>
    <row r="15" spans="1:13" s="127" customFormat="1" ht="21" customHeight="1" x14ac:dyDescent="0.15">
      <c r="A15" s="718" t="s">
        <v>810</v>
      </c>
      <c r="C15" s="127" t="s">
        <v>811</v>
      </c>
      <c r="D15" s="127" t="s">
        <v>662</v>
      </c>
      <c r="I15" s="1787"/>
      <c r="J15" s="1787"/>
      <c r="K15" s="718" t="s">
        <v>1045</v>
      </c>
    </row>
    <row r="16" spans="1:13" s="127" customFormat="1" ht="21" customHeight="1" x14ac:dyDescent="0.15">
      <c r="C16" s="1792"/>
      <c r="D16" s="1792"/>
      <c r="E16" s="1792"/>
      <c r="F16" s="117"/>
    </row>
    <row r="17" spans="1:12" s="456" customFormat="1" ht="21" customHeight="1" x14ac:dyDescent="0.15">
      <c r="A17" s="127" t="s">
        <v>914</v>
      </c>
      <c r="C17" s="127"/>
      <c r="D17" s="127"/>
      <c r="E17" s="127"/>
      <c r="F17" s="127"/>
      <c r="G17" s="268"/>
      <c r="H17" s="127"/>
    </row>
    <row r="18" spans="1:12" s="456" customFormat="1" ht="21" customHeight="1" x14ac:dyDescent="0.15">
      <c r="A18" s="127" t="s">
        <v>663</v>
      </c>
      <c r="B18" s="127"/>
      <c r="I18" s="1793"/>
      <c r="J18" s="1793"/>
      <c r="K18" s="127" t="s">
        <v>1044</v>
      </c>
    </row>
    <row r="19" spans="1:12" s="456" customFormat="1" ht="21" customHeight="1" x14ac:dyDescent="0.15">
      <c r="A19" s="127" t="s">
        <v>664</v>
      </c>
      <c r="B19" s="127"/>
      <c r="I19" s="1793"/>
      <c r="J19" s="1793"/>
      <c r="K19" s="127" t="s">
        <v>1044</v>
      </c>
    </row>
    <row r="20" spans="1:12" s="456" customFormat="1" ht="21" customHeight="1" x14ac:dyDescent="0.15">
      <c r="B20" s="127"/>
      <c r="C20" s="127"/>
      <c r="D20" s="127"/>
      <c r="E20" s="127"/>
      <c r="F20" s="127"/>
      <c r="G20" s="127"/>
      <c r="H20" s="127"/>
    </row>
    <row r="21" spans="1:12" s="456" customFormat="1" ht="21" customHeight="1" x14ac:dyDescent="0.15">
      <c r="A21" s="127" t="s">
        <v>1021</v>
      </c>
      <c r="C21" s="127"/>
      <c r="D21" s="127"/>
      <c r="E21" s="127"/>
      <c r="F21" s="127"/>
      <c r="G21" s="127"/>
      <c r="H21" s="127"/>
    </row>
    <row r="22" spans="1:12" s="456" customFormat="1" ht="21" customHeight="1" x14ac:dyDescent="0.15">
      <c r="A22" s="127" t="s">
        <v>1022</v>
      </c>
      <c r="B22" s="127"/>
      <c r="E22" s="127"/>
      <c r="F22" s="127"/>
      <c r="G22" s="127"/>
      <c r="H22" s="127"/>
    </row>
    <row r="23" spans="1:12" s="456" customFormat="1" ht="21" customHeight="1" x14ac:dyDescent="0.15">
      <c r="D23" s="1794" t="s">
        <v>915</v>
      </c>
      <c r="E23" s="1654"/>
      <c r="F23" s="1654"/>
      <c r="G23" s="1654"/>
      <c r="H23" s="1655"/>
      <c r="I23" s="1784"/>
      <c r="J23" s="1785"/>
      <c r="K23" s="1785"/>
      <c r="L23" s="1786"/>
    </row>
    <row r="24" spans="1:12" s="455" customFormat="1" ht="21" customHeight="1" x14ac:dyDescent="0.15">
      <c r="D24" s="1791" t="s">
        <v>665</v>
      </c>
      <c r="E24" s="1654"/>
      <c r="F24" s="1654"/>
      <c r="G24" s="1654"/>
      <c r="H24" s="1655"/>
      <c r="I24" s="1784"/>
      <c r="J24" s="1785"/>
      <c r="K24" s="1785"/>
      <c r="L24" s="1786"/>
    </row>
  </sheetData>
  <sheetProtection formatRows="0"/>
  <mergeCells count="20">
    <mergeCell ref="I14:J14"/>
    <mergeCell ref="D24:H24"/>
    <mergeCell ref="I24:L24"/>
    <mergeCell ref="I15:J15"/>
    <mergeCell ref="C16:E16"/>
    <mergeCell ref="I18:J18"/>
    <mergeCell ref="I19:J19"/>
    <mergeCell ref="D23:H23"/>
    <mergeCell ref="I23:L23"/>
    <mergeCell ref="C6:F6"/>
    <mergeCell ref="J6:L6"/>
    <mergeCell ref="C9:E9"/>
    <mergeCell ref="F10:L10"/>
    <mergeCell ref="D13:L13"/>
    <mergeCell ref="C3:F3"/>
    <mergeCell ref="J3:L3"/>
    <mergeCell ref="C4:F4"/>
    <mergeCell ref="J4:L4"/>
    <mergeCell ref="C5:F5"/>
    <mergeCell ref="J5:L5"/>
  </mergeCells>
  <phoneticPr fontId="3"/>
  <dataValidations count="4">
    <dataValidation type="list" allowBlank="1" showInputMessage="1" showErrorMessage="1" errorTitle="入力規則違反" error="はい、いいえ、該当なし　の何れかを記入" sqref="I14:I15" xr:uid="{00000000-0002-0000-3A00-000000000000}">
      <formula1>"はい,いいえ,該当なし"</formula1>
    </dataValidation>
    <dataValidation type="list" allowBlank="1" showInputMessage="1" showErrorMessage="1" sqref="I18:I19" xr:uid="{00000000-0002-0000-3A00-000001000000}">
      <formula1>"ある,なし"</formula1>
    </dataValidation>
    <dataValidation type="list" allowBlank="1" showInputMessage="1" showErrorMessage="1" sqref="I4:I6" xr:uid="{00000000-0002-0000-3A00-000002000000}">
      <formula1>"有,無"</formula1>
    </dataValidation>
    <dataValidation type="list" allowBlank="1" showInputMessage="1" showErrorMessage="1" errorTitle="入力規則違反" error="はい、いいえ、該当なし　の何れかを記入" sqref="C9:E9" xr:uid="{00000000-0002-0000-3A00-000003000000}">
      <formula1>"いる,いない,,該当なし"</formula1>
    </dataValidation>
  </dataValidations>
  <printOptions horizontalCentered="1"/>
  <pageMargins left="0.43307086614173229" right="0.31496062992125984" top="0.55118110236220474" bottom="0.70866141732283472" header="0.27559055118110237" footer="0.23622047244094491"/>
  <pageSetup paperSize="9" scale="92" orientation="landscape" cellComments="asDisplayed" r:id="rId1"/>
  <headerFooter alignWithMargins="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6"/>
  <sheetViews>
    <sheetView showGridLines="0" view="pageBreakPreview" zoomScale="85" zoomScaleNormal="100" zoomScaleSheetLayoutView="85" workbookViewId="0">
      <selection activeCell="J6" sqref="J6"/>
    </sheetView>
  </sheetViews>
  <sheetFormatPr defaultColWidth="9" defaultRowHeight="21.95" customHeight="1" x14ac:dyDescent="0.15"/>
  <cols>
    <col min="1" max="1" width="15.25" style="103" customWidth="1"/>
    <col min="2" max="2" width="15" style="103" customWidth="1"/>
    <col min="3" max="4" width="14.75" style="103" customWidth="1"/>
    <col min="5" max="7" width="18.625" style="103" customWidth="1"/>
    <col min="8" max="16384" width="9" style="103"/>
  </cols>
  <sheetData>
    <row r="1" spans="1:7" ht="24" customHeight="1" x14ac:dyDescent="0.15">
      <c r="A1" s="263" t="s">
        <v>179</v>
      </c>
      <c r="C1" s="152"/>
      <c r="D1" s="268"/>
      <c r="E1" s="268"/>
      <c r="F1" s="268"/>
      <c r="G1" s="117"/>
    </row>
    <row r="2" spans="1:7" ht="20.100000000000001" customHeight="1" x14ac:dyDescent="0.15">
      <c r="A2" s="103" t="s">
        <v>2061</v>
      </c>
    </row>
    <row r="3" spans="1:7" ht="20.100000000000001" customHeight="1" x14ac:dyDescent="0.15">
      <c r="A3" s="269" t="s">
        <v>226</v>
      </c>
    </row>
    <row r="4" spans="1:7" ht="20.100000000000001" customHeight="1" x14ac:dyDescent="0.15">
      <c r="A4" s="103" t="s">
        <v>1836</v>
      </c>
    </row>
    <row r="5" spans="1:7" s="117" customFormat="1" ht="20.100000000000001" customHeight="1" x14ac:dyDescent="0.15">
      <c r="A5" s="270" t="s">
        <v>1109</v>
      </c>
      <c r="D5" s="120"/>
      <c r="E5" s="103" t="s">
        <v>32</v>
      </c>
    </row>
    <row r="6" spans="1:7" s="150" customFormat="1" ht="20.100000000000001" customHeight="1" x14ac:dyDescent="0.15">
      <c r="A6" s="117" t="s">
        <v>2237</v>
      </c>
    </row>
    <row r="7" spans="1:7" ht="20.100000000000001" customHeight="1" x14ac:dyDescent="0.15">
      <c r="A7" s="271"/>
      <c r="B7" s="271"/>
      <c r="C7" s="739"/>
      <c r="D7" s="272"/>
      <c r="E7" s="273"/>
    </row>
    <row r="8" spans="1:7" ht="20.100000000000001" customHeight="1" x14ac:dyDescent="0.15"/>
    <row r="9" spans="1:7" s="117" customFormat="1" ht="19.5" customHeight="1" x14ac:dyDescent="0.15">
      <c r="A9" s="270" t="s">
        <v>1110</v>
      </c>
      <c r="B9" s="153"/>
      <c r="C9" s="153"/>
      <c r="D9" s="120"/>
      <c r="E9" s="103" t="s">
        <v>32</v>
      </c>
    </row>
    <row r="10" spans="1:7" ht="20.100000000000001" customHeight="1" x14ac:dyDescent="0.15">
      <c r="A10" s="117" t="s">
        <v>2238</v>
      </c>
      <c r="B10" s="152"/>
      <c r="C10" s="137"/>
      <c r="D10" s="137"/>
      <c r="E10" s="137"/>
      <c r="F10" s="137"/>
    </row>
    <row r="11" spans="1:7" ht="20.100000000000001" customHeight="1" x14ac:dyDescent="0.15">
      <c r="A11" s="271"/>
      <c r="B11" s="137"/>
      <c r="C11" s="739"/>
      <c r="D11" s="272"/>
    </row>
    <row r="12" spans="1:7" ht="11.25" customHeight="1" x14ac:dyDescent="0.15">
      <c r="B12" s="137"/>
      <c r="C12" s="137"/>
      <c r="D12" s="137"/>
    </row>
    <row r="13" spans="1:7" ht="13.5" x14ac:dyDescent="0.15">
      <c r="A13" s="103" t="s">
        <v>859</v>
      </c>
      <c r="B13" s="137"/>
      <c r="C13" s="137"/>
      <c r="D13" s="137"/>
    </row>
    <row r="14" spans="1:7" ht="20.100000000000001" customHeight="1" x14ac:dyDescent="0.15">
      <c r="A14" s="103" t="s">
        <v>217</v>
      </c>
      <c r="B14" s="137"/>
      <c r="C14" s="137"/>
      <c r="D14" s="137"/>
    </row>
    <row r="15" spans="1:7" s="117" customFormat="1" ht="19.5" customHeight="1" x14ac:dyDescent="0.15">
      <c r="A15" s="270"/>
      <c r="B15" s="270"/>
      <c r="C15" s="270"/>
      <c r="D15" s="626"/>
      <c r="E15" s="103" t="s">
        <v>96</v>
      </c>
    </row>
    <row r="16" spans="1:7" ht="11.25" customHeight="1" x14ac:dyDescent="0.15">
      <c r="B16" s="137"/>
      <c r="C16" s="137"/>
      <c r="D16" s="137"/>
    </row>
    <row r="17" spans="1:5" ht="13.5" x14ac:dyDescent="0.15">
      <c r="A17" s="103" t="s">
        <v>860</v>
      </c>
      <c r="B17" s="137"/>
      <c r="C17" s="137"/>
      <c r="D17" s="137"/>
    </row>
    <row r="18" spans="1:5" ht="20.100000000000001" customHeight="1" x14ac:dyDescent="0.15">
      <c r="A18" s="103" t="s">
        <v>286</v>
      </c>
      <c r="B18" s="137"/>
      <c r="C18" s="137"/>
      <c r="D18" s="137"/>
    </row>
    <row r="19" spans="1:5" ht="20.100000000000001" customHeight="1" x14ac:dyDescent="0.15">
      <c r="B19" s="120"/>
      <c r="C19" s="274" t="s">
        <v>98</v>
      </c>
      <c r="D19" s="275"/>
    </row>
    <row r="20" spans="1:5" ht="20.100000000000001" customHeight="1" x14ac:dyDescent="0.15">
      <c r="B20" s="120"/>
      <c r="C20" s="274" t="s">
        <v>97</v>
      </c>
      <c r="D20" s="275"/>
    </row>
    <row r="21" spans="1:5" ht="20.100000000000001" customHeight="1" x14ac:dyDescent="0.15">
      <c r="B21" s="120"/>
      <c r="C21" s="274" t="s">
        <v>411</v>
      </c>
      <c r="D21" s="275"/>
    </row>
    <row r="22" spans="1:5" ht="11.25" customHeight="1" x14ac:dyDescent="0.15">
      <c r="B22" s="137"/>
      <c r="C22" s="137"/>
      <c r="D22" s="137"/>
    </row>
    <row r="23" spans="1:5" ht="13.5" x14ac:dyDescent="0.15">
      <c r="A23" s="103" t="s">
        <v>861</v>
      </c>
    </row>
    <row r="24" spans="1:5" ht="20.100000000000001" customHeight="1" x14ac:dyDescent="0.15">
      <c r="A24" s="103" t="s">
        <v>176</v>
      </c>
    </row>
    <row r="25" spans="1:5" ht="20.100000000000001" customHeight="1" x14ac:dyDescent="0.15">
      <c r="B25" s="120"/>
      <c r="C25" s="121" t="s">
        <v>218</v>
      </c>
      <c r="D25" s="120"/>
      <c r="E25" s="121" t="s">
        <v>219</v>
      </c>
    </row>
    <row r="26" spans="1:5" ht="20.100000000000001" customHeight="1" x14ac:dyDescent="0.15">
      <c r="B26" s="120"/>
      <c r="C26" s="121" t="s">
        <v>411</v>
      </c>
    </row>
  </sheetData>
  <sheetProtection formatRows="0"/>
  <customSheetViews>
    <customSheetView guid="{CB65DC77-56B9-4B82-BA4C-940D5F0607D4}" scale="90" showGridLines="0" topLeftCell="A2">
      <selection activeCell="B3" sqref="B3"/>
      <pageMargins left="0.77" right="0.75" top="0.88" bottom="0.93" header="0.44" footer="0.46"/>
      <pageSetup paperSize="9" orientation="landscape" horizontalDpi="4294967293" r:id="rId1"/>
      <headerFooter alignWithMargins="0">
        <oddFooter>&amp;C&amp;A</oddFooter>
      </headerFooter>
    </customSheetView>
    <customSheetView guid="{EA53CA90-5139-4B28-B317-A0192C4E22DE}" scale="90" showPageBreaks="1" showGridLines="0" topLeftCell="A2">
      <selection activeCell="B3" sqref="B3"/>
      <pageMargins left="0.77" right="0.75" top="0.88" bottom="0.93" header="0.44" footer="0.46"/>
      <pageSetup paperSize="9" orientation="landscape" horizontalDpi="4294967293" r:id="rId2"/>
      <headerFooter alignWithMargins="0">
        <oddFooter>&amp;C&amp;A</oddFooter>
      </headerFooter>
    </customSheetView>
  </customSheetViews>
  <phoneticPr fontId="3"/>
  <dataValidations count="2">
    <dataValidation type="list" allowBlank="1" showInputMessage="1" showErrorMessage="1" errorTitle="入力規則違反" error="リストから選択してください" sqref="D25 B19:B21 B25:B26" xr:uid="{00000000-0002-0000-0500-000000000000}">
      <formula1>"○"</formula1>
    </dataValidation>
    <dataValidation type="list" operator="equal" allowBlank="1" showInputMessage="1" showErrorMessage="1" errorTitle="入力規則違反" error="リストから選択してください" sqref="D9 D15 D5" xr:uid="{00000000-0002-0000-0500-000001000000}">
      <formula1>"いる,いない,非該当"</formula1>
    </dataValidation>
  </dataValidations>
  <pageMargins left="0.77" right="0.75" top="0.88" bottom="0.93" header="0.44" footer="0.46"/>
  <pageSetup paperSize="9" orientation="landscape" r:id="rId3"/>
  <headerFooter alignWithMargins="0">
    <oddFooter>&amp;C&amp;A</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8"/>
  <dimension ref="A1:BR22"/>
  <sheetViews>
    <sheetView showGridLines="0" view="pageBreakPreview" zoomScaleNormal="100" zoomScaleSheetLayoutView="100" workbookViewId="0">
      <selection activeCell="J6" sqref="J6"/>
    </sheetView>
  </sheetViews>
  <sheetFormatPr defaultColWidth="6" defaultRowHeight="21" customHeight="1" x14ac:dyDescent="0.15"/>
  <cols>
    <col min="1" max="1" width="8.875" style="467" customWidth="1"/>
    <col min="2" max="3" width="15.875" style="467" customWidth="1"/>
    <col min="4" max="4" width="5" style="467" customWidth="1"/>
    <col min="5" max="6" width="15.625" style="467" customWidth="1"/>
    <col min="7" max="7" width="6" style="467"/>
    <col min="8" max="8" width="4.5" style="467" customWidth="1"/>
    <col min="9" max="16384" width="6" style="467"/>
  </cols>
  <sheetData>
    <row r="1" spans="1:70" s="27" customFormat="1" ht="21" customHeight="1" x14ac:dyDescent="0.15">
      <c r="A1" s="27" t="s">
        <v>876</v>
      </c>
    </row>
    <row r="2" spans="1:70" s="27" customFormat="1" ht="21" customHeight="1" x14ac:dyDescent="0.15">
      <c r="A2" s="27" t="s">
        <v>916</v>
      </c>
      <c r="F2" s="889"/>
      <c r="G2" s="407" t="s">
        <v>32</v>
      </c>
    </row>
    <row r="3" spans="1:70" s="404" customFormat="1" ht="21" customHeight="1" x14ac:dyDescent="0.15"/>
    <row r="4" spans="1:70" s="27" customFormat="1" ht="21" customHeight="1" x14ac:dyDescent="0.15">
      <c r="A4" s="27" t="s">
        <v>917</v>
      </c>
    </row>
    <row r="5" spans="1:70" s="27" customFormat="1" ht="21" customHeight="1" x14ac:dyDescent="0.15">
      <c r="A5" s="44" t="s">
        <v>812</v>
      </c>
      <c r="B5" s="833"/>
      <c r="C5" s="40" t="s">
        <v>813</v>
      </c>
      <c r="D5" s="44" t="s">
        <v>814</v>
      </c>
      <c r="E5" s="833"/>
      <c r="F5" s="40" t="s">
        <v>815</v>
      </c>
    </row>
    <row r="6" spans="1:70" s="27" customFormat="1" ht="21" customHeight="1" x14ac:dyDescent="0.15">
      <c r="D6" s="40"/>
    </row>
    <row r="7" spans="1:70" s="462" customFormat="1" ht="21" customHeight="1" x14ac:dyDescent="0.15">
      <c r="A7" s="460" t="s">
        <v>1089</v>
      </c>
      <c r="B7" s="461"/>
      <c r="D7" s="461"/>
      <c r="E7" s="461"/>
    </row>
    <row r="8" spans="1:70" s="460" customFormat="1" ht="21" customHeight="1" x14ac:dyDescent="0.15">
      <c r="A8" s="463"/>
      <c r="B8" s="464" t="s">
        <v>666</v>
      </c>
      <c r="C8" s="834"/>
      <c r="D8" s="1796" t="s">
        <v>667</v>
      </c>
      <c r="E8" s="1548"/>
      <c r="F8" s="834"/>
      <c r="G8" s="465"/>
      <c r="H8" s="465"/>
      <c r="I8" s="465"/>
      <c r="J8" s="465"/>
      <c r="K8" s="465"/>
      <c r="L8" s="465"/>
      <c r="M8" s="465"/>
      <c r="N8" s="465"/>
      <c r="O8" s="465"/>
      <c r="P8" s="465"/>
      <c r="Q8" s="465"/>
      <c r="R8" s="465"/>
      <c r="S8" s="465"/>
      <c r="T8" s="465"/>
      <c r="U8" s="465"/>
      <c r="V8" s="465"/>
      <c r="W8" s="465"/>
      <c r="X8" s="465"/>
      <c r="Y8" s="465"/>
      <c r="Z8" s="465"/>
      <c r="AA8" s="465"/>
      <c r="AB8" s="465"/>
      <c r="AC8" s="465"/>
      <c r="AD8" s="465"/>
      <c r="AE8" s="465"/>
      <c r="AF8" s="465"/>
      <c r="AG8" s="465"/>
      <c r="AH8" s="465"/>
      <c r="AI8" s="465"/>
      <c r="AJ8" s="465"/>
      <c r="AK8" s="465"/>
      <c r="AL8" s="465"/>
      <c r="AM8" s="465"/>
      <c r="AN8" s="465"/>
      <c r="AO8" s="465"/>
      <c r="AP8" s="465"/>
      <c r="AQ8" s="465"/>
      <c r="AR8" s="465"/>
      <c r="AS8" s="465"/>
      <c r="AT8" s="465"/>
      <c r="AU8" s="465"/>
      <c r="AV8" s="465"/>
      <c r="AW8" s="465"/>
      <c r="AX8" s="465"/>
      <c r="AY8" s="465"/>
      <c r="AZ8" s="465"/>
      <c r="BA8" s="465"/>
      <c r="BB8" s="465"/>
      <c r="BC8" s="465"/>
      <c r="BD8" s="465"/>
      <c r="BE8" s="465"/>
      <c r="BF8" s="465"/>
      <c r="BG8" s="465"/>
      <c r="BH8" s="465"/>
      <c r="BI8" s="465"/>
      <c r="BJ8" s="465"/>
      <c r="BK8" s="465"/>
      <c r="BL8" s="465"/>
      <c r="BM8" s="465"/>
      <c r="BN8" s="465"/>
      <c r="BO8" s="465"/>
      <c r="BP8" s="465"/>
      <c r="BQ8" s="465"/>
      <c r="BR8" s="465"/>
    </row>
    <row r="9" spans="1:70" s="462" customFormat="1" ht="21" customHeight="1" x14ac:dyDescent="0.15">
      <c r="A9" s="466" t="s">
        <v>586</v>
      </c>
      <c r="B9" s="464" t="s">
        <v>623</v>
      </c>
      <c r="C9" s="834"/>
      <c r="D9" s="1796" t="s">
        <v>668</v>
      </c>
      <c r="E9" s="1548"/>
      <c r="F9" s="834"/>
    </row>
    <row r="10" spans="1:70" s="404" customFormat="1" ht="21" customHeight="1" x14ac:dyDescent="0.15"/>
    <row r="11" spans="1:70" s="59" customFormat="1" ht="21" customHeight="1" x14ac:dyDescent="0.15">
      <c r="A11" s="59" t="s">
        <v>918</v>
      </c>
    </row>
    <row r="12" spans="1:70" s="59" customFormat="1" ht="21" customHeight="1" x14ac:dyDescent="0.15">
      <c r="A12" s="59" t="s">
        <v>919</v>
      </c>
      <c r="G12" s="1526"/>
      <c r="H12" s="1797"/>
      <c r="I12" s="1798"/>
      <c r="J12" s="407" t="s">
        <v>920</v>
      </c>
    </row>
    <row r="13" spans="1:70" s="59" customFormat="1" ht="21" customHeight="1" x14ac:dyDescent="0.15">
      <c r="A13" s="59" t="s">
        <v>921</v>
      </c>
      <c r="G13" s="1799"/>
      <c r="H13" s="1799"/>
      <c r="I13" s="1799"/>
      <c r="J13" s="407" t="s">
        <v>922</v>
      </c>
    </row>
    <row r="14" spans="1:70" s="59" customFormat="1" ht="21" customHeight="1" x14ac:dyDescent="0.15">
      <c r="E14" s="378"/>
      <c r="F14" s="408"/>
    </row>
    <row r="15" spans="1:70" s="28" customFormat="1" ht="21" customHeight="1" x14ac:dyDescent="0.15">
      <c r="A15" s="56" t="s">
        <v>2139</v>
      </c>
      <c r="B15" s="27"/>
      <c r="C15" s="27"/>
      <c r="D15" s="27"/>
      <c r="E15" s="27"/>
      <c r="F15" s="27"/>
      <c r="G15" s="27"/>
      <c r="H15" s="27"/>
      <c r="I15" s="27"/>
    </row>
    <row r="16" spans="1:70" s="28" customFormat="1" ht="21" customHeight="1" x14ac:dyDescent="0.15">
      <c r="A16" s="27"/>
      <c r="B16" s="441"/>
      <c r="C16" s="27" t="s">
        <v>927</v>
      </c>
      <c r="D16" s="408"/>
      <c r="E16" s="27"/>
      <c r="F16" s="27"/>
      <c r="G16" s="27"/>
      <c r="H16" s="27"/>
      <c r="I16" s="27"/>
    </row>
    <row r="17" spans="1:13" s="28" customFormat="1" ht="21" customHeight="1" x14ac:dyDescent="0.15">
      <c r="A17" s="27" t="s">
        <v>1882</v>
      </c>
      <c r="B17" s="27"/>
      <c r="C17" s="27"/>
      <c r="D17" s="27"/>
      <c r="E17" s="27"/>
      <c r="F17" s="27"/>
      <c r="G17" s="27"/>
      <c r="H17" s="27"/>
      <c r="I17" s="27"/>
    </row>
    <row r="18" spans="1:13" ht="30" customHeight="1" x14ac:dyDescent="0.15">
      <c r="A18" s="27"/>
      <c r="B18" s="18" t="s">
        <v>872</v>
      </c>
      <c r="C18" s="4"/>
      <c r="D18" s="18" t="s">
        <v>1883</v>
      </c>
      <c r="E18" s="1795"/>
      <c r="F18" s="1795"/>
      <c r="G18" s="1795"/>
      <c r="H18" s="1795"/>
      <c r="I18" s="1795"/>
      <c r="J18" s="1795"/>
      <c r="K18" s="1795"/>
      <c r="L18" s="1795"/>
      <c r="M18" s="1795"/>
    </row>
    <row r="19" spans="1:13" ht="30" customHeight="1" x14ac:dyDescent="0.15">
      <c r="A19"/>
      <c r="B19" s="18" t="s">
        <v>873</v>
      </c>
      <c r="C19" s="4"/>
      <c r="D19" s="18" t="s">
        <v>838</v>
      </c>
      <c r="E19" s="1795"/>
      <c r="F19" s="1795"/>
      <c r="G19" s="1795"/>
      <c r="H19" s="1795"/>
      <c r="I19" s="1795"/>
      <c r="J19" s="1795"/>
      <c r="K19" s="1795"/>
      <c r="L19" s="1795"/>
      <c r="M19" s="1795"/>
    </row>
    <row r="21" spans="1:13" ht="21" customHeight="1" x14ac:dyDescent="0.15">
      <c r="A21" s="56" t="s">
        <v>2140</v>
      </c>
      <c r="B21" s="449"/>
      <c r="C21" s="449"/>
      <c r="D21" s="449"/>
      <c r="E21" s="449"/>
      <c r="F21" s="479"/>
      <c r="G21"/>
      <c r="H21"/>
      <c r="I21"/>
    </row>
    <row r="22" spans="1:13" ht="21" customHeight="1" x14ac:dyDescent="0.15">
      <c r="A22"/>
      <c r="B22" s="441"/>
      <c r="C22" s="27" t="s">
        <v>209</v>
      </c>
      <c r="D22"/>
      <c r="E22"/>
      <c r="F22"/>
      <c r="G22"/>
      <c r="H22"/>
      <c r="I22"/>
    </row>
  </sheetData>
  <sheetProtection formatRows="0"/>
  <mergeCells count="6">
    <mergeCell ref="E19:M19"/>
    <mergeCell ref="D8:E8"/>
    <mergeCell ref="D9:E9"/>
    <mergeCell ref="G12:I12"/>
    <mergeCell ref="G13:I13"/>
    <mergeCell ref="E18:M18"/>
  </mergeCells>
  <phoneticPr fontId="3"/>
  <dataValidations count="6">
    <dataValidation type="list" operator="equal" allowBlank="1" showInputMessage="1" showErrorMessage="1" errorTitle="入力規則違反" error="リストから選択してください" sqref="E14" xr:uid="{00000000-0002-0000-3B00-000000000000}">
      <formula1>"ある,ない,非該当"</formula1>
    </dataValidation>
    <dataValidation type="list" operator="equal" allowBlank="1" showInputMessage="1" showErrorMessage="1" errorTitle="入力規則違反" error="リストから選択してください" sqref="F2" xr:uid="{00000000-0002-0000-3B00-000001000000}">
      <formula1>"いる,いない"</formula1>
    </dataValidation>
    <dataValidation type="list" allowBlank="1" showInputMessage="1" showErrorMessage="1" sqref="G12:I12 B22" xr:uid="{00000000-0002-0000-3B00-000002000000}">
      <formula1>"いる,いない"</formula1>
    </dataValidation>
    <dataValidation type="list" allowBlank="1" showInputMessage="1" showErrorMessage="1" sqref="G13:I13" xr:uid="{00000000-0002-0000-3B00-000003000000}">
      <formula1>"ある,ない"</formula1>
    </dataValidation>
    <dataValidation type="list" allowBlank="1" showInputMessage="1" showErrorMessage="1" errorTitle="入力規則違反" error="リストから選択してください" sqref="C8:C9 F8:F9" xr:uid="{00000000-0002-0000-3B00-000004000000}">
      <formula1>"○"</formula1>
    </dataValidation>
    <dataValidation type="list" allowBlank="1" showInputMessage="1" showErrorMessage="1" sqref="B16" xr:uid="{00000000-0002-0000-3B00-000005000000}">
      <formula1>"ある,なし"</formula1>
    </dataValidation>
  </dataValidations>
  <printOptions horizontalCentered="1"/>
  <pageMargins left="0.43307086614173229" right="0.31496062992125984" top="0.55118110236220474" bottom="0.70866141732283472" header="0.27559055118110237" footer="0.23622047244094491"/>
  <pageSetup paperSize="9" orientation="landscape" cellComments="asDisplayed" r:id="rId1"/>
  <headerFooter alignWithMargins="0">
    <oddFooter>&amp;C&amp;A</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71"/>
  <dimension ref="A1:G20"/>
  <sheetViews>
    <sheetView showGridLines="0" zoomScaleNormal="100" zoomScaleSheetLayoutView="100" workbookViewId="0">
      <selection activeCell="F8" sqref="F8"/>
    </sheetView>
  </sheetViews>
  <sheetFormatPr defaultColWidth="6" defaultRowHeight="24.95" customHeight="1" x14ac:dyDescent="0.15"/>
  <cols>
    <col min="1" max="1" width="4.5" style="46" customWidth="1"/>
    <col min="2" max="2" width="9.375" style="46" customWidth="1"/>
    <col min="3" max="3" width="126.875" style="46" customWidth="1"/>
    <col min="4" max="4" width="4.25" style="46" customWidth="1"/>
    <col min="5" max="5" width="4.5" style="46" customWidth="1"/>
    <col min="6" max="6" width="6" style="46" customWidth="1"/>
    <col min="7" max="7" width="0.125" style="46" customWidth="1"/>
    <col min="8" max="16384" width="6" style="46"/>
  </cols>
  <sheetData>
    <row r="1" spans="1:7" s="404" customFormat="1" ht="46.5" customHeight="1" x14ac:dyDescent="0.15">
      <c r="A1" s="1730" t="s">
        <v>1078</v>
      </c>
      <c r="B1" s="1800"/>
      <c r="C1" s="1800"/>
    </row>
    <row r="2" spans="1:7" ht="21" customHeight="1" x14ac:dyDescent="0.15">
      <c r="A2" s="27" t="s">
        <v>669</v>
      </c>
      <c r="B2" s="27"/>
      <c r="C2" s="27"/>
      <c r="D2" s="27"/>
      <c r="E2" s="27"/>
      <c r="F2" s="27"/>
      <c r="G2" s="27"/>
    </row>
    <row r="3" spans="1:7" ht="21" customHeight="1" x14ac:dyDescent="0.15">
      <c r="A3" s="27" t="s">
        <v>1090</v>
      </c>
      <c r="B3" s="27"/>
      <c r="C3" s="27"/>
      <c r="D3" s="27"/>
      <c r="E3" s="27"/>
      <c r="F3" s="27"/>
      <c r="G3" s="27"/>
    </row>
    <row r="4" spans="1:7" ht="4.5" customHeight="1" x14ac:dyDescent="0.15">
      <c r="A4" s="27" t="s">
        <v>816</v>
      </c>
      <c r="B4" s="27"/>
      <c r="C4" s="27"/>
      <c r="D4" s="27"/>
      <c r="E4" s="27"/>
      <c r="F4" s="27"/>
      <c r="G4" s="27"/>
    </row>
    <row r="5" spans="1:7" ht="20.25" customHeight="1" x14ac:dyDescent="0.15">
      <c r="A5" s="27" t="s">
        <v>1079</v>
      </c>
      <c r="B5" s="27"/>
      <c r="C5" s="27"/>
    </row>
    <row r="6" spans="1:7" ht="7.5" customHeight="1" x14ac:dyDescent="0.15">
      <c r="A6" s="27" t="s">
        <v>553</v>
      </c>
      <c r="B6" s="27"/>
      <c r="C6" s="27"/>
    </row>
    <row r="7" spans="1:7" ht="23.25" customHeight="1" x14ac:dyDescent="0.15">
      <c r="A7" s="27"/>
      <c r="B7" s="468"/>
      <c r="C7" s="767" t="s">
        <v>1023</v>
      </c>
    </row>
    <row r="8" spans="1:7" ht="61.5" customHeight="1" x14ac:dyDescent="0.15">
      <c r="B8" s="468"/>
      <c r="C8" s="578" t="s">
        <v>712</v>
      </c>
    </row>
    <row r="9" spans="1:7" ht="22.5" customHeight="1" x14ac:dyDescent="0.15">
      <c r="B9" s="468"/>
      <c r="C9" s="164" t="s">
        <v>670</v>
      </c>
    </row>
    <row r="10" spans="1:7" ht="32.25" customHeight="1" x14ac:dyDescent="0.15">
      <c r="B10" s="468"/>
      <c r="C10" s="578" t="s">
        <v>713</v>
      </c>
    </row>
    <row r="11" spans="1:7" ht="31.5" customHeight="1" x14ac:dyDescent="0.15">
      <c r="B11" s="468"/>
      <c r="C11" s="579" t="s">
        <v>671</v>
      </c>
    </row>
    <row r="12" spans="1:7" ht="32.25" customHeight="1" x14ac:dyDescent="0.15">
      <c r="B12" s="468"/>
      <c r="C12" s="578" t="s">
        <v>1024</v>
      </c>
    </row>
    <row r="13" spans="1:7" ht="21" customHeight="1" x14ac:dyDescent="0.15">
      <c r="B13" s="468"/>
      <c r="C13" s="164" t="s">
        <v>714</v>
      </c>
    </row>
    <row r="14" spans="1:7" ht="19.5" customHeight="1" x14ac:dyDescent="0.15">
      <c r="B14" s="31"/>
      <c r="C14" s="578" t="s">
        <v>1025</v>
      </c>
    </row>
    <row r="15" spans="1:7" ht="7.5" customHeight="1" x14ac:dyDescent="0.15"/>
    <row r="16" spans="1:7" ht="18.75" customHeight="1" x14ac:dyDescent="0.15">
      <c r="A16" s="46" t="s">
        <v>875</v>
      </c>
    </row>
    <row r="17" spans="2:3" ht="66" customHeight="1" x14ac:dyDescent="0.15">
      <c r="B17" s="36"/>
      <c r="C17" s="578" t="s">
        <v>817</v>
      </c>
    </row>
    <row r="18" spans="2:3" ht="81" customHeight="1" x14ac:dyDescent="0.15">
      <c r="B18" s="36"/>
      <c r="C18" s="578" t="s">
        <v>1063</v>
      </c>
    </row>
    <row r="19" spans="2:3" ht="21" customHeight="1" x14ac:dyDescent="0.15">
      <c r="B19" s="36"/>
      <c r="C19" s="578" t="s">
        <v>1008</v>
      </c>
    </row>
    <row r="20" spans="2:3" ht="13.5" customHeight="1" x14ac:dyDescent="0.15"/>
  </sheetData>
  <mergeCells count="1">
    <mergeCell ref="A1:C1"/>
  </mergeCells>
  <phoneticPr fontId="3"/>
  <dataValidations count="1">
    <dataValidation type="list" operator="equal" allowBlank="1" showInputMessage="1" showErrorMessage="1" errorTitle="入力規則違反" error="リストから選択してください" sqref="B17:B19 B7:B14" xr:uid="{00000000-0002-0000-3C00-000000000000}">
      <formula1>"○"</formula1>
    </dataValidation>
  </dataValidations>
  <printOptions horizontalCentered="1"/>
  <pageMargins left="0.43307086614173229" right="0.31496062992125984" top="0.55118110236220474" bottom="0.70866141732283472" header="0.27559055118110237" footer="0.23622047244094491"/>
  <pageSetup paperSize="9" scale="92" orientation="landscape" cellComments="asDisplayed" r:id="rId1"/>
  <headerFooter alignWithMargins="0">
    <oddFooter>&amp;C&amp;A</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4"/>
  <dimension ref="A1:J24"/>
  <sheetViews>
    <sheetView showGridLines="0" zoomScaleNormal="100" workbookViewId="0">
      <selection activeCell="H10" sqref="H10"/>
    </sheetView>
  </sheetViews>
  <sheetFormatPr defaultColWidth="9" defaultRowHeight="21" customHeight="1" x14ac:dyDescent="0.15"/>
  <cols>
    <col min="1" max="1" width="5.5" style="75" customWidth="1"/>
    <col min="2" max="2" width="6.125" style="75" customWidth="1"/>
    <col min="3" max="3" width="14" style="75" customWidth="1"/>
    <col min="4" max="4" width="20.625" style="75" customWidth="1"/>
    <col min="5" max="5" width="22.5" style="75" customWidth="1"/>
    <col min="6" max="6" width="20.625" style="75" customWidth="1"/>
    <col min="7" max="7" width="18.625" style="75" customWidth="1"/>
    <col min="8" max="8" width="33.125" style="75" customWidth="1"/>
    <col min="9" max="9" width="3.125" style="75" customWidth="1"/>
    <col min="10" max="16384" width="9" style="75"/>
  </cols>
  <sheetData>
    <row r="1" spans="1:10" ht="21" customHeight="1" x14ac:dyDescent="0.15">
      <c r="A1" s="21" t="s">
        <v>674</v>
      </c>
    </row>
    <row r="2" spans="1:10" ht="17.25" customHeight="1" x14ac:dyDescent="0.15">
      <c r="A2" s="75" t="s">
        <v>715</v>
      </c>
    </row>
    <row r="4" spans="1:10" s="469" customFormat="1" ht="16.5" customHeight="1" x14ac:dyDescent="0.15">
      <c r="A4" s="469" t="s">
        <v>874</v>
      </c>
    </row>
    <row r="5" spans="1:10" s="28" customFormat="1" ht="21" customHeight="1" x14ac:dyDescent="0.15">
      <c r="A5" s="469"/>
      <c r="B5" s="1704"/>
      <c r="C5" s="1705"/>
      <c r="D5" s="405" t="s">
        <v>617</v>
      </c>
      <c r="E5" s="459"/>
      <c r="G5" s="46"/>
      <c r="H5" s="46"/>
      <c r="I5" s="82"/>
      <c r="J5" s="82"/>
    </row>
    <row r="6" spans="1:10" s="28" customFormat="1" ht="21" customHeight="1" x14ac:dyDescent="0.15">
      <c r="A6" s="469"/>
      <c r="B6" s="458" t="s">
        <v>793</v>
      </c>
      <c r="C6" s="470"/>
      <c r="D6" s="1801"/>
      <c r="E6" s="1802"/>
      <c r="F6" s="1802"/>
      <c r="G6" s="1802"/>
      <c r="H6" s="1803"/>
      <c r="I6" s="402"/>
      <c r="J6" s="402"/>
    </row>
    <row r="7" spans="1:10" s="28" customFormat="1" ht="18.75" customHeight="1" x14ac:dyDescent="0.15">
      <c r="A7" s="469"/>
      <c r="B7" s="73"/>
      <c r="C7" s="73"/>
      <c r="D7" s="417"/>
      <c r="E7" s="417"/>
      <c r="F7" s="417"/>
      <c r="G7" s="417"/>
      <c r="H7" s="417"/>
      <c r="I7" s="402"/>
      <c r="J7" s="402"/>
    </row>
    <row r="8" spans="1:10" ht="21" customHeight="1" x14ac:dyDescent="0.15">
      <c r="A8" s="21" t="s">
        <v>716</v>
      </c>
    </row>
    <row r="9" spans="1:10" s="471" customFormat="1" ht="21" customHeight="1" x14ac:dyDescent="0.15">
      <c r="A9" s="27"/>
      <c r="B9" s="1704"/>
      <c r="C9" s="1705"/>
      <c r="D9" s="405" t="s">
        <v>617</v>
      </c>
      <c r="E9" s="404"/>
    </row>
    <row r="10" spans="1:10" s="471" customFormat="1" ht="21" customHeight="1" x14ac:dyDescent="0.15">
      <c r="A10" s="71" t="s">
        <v>818</v>
      </c>
      <c r="B10" s="1804" t="s">
        <v>819</v>
      </c>
      <c r="C10" s="1805"/>
      <c r="D10" s="790"/>
      <c r="E10" s="404" t="s">
        <v>1026</v>
      </c>
      <c r="F10" s="404"/>
    </row>
    <row r="11" spans="1:10" ht="18.75" customHeight="1" x14ac:dyDescent="0.15">
      <c r="A11" s="265"/>
    </row>
    <row r="12" spans="1:10" ht="13.5" x14ac:dyDescent="0.15">
      <c r="A12" s="21" t="s">
        <v>717</v>
      </c>
    </row>
    <row r="13" spans="1:10" ht="21" customHeight="1" x14ac:dyDescent="0.15">
      <c r="A13" s="21" t="s">
        <v>1027</v>
      </c>
    </row>
    <row r="14" spans="1:10" ht="21" customHeight="1" x14ac:dyDescent="0.15">
      <c r="A14" s="21"/>
      <c r="B14" s="1704"/>
      <c r="C14" s="1705"/>
      <c r="D14" s="405" t="s">
        <v>617</v>
      </c>
      <c r="E14" s="472"/>
      <c r="F14" s="473"/>
      <c r="G14" s="472"/>
    </row>
    <row r="15" spans="1:10" s="471" customFormat="1" ht="21" customHeight="1" x14ac:dyDescent="0.15">
      <c r="A15" s="71" t="s">
        <v>820</v>
      </c>
      <c r="B15" s="1804" t="s">
        <v>819</v>
      </c>
      <c r="C15" s="1805"/>
      <c r="D15" s="790"/>
      <c r="E15" s="404" t="s">
        <v>1026</v>
      </c>
    </row>
    <row r="16" spans="1:10" s="471" customFormat="1" ht="21" customHeight="1" x14ac:dyDescent="0.15">
      <c r="A16" s="27"/>
    </row>
    <row r="17" spans="1:9" s="423" customFormat="1" ht="21" customHeight="1" x14ac:dyDescent="0.15">
      <c r="A17" s="27" t="s">
        <v>718</v>
      </c>
      <c r="B17" s="27"/>
      <c r="C17" s="27"/>
      <c r="D17" s="27"/>
      <c r="E17" s="27"/>
      <c r="F17" s="71"/>
      <c r="G17" s="71"/>
      <c r="H17" s="71"/>
      <c r="I17" s="71"/>
    </row>
    <row r="18" spans="1:9" s="423" customFormat="1" ht="21" customHeight="1" x14ac:dyDescent="0.15">
      <c r="A18" s="71" t="s">
        <v>719</v>
      </c>
      <c r="B18" s="71"/>
      <c r="C18" s="71"/>
      <c r="D18" s="71"/>
      <c r="E18" s="71"/>
      <c r="F18" s="71"/>
      <c r="G18" s="71"/>
      <c r="H18" s="71"/>
      <c r="I18" s="71"/>
    </row>
    <row r="19" spans="1:9" s="423" customFormat="1" ht="21" customHeight="1" x14ac:dyDescent="0.15">
      <c r="A19" s="27"/>
      <c r="B19" s="1704"/>
      <c r="C19" s="1705"/>
      <c r="D19" s="405" t="s">
        <v>617</v>
      </c>
      <c r="E19" s="408"/>
      <c r="F19" s="473"/>
      <c r="G19" s="71"/>
      <c r="H19" s="71"/>
      <c r="I19" s="71"/>
    </row>
    <row r="20" spans="1:9" s="423" customFormat="1" ht="21" customHeight="1" x14ac:dyDescent="0.15">
      <c r="B20" s="27" t="s">
        <v>720</v>
      </c>
      <c r="C20" s="27"/>
      <c r="D20" s="27"/>
      <c r="E20" s="27"/>
      <c r="F20" s="71"/>
      <c r="G20" s="71"/>
      <c r="H20" s="71"/>
      <c r="I20" s="71"/>
    </row>
    <row r="21" spans="1:9" s="423" customFormat="1" ht="21" customHeight="1" x14ac:dyDescent="0.15">
      <c r="B21" s="442"/>
      <c r="C21" s="1809" t="s">
        <v>821</v>
      </c>
      <c r="D21" s="1809"/>
      <c r="E21" s="474" t="s">
        <v>672</v>
      </c>
      <c r="F21" s="1584" t="s">
        <v>673</v>
      </c>
      <c r="G21" s="1584"/>
      <c r="H21" s="1584"/>
      <c r="I21" s="71"/>
    </row>
    <row r="22" spans="1:9" s="423" customFormat="1" ht="24.75" customHeight="1" x14ac:dyDescent="0.15">
      <c r="A22" s="71"/>
      <c r="B22" s="392" t="s">
        <v>822</v>
      </c>
      <c r="C22" s="1784"/>
      <c r="D22" s="1686"/>
      <c r="E22" s="826"/>
      <c r="F22" s="1806"/>
      <c r="G22" s="1807"/>
      <c r="H22" s="1808"/>
    </row>
    <row r="23" spans="1:9" s="423" customFormat="1" ht="24.75" customHeight="1" x14ac:dyDescent="0.15">
      <c r="A23" s="27"/>
      <c r="B23" s="392" t="s">
        <v>823</v>
      </c>
      <c r="C23" s="1784"/>
      <c r="D23" s="1686"/>
      <c r="E23" s="835"/>
      <c r="F23" s="1806"/>
      <c r="G23" s="1807"/>
      <c r="H23" s="1808"/>
    </row>
    <row r="24" spans="1:9" ht="24.75" customHeight="1" x14ac:dyDescent="0.15">
      <c r="B24" s="25" t="s">
        <v>824</v>
      </c>
      <c r="C24" s="1784"/>
      <c r="D24" s="1686"/>
      <c r="E24" s="441"/>
      <c r="F24" s="1806"/>
      <c r="G24" s="1807"/>
      <c r="H24" s="1808"/>
    </row>
  </sheetData>
  <mergeCells count="15">
    <mergeCell ref="B15:C15"/>
    <mergeCell ref="C24:D24"/>
    <mergeCell ref="F24:H24"/>
    <mergeCell ref="B19:C19"/>
    <mergeCell ref="C21:D21"/>
    <mergeCell ref="F21:H21"/>
    <mergeCell ref="C22:D22"/>
    <mergeCell ref="F22:H22"/>
    <mergeCell ref="C23:D23"/>
    <mergeCell ref="F23:H23"/>
    <mergeCell ref="B5:C5"/>
    <mergeCell ref="D6:H6"/>
    <mergeCell ref="B9:C9"/>
    <mergeCell ref="B10:C10"/>
    <mergeCell ref="B14:C14"/>
  </mergeCells>
  <phoneticPr fontId="3"/>
  <dataValidations count="2">
    <dataValidation type="whole" operator="equal" allowBlank="1" showInputMessage="1" showErrorMessage="1" errorTitle="入力規則違反" error="該当する場合は、&quot;1&quot;を入力してください" sqref="G14 E14" xr:uid="{00000000-0002-0000-3D00-000000000000}">
      <formula1>1</formula1>
    </dataValidation>
    <dataValidation type="list" allowBlank="1" showInputMessage="1" showErrorMessage="1" errorTitle="入力規則違反" error="はい、いいえ、該当なし　の何れかを記入" sqref="B5 B19 B14 B9" xr:uid="{00000000-0002-0000-3D00-000001000000}">
      <formula1>"いる,いない,非該当"</formula1>
    </dataValidation>
  </dataValidations>
  <printOptions horizontalCentered="1"/>
  <pageMargins left="0.43307086614173229" right="0.31496062992125984" top="0.55118110236220474" bottom="0.70866141732283472" header="0.27559055118110237" footer="0.23622047244094491"/>
  <pageSetup paperSize="9" scale="92" orientation="landscape" cellComments="asDisplayed" r:id="rId1"/>
  <headerFooter alignWithMargins="0">
    <oddFooter>&amp;C&amp;A</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77"/>
  <dimension ref="A1:C20"/>
  <sheetViews>
    <sheetView showGridLines="0" zoomScaleNormal="100" workbookViewId="0">
      <selection activeCell="E15" sqref="E15"/>
    </sheetView>
  </sheetViews>
  <sheetFormatPr defaultColWidth="6" defaultRowHeight="21" customHeight="1" x14ac:dyDescent="0.15"/>
  <cols>
    <col min="1" max="1" width="6" style="46" customWidth="1"/>
    <col min="2" max="2" width="21.375" style="46" customWidth="1"/>
    <col min="3" max="3" width="104.875" style="46" customWidth="1"/>
    <col min="4" max="4" width="6.25" style="46" customWidth="1"/>
    <col min="5" max="16384" width="6" style="46"/>
  </cols>
  <sheetData>
    <row r="1" spans="1:3" ht="21" customHeight="1" x14ac:dyDescent="0.15">
      <c r="A1" s="27" t="s">
        <v>825</v>
      </c>
      <c r="B1" s="27" t="s">
        <v>826</v>
      </c>
      <c r="C1" s="27"/>
    </row>
    <row r="2" spans="1:3" ht="21" customHeight="1" x14ac:dyDescent="0.15">
      <c r="A2" s="27"/>
      <c r="B2" s="373"/>
      <c r="C2" s="407" t="s">
        <v>209</v>
      </c>
    </row>
    <row r="3" spans="1:3" ht="21" customHeight="1" x14ac:dyDescent="0.15">
      <c r="A3" s="40" t="s">
        <v>923</v>
      </c>
      <c r="B3" s="165"/>
    </row>
    <row r="4" spans="1:3" s="82" customFormat="1" ht="21" customHeight="1" x14ac:dyDescent="0.15">
      <c r="A4" s="81"/>
      <c r="B4" s="331"/>
      <c r="C4" s="768" t="s">
        <v>1028</v>
      </c>
    </row>
    <row r="5" spans="1:3" s="82" customFormat="1" ht="21" customHeight="1" x14ac:dyDescent="0.15">
      <c r="A5" s="81"/>
      <c r="B5" s="73"/>
      <c r="C5" s="475"/>
    </row>
    <row r="6" spans="1:3" ht="21" customHeight="1" x14ac:dyDescent="0.15">
      <c r="A6" s="27" t="s">
        <v>827</v>
      </c>
      <c r="B6" s="27" t="s">
        <v>828</v>
      </c>
      <c r="C6" s="27"/>
    </row>
    <row r="7" spans="1:3" ht="21" customHeight="1" x14ac:dyDescent="0.15">
      <c r="A7" s="27"/>
      <c r="B7" s="373"/>
      <c r="C7" s="407" t="s">
        <v>209</v>
      </c>
    </row>
    <row r="8" spans="1:3" ht="21" customHeight="1" x14ac:dyDescent="0.15">
      <c r="B8" s="142" t="s">
        <v>829</v>
      </c>
      <c r="C8" s="905"/>
    </row>
    <row r="9" spans="1:3" ht="21" customHeight="1" x14ac:dyDescent="0.15">
      <c r="A9" s="27"/>
      <c r="B9" s="26"/>
      <c r="C9" s="26"/>
    </row>
    <row r="10" spans="1:3" ht="21" customHeight="1" x14ac:dyDescent="0.15">
      <c r="A10" s="27" t="s">
        <v>830</v>
      </c>
      <c r="B10" s="27"/>
      <c r="C10" s="27"/>
    </row>
    <row r="11" spans="1:3" ht="20.25" customHeight="1" x14ac:dyDescent="0.15">
      <c r="A11" s="27" t="s">
        <v>831</v>
      </c>
      <c r="B11" s="27"/>
      <c r="C11" s="27"/>
    </row>
    <row r="12" spans="1:3" ht="2.25" customHeight="1" x14ac:dyDescent="0.15">
      <c r="A12" s="27" t="s">
        <v>816</v>
      </c>
      <c r="B12" s="27"/>
      <c r="C12" s="27"/>
    </row>
    <row r="13" spans="1:3" ht="6.75" customHeight="1" x14ac:dyDescent="0.15">
      <c r="A13" s="27"/>
      <c r="B13" s="27"/>
      <c r="C13" s="27"/>
    </row>
    <row r="14" spans="1:3" ht="35.25" customHeight="1" x14ac:dyDescent="0.15">
      <c r="A14" s="1810" t="s">
        <v>1103</v>
      </c>
      <c r="B14" s="1811"/>
      <c r="C14" s="1811"/>
    </row>
    <row r="15" spans="1:3" ht="10.5" customHeight="1" x14ac:dyDescent="0.15">
      <c r="A15" s="1810" t="s">
        <v>1065</v>
      </c>
      <c r="B15" s="1800"/>
      <c r="C15" s="1800"/>
    </row>
    <row r="16" spans="1:3" ht="21" customHeight="1" x14ac:dyDescent="0.15">
      <c r="A16" s="27"/>
      <c r="B16" s="373"/>
      <c r="C16" s="407" t="s">
        <v>617</v>
      </c>
    </row>
    <row r="17" spans="1:3" ht="21" customHeight="1" x14ac:dyDescent="0.15">
      <c r="A17" s="40" t="s">
        <v>1061</v>
      </c>
      <c r="B17" s="165"/>
    </row>
    <row r="18" spans="1:3" s="82" customFormat="1" ht="21" customHeight="1" x14ac:dyDescent="0.15">
      <c r="A18" s="81"/>
      <c r="B18" s="331"/>
      <c r="C18" s="768" t="s">
        <v>1028</v>
      </c>
    </row>
    <row r="19" spans="1:3" ht="21" customHeight="1" x14ac:dyDescent="0.15">
      <c r="B19" s="142" t="s">
        <v>594</v>
      </c>
      <c r="C19" s="905"/>
    </row>
    <row r="20" spans="1:3" ht="21" customHeight="1" x14ac:dyDescent="0.15">
      <c r="B20" s="167"/>
      <c r="C20" s="476"/>
    </row>
  </sheetData>
  <mergeCells count="2">
    <mergeCell ref="A15:C15"/>
    <mergeCell ref="A14:C14"/>
  </mergeCells>
  <phoneticPr fontId="3"/>
  <dataValidations count="1">
    <dataValidation type="list" operator="equal" allowBlank="1" showInputMessage="1" showErrorMessage="1" errorTitle="入力規則違反" error="リストから選択してください" sqref="B2 B16 B7" xr:uid="{00000000-0002-0000-3E00-000000000000}">
      <formula1>"いる,いない,非該当"</formula1>
    </dataValidation>
  </dataValidations>
  <printOptions horizontalCentered="1"/>
  <pageMargins left="0.43307086614173229" right="0.31496062992125984" top="0.55118110236220474" bottom="0.70866141732283472" header="0.27559055118110237" footer="0.23622047244094491"/>
  <pageSetup paperSize="9" scale="92" orientation="landscape" cellComments="asDisplayed" r:id="rId1"/>
  <headerFooter alignWithMargins="0">
    <oddFooter>&amp;C&amp;A</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92"/>
  <dimension ref="A1:J18"/>
  <sheetViews>
    <sheetView showGridLines="0" zoomScaleNormal="100" workbookViewId="0">
      <selection activeCell="N10" sqref="N10"/>
    </sheetView>
  </sheetViews>
  <sheetFormatPr defaultColWidth="6" defaultRowHeight="21" customHeight="1" x14ac:dyDescent="0.15"/>
  <cols>
    <col min="1" max="1" width="6" style="103" customWidth="1"/>
    <col min="2" max="2" width="18.625" style="103" customWidth="1"/>
    <col min="3" max="3" width="21.75" style="103" customWidth="1"/>
    <col min="4" max="5" width="18.625" style="103" customWidth="1"/>
    <col min="6" max="11" width="6" style="103"/>
    <col min="12" max="12" width="14.375" style="103" customWidth="1"/>
    <col min="13" max="16384" width="6" style="103"/>
  </cols>
  <sheetData>
    <row r="1" spans="1:10" ht="21" customHeight="1" x14ac:dyDescent="0.15">
      <c r="A1" s="103" t="s">
        <v>1104</v>
      </c>
      <c r="B1" s="56"/>
      <c r="C1" s="56"/>
      <c r="D1" s="56"/>
      <c r="E1" s="56"/>
      <c r="F1" s="127"/>
    </row>
    <row r="2" spans="1:10" ht="21" customHeight="1" x14ac:dyDescent="0.15">
      <c r="B2" s="911"/>
      <c r="C2" s="260" t="s">
        <v>675</v>
      </c>
      <c r="D2" s="147"/>
      <c r="E2" s="147"/>
      <c r="F2" s="117"/>
    </row>
    <row r="3" spans="1:10" ht="21" customHeight="1" x14ac:dyDescent="0.15">
      <c r="B3" s="580" t="s">
        <v>676</v>
      </c>
      <c r="C3" s="1812"/>
      <c r="D3" s="1813"/>
      <c r="E3" s="1813"/>
      <c r="F3" s="1813"/>
      <c r="G3" s="1813"/>
      <c r="H3" s="1813"/>
      <c r="I3" s="1813"/>
      <c r="J3" s="1814"/>
    </row>
    <row r="4" spans="1:10" ht="21" customHeight="1" x14ac:dyDescent="0.15">
      <c r="B4" s="581"/>
      <c r="C4" s="147"/>
      <c r="D4" s="147"/>
      <c r="E4" s="117"/>
    </row>
    <row r="5" spans="1:10" ht="21" customHeight="1" x14ac:dyDescent="0.15">
      <c r="A5" s="56" t="s">
        <v>1029</v>
      </c>
      <c r="B5" s="56"/>
      <c r="C5" s="56"/>
      <c r="D5" s="56"/>
      <c r="E5" s="56"/>
    </row>
    <row r="6" spans="1:10" ht="21" customHeight="1" x14ac:dyDescent="0.15">
      <c r="A6" s="56" t="s">
        <v>1105</v>
      </c>
      <c r="B6" s="56"/>
      <c r="C6" s="56"/>
      <c r="D6" s="56"/>
      <c r="E6" s="911"/>
      <c r="F6" s="582" t="s">
        <v>209</v>
      </c>
      <c r="G6" s="56"/>
    </row>
    <row r="7" spans="1:10" ht="21" customHeight="1" x14ac:dyDescent="0.15">
      <c r="A7" s="56"/>
      <c r="B7" s="103" t="s">
        <v>677</v>
      </c>
      <c r="E7" s="56"/>
    </row>
    <row r="8" spans="1:10" ht="21" customHeight="1" x14ac:dyDescent="0.15">
      <c r="A8" s="56"/>
      <c r="B8" s="99" t="s">
        <v>832</v>
      </c>
      <c r="C8" s="912"/>
    </row>
    <row r="9" spans="1:10" ht="21" customHeight="1" x14ac:dyDescent="0.15">
      <c r="A9" s="56"/>
      <c r="B9" s="583" t="s">
        <v>833</v>
      </c>
      <c r="C9" s="913"/>
      <c r="D9" s="97" t="s">
        <v>1030</v>
      </c>
    </row>
    <row r="10" spans="1:10" ht="21" customHeight="1" x14ac:dyDescent="0.15">
      <c r="A10" s="56"/>
      <c r="B10" s="584" t="s">
        <v>834</v>
      </c>
      <c r="C10" s="1812"/>
      <c r="D10" s="1813"/>
      <c r="E10" s="1813"/>
      <c r="F10" s="1813"/>
      <c r="G10" s="1813"/>
      <c r="H10" s="1813"/>
      <c r="I10" s="1814"/>
      <c r="J10" s="585"/>
    </row>
    <row r="11" spans="1:10" ht="21" customHeight="1" x14ac:dyDescent="0.15">
      <c r="A11" s="97"/>
      <c r="B11" s="1645" t="s">
        <v>721</v>
      </c>
      <c r="C11" s="1815"/>
      <c r="D11" s="1815"/>
      <c r="E11" s="1815"/>
      <c r="F11" s="1816"/>
      <c r="G11" s="1817"/>
      <c r="H11" s="1818"/>
      <c r="I11" s="1819"/>
      <c r="J11" s="56" t="s">
        <v>607</v>
      </c>
    </row>
    <row r="13" spans="1:10" s="138" customFormat="1" ht="21" customHeight="1" x14ac:dyDescent="0.15">
      <c r="A13" s="56" t="s">
        <v>1106</v>
      </c>
    </row>
    <row r="14" spans="1:10" s="138" customFormat="1" ht="21" customHeight="1" x14ac:dyDescent="0.15">
      <c r="A14" s="56" t="s">
        <v>1107</v>
      </c>
    </row>
    <row r="15" spans="1:10" ht="21" customHeight="1" x14ac:dyDescent="0.15">
      <c r="A15" s="56"/>
      <c r="B15" s="911"/>
      <c r="C15" s="582" t="s">
        <v>617</v>
      </c>
    </row>
    <row r="16" spans="1:10" ht="21" customHeight="1" x14ac:dyDescent="0.15">
      <c r="A16" s="586" t="s">
        <v>678</v>
      </c>
      <c r="B16" s="137"/>
    </row>
    <row r="17" spans="1:10" s="127" customFormat="1" ht="21" customHeight="1" x14ac:dyDescent="0.15">
      <c r="A17" s="587"/>
      <c r="B17" s="914"/>
      <c r="C17" s="127" t="s">
        <v>924</v>
      </c>
      <c r="F17" s="117"/>
    </row>
    <row r="18" spans="1:10" ht="21" customHeight="1" x14ac:dyDescent="0.15">
      <c r="B18" s="94" t="s">
        <v>925</v>
      </c>
      <c r="C18" s="1812"/>
      <c r="D18" s="1813"/>
      <c r="E18" s="1813"/>
      <c r="F18" s="1813"/>
      <c r="G18" s="1813"/>
      <c r="H18" s="1813"/>
      <c r="I18" s="1813"/>
      <c r="J18" s="1814"/>
    </row>
  </sheetData>
  <mergeCells count="5">
    <mergeCell ref="C3:J3"/>
    <mergeCell ref="C10:I10"/>
    <mergeCell ref="B11:F11"/>
    <mergeCell ref="G11:I11"/>
    <mergeCell ref="C18:J18"/>
  </mergeCells>
  <phoneticPr fontId="3"/>
  <dataValidations count="2">
    <dataValidation type="list" operator="equal" allowBlank="1" showInputMessage="1" showErrorMessage="1" errorTitle="入力規則違反" error="リストから選択してください" sqref="B15" xr:uid="{00000000-0002-0000-3F00-000000000000}">
      <formula1>"いる,いない,非該当"</formula1>
    </dataValidation>
    <dataValidation type="list" operator="equal" allowBlank="1" showInputMessage="1" showErrorMessage="1" errorTitle="入力規則違反" error="リストから選択してください" sqref="E6 B2" xr:uid="{00000000-0002-0000-3F00-000001000000}">
      <formula1>"いる,いない"</formula1>
    </dataValidation>
  </dataValidations>
  <printOptions horizontalCentered="1"/>
  <pageMargins left="0.43307086614173229" right="0.31496062992125984" top="0.55118110236220474" bottom="0.70866141732283472" header="0.27559055118110237" footer="0.23622047244094491"/>
  <pageSetup paperSize="9" scale="92" orientation="landscape" cellComments="asDisplayed" r:id="rId1"/>
  <headerFooter alignWithMargins="0">
    <oddFooter>&amp;C&amp;A</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93"/>
  <dimension ref="A1:I18"/>
  <sheetViews>
    <sheetView showGridLines="0" zoomScaleNormal="100" zoomScaleSheetLayoutView="100" workbookViewId="0">
      <selection activeCell="G11" sqref="G11"/>
    </sheetView>
  </sheetViews>
  <sheetFormatPr defaultColWidth="6" defaultRowHeight="21" customHeight="1" x14ac:dyDescent="0.15"/>
  <cols>
    <col min="1" max="1" width="6" style="404" customWidth="1"/>
    <col min="2" max="2" width="15.625" style="404" customWidth="1"/>
    <col min="3" max="3" width="35.625" style="404" customWidth="1"/>
    <col min="4" max="4" width="15" style="404" customWidth="1"/>
    <col min="5" max="5" width="58.75" style="404" customWidth="1"/>
    <col min="6" max="6" width="4.75" style="404" customWidth="1"/>
    <col min="7" max="7" width="5.375" style="404" customWidth="1"/>
    <col min="8" max="8" width="15.375" style="404" customWidth="1"/>
    <col min="9" max="9" width="7" style="404" customWidth="1"/>
    <col min="10" max="16384" width="6" style="404"/>
  </cols>
  <sheetData>
    <row r="1" spans="1:9" ht="21" customHeight="1" x14ac:dyDescent="0.15">
      <c r="A1" s="59" t="s">
        <v>835</v>
      </c>
      <c r="B1" s="59"/>
      <c r="C1" s="59"/>
      <c r="D1" s="59"/>
      <c r="E1" s="59"/>
      <c r="F1" s="59"/>
      <c r="G1" s="59"/>
      <c r="H1" s="59"/>
    </row>
    <row r="2" spans="1:9" s="46" customFormat="1" ht="21" customHeight="1" x14ac:dyDescent="0.15">
      <c r="A2" s="27"/>
      <c r="B2" s="811"/>
      <c r="C2" s="407" t="s">
        <v>209</v>
      </c>
    </row>
    <row r="3" spans="1:9" s="46" customFormat="1" ht="27.75" customHeight="1" x14ac:dyDescent="0.15">
      <c r="B3" s="478" t="s">
        <v>594</v>
      </c>
      <c r="C3" s="1812"/>
      <c r="D3" s="1813"/>
      <c r="E3" s="1814"/>
      <c r="F3" s="476"/>
    </row>
    <row r="4" spans="1:9" s="82" customFormat="1" ht="15" customHeight="1" x14ac:dyDescent="0.15">
      <c r="A4" s="81"/>
    </row>
    <row r="5" spans="1:9" ht="21" customHeight="1" x14ac:dyDescent="0.15">
      <c r="A5" s="59" t="s">
        <v>926</v>
      </c>
      <c r="B5" s="59"/>
      <c r="C5" s="59"/>
      <c r="D5" s="59"/>
      <c r="E5" s="59"/>
      <c r="F5" s="59"/>
      <c r="G5" s="59"/>
      <c r="H5" s="59"/>
      <c r="I5" s="59"/>
    </row>
    <row r="6" spans="1:9" s="46" customFormat="1" ht="21" customHeight="1" x14ac:dyDescent="0.15">
      <c r="A6" s="27"/>
      <c r="B6" s="811"/>
      <c r="C6" s="407" t="s">
        <v>209</v>
      </c>
    </row>
    <row r="7" spans="1:9" ht="19.5" customHeight="1" x14ac:dyDescent="0.15"/>
    <row r="8" spans="1:9" s="27" customFormat="1" ht="21" customHeight="1" x14ac:dyDescent="0.15">
      <c r="A8" s="27" t="s">
        <v>722</v>
      </c>
    </row>
    <row r="9" spans="1:9" s="27" customFormat="1" ht="21" customHeight="1" x14ac:dyDescent="0.15">
      <c r="B9" s="811"/>
      <c r="C9" s="27" t="s">
        <v>927</v>
      </c>
      <c r="D9" s="408"/>
    </row>
    <row r="10" spans="1:9" s="27" customFormat="1" ht="21" customHeight="1" x14ac:dyDescent="0.15">
      <c r="A10" s="27" t="s">
        <v>836</v>
      </c>
    </row>
    <row r="11" spans="1:9" s="27" customFormat="1" ht="39" customHeight="1" x14ac:dyDescent="0.15">
      <c r="B11" s="18" t="s">
        <v>872</v>
      </c>
      <c r="C11" s="812"/>
      <c r="D11" s="18" t="s">
        <v>837</v>
      </c>
      <c r="E11" s="836"/>
      <c r="F11" s="402"/>
    </row>
    <row r="12" spans="1:9" ht="39" customHeight="1" x14ac:dyDescent="0.15">
      <c r="B12" s="18" t="s">
        <v>873</v>
      </c>
      <c r="C12" s="812"/>
      <c r="D12" s="18" t="s">
        <v>838</v>
      </c>
      <c r="E12" s="836"/>
      <c r="F12" s="402"/>
    </row>
    <row r="14" spans="1:9" ht="21" customHeight="1" x14ac:dyDescent="0.15">
      <c r="A14" s="1810" t="s">
        <v>839</v>
      </c>
      <c r="B14" s="1800"/>
      <c r="C14" s="1800"/>
      <c r="D14" s="1800"/>
      <c r="E14" s="1800"/>
      <c r="F14" s="479"/>
    </row>
    <row r="15" spans="1:9" ht="21" customHeight="1" x14ac:dyDescent="0.15">
      <c r="A15" s="1730" t="s">
        <v>928</v>
      </c>
      <c r="B15" s="1800"/>
      <c r="C15" s="1800"/>
      <c r="D15" s="1800"/>
      <c r="E15" s="479"/>
      <c r="F15" s="479"/>
    </row>
    <row r="16" spans="1:9" ht="21" customHeight="1" x14ac:dyDescent="0.15">
      <c r="B16" s="811"/>
      <c r="C16" s="27" t="s">
        <v>209</v>
      </c>
    </row>
    <row r="17" spans="2:3" ht="21" customHeight="1" x14ac:dyDescent="0.15">
      <c r="B17" s="378"/>
      <c r="C17" s="27"/>
    </row>
    <row r="18" spans="2:3" ht="21" customHeight="1" x14ac:dyDescent="0.15">
      <c r="B18" s="378"/>
      <c r="C18" s="27"/>
    </row>
  </sheetData>
  <mergeCells count="3">
    <mergeCell ref="C3:E3"/>
    <mergeCell ref="A14:E14"/>
    <mergeCell ref="A15:D15"/>
  </mergeCells>
  <phoneticPr fontId="3"/>
  <dataValidations count="3">
    <dataValidation type="list" operator="equal" allowBlank="1" showInputMessage="1" showErrorMessage="1" errorTitle="入力規則違反" error="リストから選択してください" sqref="B16" xr:uid="{00000000-0002-0000-4000-000000000000}">
      <formula1>"いる,いない,非該当"</formula1>
    </dataValidation>
    <dataValidation type="list" operator="equal" allowBlank="1" showInputMessage="1" showErrorMessage="1" errorTitle="入力規則違反" error="リストから選択してください" sqref="B6 B2" xr:uid="{00000000-0002-0000-4000-000001000000}">
      <formula1>"いる,いない"</formula1>
    </dataValidation>
    <dataValidation type="list" operator="equal" allowBlank="1" showInputMessage="1" showErrorMessage="1" errorTitle="入力規則違反" error="リストから選択してください" sqref="B9" xr:uid="{00000000-0002-0000-4000-000002000000}">
      <formula1>"ある,ない,非該当"</formula1>
    </dataValidation>
  </dataValidations>
  <printOptions horizontalCentered="1"/>
  <pageMargins left="0.43307086614173229" right="0.31496062992125984" top="0.55118110236220474" bottom="0.70866141732283472" header="0.27559055118110237" footer="0.23622047244094491"/>
  <pageSetup paperSize="9" scale="92" fitToHeight="2" orientation="landscape" cellComments="asDisplayed" r:id="rId1"/>
  <headerFooter alignWithMargins="0">
    <oddFooter>&amp;C&amp;A</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52"/>
  <dimension ref="A1:Y18"/>
  <sheetViews>
    <sheetView showGridLines="0" view="pageBreakPreview" zoomScaleNormal="100" zoomScaleSheetLayoutView="100" workbookViewId="0">
      <selection activeCell="J6" sqref="J6"/>
    </sheetView>
  </sheetViews>
  <sheetFormatPr defaultColWidth="9" defaultRowHeight="21" customHeight="1" x14ac:dyDescent="0.15"/>
  <cols>
    <col min="1" max="1" width="4.375" style="267" customWidth="1"/>
    <col min="2" max="2" width="18.625" style="267" customWidth="1"/>
    <col min="3" max="3" width="14.625" style="267" customWidth="1"/>
    <col min="4" max="4" width="17.125" style="267" customWidth="1"/>
    <col min="5" max="6" width="18.625" style="267" customWidth="1"/>
    <col min="7" max="7" width="29" style="267" customWidth="1"/>
    <col min="8" max="8" width="14.75" style="267" customWidth="1"/>
    <col min="9" max="16384" width="9" style="267"/>
  </cols>
  <sheetData>
    <row r="1" spans="1:25" s="46" customFormat="1" ht="21" customHeight="1" x14ac:dyDescent="0.15">
      <c r="A1" s="56" t="s">
        <v>2141</v>
      </c>
      <c r="B1" s="27"/>
      <c r="C1" s="27"/>
      <c r="D1" s="27"/>
      <c r="E1" s="27"/>
      <c r="F1" s="165"/>
      <c r="G1" s="165"/>
    </row>
    <row r="2" spans="1:25" s="469" customFormat="1" ht="21" customHeight="1" x14ac:dyDescent="0.15">
      <c r="A2" s="1060" t="s">
        <v>2087</v>
      </c>
      <c r="F2" s="480"/>
      <c r="G2" s="480"/>
    </row>
    <row r="3" spans="1:25" s="28" customFormat="1" ht="21" customHeight="1" x14ac:dyDescent="0.15">
      <c r="B3" s="469" t="s">
        <v>840</v>
      </c>
      <c r="C3" s="481"/>
      <c r="D3" s="481"/>
      <c r="E3" s="481"/>
      <c r="F3" s="481"/>
      <c r="G3" s="481"/>
      <c r="H3" s="482"/>
      <c r="I3" s="482"/>
      <c r="J3" s="482"/>
      <c r="K3" s="482"/>
      <c r="L3" s="482"/>
      <c r="M3" s="482"/>
      <c r="N3" s="482"/>
      <c r="O3" s="482"/>
      <c r="P3" s="482"/>
      <c r="Q3" s="482"/>
      <c r="R3" s="482"/>
      <c r="S3" s="482"/>
      <c r="T3" s="482"/>
      <c r="U3" s="482"/>
      <c r="V3" s="482"/>
      <c r="W3" s="482"/>
      <c r="X3" s="482"/>
      <c r="Y3" s="482"/>
    </row>
    <row r="4" spans="1:25" s="28" customFormat="1" ht="21" customHeight="1" x14ac:dyDescent="0.15">
      <c r="A4" s="483"/>
      <c r="B4" s="837"/>
      <c r="C4" s="469" t="s">
        <v>841</v>
      </c>
      <c r="F4" s="484"/>
      <c r="G4" s="484"/>
      <c r="H4" s="482"/>
      <c r="I4" s="482"/>
      <c r="J4" s="482"/>
      <c r="K4" s="482"/>
      <c r="L4" s="482"/>
      <c r="M4" s="482"/>
      <c r="N4" s="482"/>
      <c r="O4" s="482"/>
      <c r="P4" s="482"/>
      <c r="Q4" s="482"/>
      <c r="R4" s="482"/>
      <c r="S4" s="482"/>
      <c r="T4" s="482"/>
      <c r="U4" s="482"/>
      <c r="V4" s="482"/>
      <c r="W4" s="482"/>
      <c r="X4" s="482"/>
      <c r="Y4" s="482"/>
    </row>
    <row r="5" spans="1:25" s="28" customFormat="1" ht="27.75" customHeight="1" x14ac:dyDescent="0.15">
      <c r="A5" s="480"/>
      <c r="B5" s="18" t="s">
        <v>679</v>
      </c>
      <c r="C5" s="1820"/>
      <c r="D5" s="1821"/>
      <c r="E5" s="1821"/>
      <c r="F5" s="1821"/>
      <c r="G5" s="1822"/>
      <c r="H5" s="224"/>
      <c r="I5" s="482"/>
      <c r="J5" s="482"/>
      <c r="K5" s="482"/>
      <c r="L5" s="482"/>
      <c r="M5" s="482"/>
      <c r="N5" s="482"/>
      <c r="O5" s="482"/>
      <c r="P5" s="482"/>
      <c r="Q5" s="482"/>
      <c r="R5" s="482"/>
      <c r="S5" s="482"/>
      <c r="T5" s="482"/>
      <c r="U5" s="482"/>
      <c r="V5" s="482"/>
      <c r="W5" s="482"/>
      <c r="X5" s="482"/>
      <c r="Y5" s="482"/>
    </row>
    <row r="6" spans="1:25" s="28" customFormat="1" ht="19.5" customHeight="1" x14ac:dyDescent="0.15">
      <c r="A6" s="480"/>
      <c r="B6" s="265"/>
      <c r="C6" s="485"/>
      <c r="D6" s="485"/>
      <c r="E6" s="485"/>
      <c r="F6" s="402"/>
      <c r="G6" s="402"/>
      <c r="H6" s="224"/>
      <c r="I6" s="482"/>
      <c r="J6" s="482"/>
      <c r="K6" s="482"/>
      <c r="L6" s="482"/>
      <c r="M6" s="482"/>
      <c r="N6" s="482"/>
      <c r="O6" s="482"/>
      <c r="P6" s="482"/>
      <c r="Q6" s="482"/>
      <c r="R6" s="482"/>
      <c r="S6" s="482"/>
      <c r="T6" s="482"/>
      <c r="U6" s="482"/>
      <c r="V6" s="482"/>
      <c r="W6" s="482"/>
      <c r="X6" s="482"/>
      <c r="Y6" s="482"/>
    </row>
    <row r="7" spans="1:25" s="73" customFormat="1" ht="13.5" x14ac:dyDescent="0.15">
      <c r="A7" s="166" t="s">
        <v>842</v>
      </c>
    </row>
    <row r="8" spans="1:25" s="73" customFormat="1" ht="21" customHeight="1" x14ac:dyDescent="0.15">
      <c r="A8" s="166" t="s">
        <v>723</v>
      </c>
    </row>
    <row r="9" spans="1:25" s="73" customFormat="1" ht="21" customHeight="1" x14ac:dyDescent="0.15">
      <c r="A9" s="166"/>
      <c r="B9" s="811"/>
      <c r="C9" s="405" t="s">
        <v>209</v>
      </c>
    </row>
    <row r="10" spans="1:25" s="73" customFormat="1" ht="21" customHeight="1" x14ac:dyDescent="0.15">
      <c r="A10" s="77"/>
      <c r="B10" s="486" t="s">
        <v>680</v>
      </c>
      <c r="C10" s="1823"/>
      <c r="D10" s="1824"/>
    </row>
    <row r="11" spans="1:25" s="73" customFormat="1" ht="21" customHeight="1" x14ac:dyDescent="0.15">
      <c r="B11" s="487" t="s">
        <v>843</v>
      </c>
      <c r="C11" s="1825"/>
      <c r="D11" s="1826"/>
      <c r="E11" s="166" t="s">
        <v>379</v>
      </c>
    </row>
    <row r="12" spans="1:25" s="73" customFormat="1" ht="25.5" customHeight="1" x14ac:dyDescent="0.15">
      <c r="B12" s="488" t="s">
        <v>681</v>
      </c>
      <c r="C12" s="1820"/>
      <c r="D12" s="1821"/>
      <c r="E12" s="1821"/>
      <c r="F12" s="1821"/>
      <c r="G12" s="1822"/>
    </row>
    <row r="13" spans="1:25" s="73" customFormat="1" ht="20.25" customHeight="1" x14ac:dyDescent="0.15">
      <c r="B13" s="489"/>
    </row>
    <row r="14" spans="1:25" s="73" customFormat="1" ht="21" customHeight="1" x14ac:dyDescent="0.15">
      <c r="A14" s="127" t="s">
        <v>896</v>
      </c>
    </row>
    <row r="15" spans="1:25" s="73" customFormat="1" ht="21" customHeight="1" x14ac:dyDescent="0.15">
      <c r="A15" s="166"/>
      <c r="B15" s="811"/>
      <c r="C15" s="405" t="s">
        <v>209</v>
      </c>
      <c r="E15" s="406"/>
      <c r="F15" s="408"/>
      <c r="G15" s="408"/>
    </row>
    <row r="16" spans="1:25" s="73" customFormat="1" ht="36.75" customHeight="1" x14ac:dyDescent="0.15">
      <c r="A16" s="77"/>
      <c r="B16" s="490" t="s">
        <v>724</v>
      </c>
      <c r="C16" s="1823"/>
      <c r="D16" s="1824"/>
      <c r="E16" s="491"/>
      <c r="F16" s="491"/>
      <c r="G16" s="491"/>
      <c r="H16" s="492"/>
    </row>
    <row r="17" spans="1:8" s="73" customFormat="1" ht="21" customHeight="1" x14ac:dyDescent="0.15">
      <c r="A17" s="77"/>
      <c r="B17" s="487" t="s">
        <v>929</v>
      </c>
      <c r="C17" s="1825"/>
      <c r="D17" s="1826"/>
      <c r="E17" s="166" t="s">
        <v>379</v>
      </c>
    </row>
    <row r="18" spans="1:8" s="73" customFormat="1" ht="28.5" customHeight="1" x14ac:dyDescent="0.15">
      <c r="B18" s="487" t="s">
        <v>682</v>
      </c>
      <c r="C18" s="1820"/>
      <c r="D18" s="1821"/>
      <c r="E18" s="1821"/>
      <c r="F18" s="1821"/>
      <c r="G18" s="1822"/>
      <c r="H18" s="492"/>
    </row>
  </sheetData>
  <sheetProtection formatRows="0"/>
  <mergeCells count="7">
    <mergeCell ref="C18:G18"/>
    <mergeCell ref="C5:G5"/>
    <mergeCell ref="C10:D10"/>
    <mergeCell ref="C11:D11"/>
    <mergeCell ref="C12:G12"/>
    <mergeCell ref="C16:D16"/>
    <mergeCell ref="C17:D17"/>
  </mergeCells>
  <phoneticPr fontId="3"/>
  <dataValidations count="2">
    <dataValidation type="list" operator="equal" allowBlank="1" showInputMessage="1" showErrorMessage="1" errorTitle="入力規則違反" error="リストから選択してください" sqref="B9 B15" xr:uid="{00000000-0002-0000-4100-000000000000}">
      <formula1>"いる,いない"</formula1>
    </dataValidation>
    <dataValidation type="list" allowBlank="1" showInputMessage="1" showErrorMessage="1" errorTitle="入力規則違反" error="リストから選択してください" sqref="B4" xr:uid="{00000000-0002-0000-4100-000001000000}">
      <formula1>"いる,いない"</formula1>
    </dataValidation>
  </dataValidations>
  <printOptions horizontalCentered="1"/>
  <pageMargins left="0.43307086614173229" right="0.31496062992125984" top="0.55118110236220474" bottom="0.70866141732283472" header="0.27559055118110237" footer="0.23622047244094491"/>
  <pageSetup paperSize="9" scale="92" orientation="landscape" cellComments="asDisplayed" r:id="rId1"/>
  <headerFooter alignWithMargins="0">
    <oddFooter>&amp;C&amp;A</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78"/>
  <dimension ref="A1:G32"/>
  <sheetViews>
    <sheetView showGridLines="0" zoomScaleNormal="100" zoomScaleSheetLayoutView="100" workbookViewId="0"/>
  </sheetViews>
  <sheetFormatPr defaultColWidth="15.375" defaultRowHeight="15.95" customHeight="1" x14ac:dyDescent="0.15"/>
  <cols>
    <col min="1" max="1" width="7" style="27" customWidth="1"/>
    <col min="2" max="2" width="15.375" style="27" customWidth="1"/>
    <col min="3" max="3" width="39.125" style="27" customWidth="1"/>
    <col min="4" max="4" width="6.875" style="27" customWidth="1"/>
    <col min="5" max="5" width="15.375" style="27" customWidth="1"/>
    <col min="6" max="6" width="3.375" style="27" bestFit="1" customWidth="1"/>
    <col min="7" max="7" width="40.125" style="27" customWidth="1"/>
    <col min="8" max="16384" width="15.375" style="27"/>
  </cols>
  <sheetData>
    <row r="1" spans="1:7" ht="15.95" customHeight="1" thickBot="1" x14ac:dyDescent="0.2">
      <c r="A1" s="59" t="s">
        <v>725</v>
      </c>
    </row>
    <row r="2" spans="1:7" ht="15.6" customHeight="1" x14ac:dyDescent="0.15">
      <c r="A2" s="494"/>
      <c r="B2" s="495"/>
      <c r="C2" s="496"/>
      <c r="D2" s="497"/>
      <c r="E2" s="892" t="s">
        <v>1091</v>
      </c>
      <c r="F2" s="498"/>
      <c r="G2" s="499" t="s">
        <v>844</v>
      </c>
    </row>
    <row r="3" spans="1:7" ht="15.6" customHeight="1" x14ac:dyDescent="0.15">
      <c r="A3" s="500"/>
      <c r="B3" s="501"/>
      <c r="C3" s="893" t="s">
        <v>1092</v>
      </c>
      <c r="D3" s="502" t="s">
        <v>845</v>
      </c>
      <c r="E3" s="503"/>
      <c r="F3" s="504" t="s">
        <v>379</v>
      </c>
      <c r="G3" s="505"/>
    </row>
    <row r="4" spans="1:7" ht="15.6" customHeight="1" x14ac:dyDescent="0.15">
      <c r="A4" s="500"/>
      <c r="B4" s="506" t="s">
        <v>930</v>
      </c>
      <c r="C4" s="507" t="s">
        <v>931</v>
      </c>
      <c r="D4" s="508" t="s">
        <v>932</v>
      </c>
      <c r="E4" s="509"/>
      <c r="F4" s="375" t="s">
        <v>379</v>
      </c>
      <c r="G4" s="510"/>
    </row>
    <row r="5" spans="1:7" ht="15.6" customHeight="1" x14ac:dyDescent="0.15">
      <c r="A5" s="500" t="s">
        <v>933</v>
      </c>
      <c r="B5" s="511"/>
      <c r="C5" s="507" t="s">
        <v>934</v>
      </c>
      <c r="D5" s="508" t="s">
        <v>935</v>
      </c>
      <c r="E5" s="509"/>
      <c r="F5" s="375" t="s">
        <v>379</v>
      </c>
      <c r="G5" s="510"/>
    </row>
    <row r="6" spans="1:7" ht="15.6" customHeight="1" x14ac:dyDescent="0.15">
      <c r="A6" s="500"/>
      <c r="B6" s="512"/>
      <c r="C6" s="507" t="s">
        <v>936</v>
      </c>
      <c r="D6" s="508" t="s">
        <v>937</v>
      </c>
      <c r="E6" s="509">
        <f>SUM(E3:E4)-E5</f>
        <v>0</v>
      </c>
      <c r="F6" s="375" t="s">
        <v>379</v>
      </c>
      <c r="G6" s="513"/>
    </row>
    <row r="7" spans="1:7" ht="15.6" customHeight="1" x14ac:dyDescent="0.15">
      <c r="A7" s="500" t="s">
        <v>938</v>
      </c>
      <c r="B7" s="501"/>
      <c r="C7" s="893" t="s">
        <v>1092</v>
      </c>
      <c r="D7" s="508" t="s">
        <v>939</v>
      </c>
      <c r="E7" s="509"/>
      <c r="F7" s="375" t="s">
        <v>379</v>
      </c>
      <c r="G7" s="505"/>
    </row>
    <row r="8" spans="1:7" ht="15.6" customHeight="1" x14ac:dyDescent="0.15">
      <c r="A8" s="500"/>
      <c r="B8" s="506" t="s">
        <v>940</v>
      </c>
      <c r="C8" s="507" t="s">
        <v>931</v>
      </c>
      <c r="D8" s="508" t="s">
        <v>941</v>
      </c>
      <c r="E8" s="509"/>
      <c r="F8" s="375" t="s">
        <v>379</v>
      </c>
      <c r="G8" s="510"/>
    </row>
    <row r="9" spans="1:7" ht="15.6" customHeight="1" x14ac:dyDescent="0.15">
      <c r="A9" s="500" t="s">
        <v>683</v>
      </c>
      <c r="B9" s="511"/>
      <c r="C9" s="507" t="s">
        <v>942</v>
      </c>
      <c r="D9" s="508" t="s">
        <v>943</v>
      </c>
      <c r="E9" s="509"/>
      <c r="F9" s="375" t="s">
        <v>379</v>
      </c>
      <c r="G9" s="510"/>
    </row>
    <row r="10" spans="1:7" ht="15.6" customHeight="1" x14ac:dyDescent="0.15">
      <c r="A10" s="500"/>
      <c r="B10" s="512"/>
      <c r="C10" s="507" t="s">
        <v>944</v>
      </c>
      <c r="D10" s="508" t="s">
        <v>945</v>
      </c>
      <c r="E10" s="509">
        <f>SUM(E7:E8)-E9</f>
        <v>0</v>
      </c>
      <c r="F10" s="375" t="s">
        <v>379</v>
      </c>
      <c r="G10" s="513"/>
    </row>
    <row r="11" spans="1:7" ht="15.6" customHeight="1" x14ac:dyDescent="0.15">
      <c r="A11" s="500" t="s">
        <v>684</v>
      </c>
      <c r="B11" s="514"/>
      <c r="C11" s="893" t="s">
        <v>1092</v>
      </c>
      <c r="D11" s="508" t="s">
        <v>946</v>
      </c>
      <c r="E11" s="509"/>
      <c r="F11" s="375" t="s">
        <v>379</v>
      </c>
      <c r="G11" s="505"/>
    </row>
    <row r="12" spans="1:7" ht="15.6" customHeight="1" x14ac:dyDescent="0.15">
      <c r="A12" s="588"/>
      <c r="B12" s="506" t="s">
        <v>947</v>
      </c>
      <c r="C12" s="507" t="s">
        <v>931</v>
      </c>
      <c r="D12" s="508" t="s">
        <v>948</v>
      </c>
      <c r="E12" s="509"/>
      <c r="F12" s="375" t="s">
        <v>379</v>
      </c>
      <c r="G12" s="510"/>
    </row>
    <row r="13" spans="1:7" ht="15.6" customHeight="1" x14ac:dyDescent="0.15">
      <c r="A13" s="588"/>
      <c r="B13" s="506" t="s">
        <v>949</v>
      </c>
      <c r="C13" s="507" t="s">
        <v>934</v>
      </c>
      <c r="D13" s="508" t="s">
        <v>950</v>
      </c>
      <c r="E13" s="509"/>
      <c r="F13" s="375" t="s">
        <v>379</v>
      </c>
      <c r="G13" s="510"/>
    </row>
    <row r="14" spans="1:7" ht="15.6" customHeight="1" x14ac:dyDescent="0.15">
      <c r="A14" s="588"/>
      <c r="B14" s="515"/>
      <c r="C14" s="507" t="s">
        <v>951</v>
      </c>
      <c r="D14" s="508" t="s">
        <v>952</v>
      </c>
      <c r="E14" s="509">
        <f>SUM(E11:E12)-E13</f>
        <v>0</v>
      </c>
      <c r="F14" s="375" t="s">
        <v>379</v>
      </c>
      <c r="G14" s="513"/>
    </row>
    <row r="15" spans="1:7" ht="15.6" customHeight="1" x14ac:dyDescent="0.15">
      <c r="A15" s="588"/>
      <c r="B15" s="514"/>
      <c r="C15" s="893" t="s">
        <v>1092</v>
      </c>
      <c r="D15" s="508" t="s">
        <v>953</v>
      </c>
      <c r="E15" s="509"/>
      <c r="F15" s="375" t="s">
        <v>379</v>
      </c>
      <c r="G15" s="589"/>
    </row>
    <row r="16" spans="1:7" ht="15.6" customHeight="1" x14ac:dyDescent="0.15">
      <c r="A16" s="588"/>
      <c r="B16" s="506" t="s">
        <v>954</v>
      </c>
      <c r="C16" s="507" t="s">
        <v>931</v>
      </c>
      <c r="D16" s="508" t="s">
        <v>955</v>
      </c>
      <c r="E16" s="509"/>
      <c r="F16" s="375" t="s">
        <v>379</v>
      </c>
      <c r="G16" s="590"/>
    </row>
    <row r="17" spans="1:7" ht="15.6" customHeight="1" x14ac:dyDescent="0.15">
      <c r="A17" s="591"/>
      <c r="B17" s="506" t="s">
        <v>956</v>
      </c>
      <c r="C17" s="507" t="s">
        <v>934</v>
      </c>
      <c r="D17" s="508" t="s">
        <v>957</v>
      </c>
      <c r="E17" s="509"/>
      <c r="F17" s="375" t="s">
        <v>379</v>
      </c>
      <c r="G17" s="510"/>
    </row>
    <row r="18" spans="1:7" ht="15.6" customHeight="1" x14ac:dyDescent="0.15">
      <c r="A18" s="592"/>
      <c r="B18" s="515"/>
      <c r="C18" s="507" t="s">
        <v>958</v>
      </c>
      <c r="D18" s="508" t="s">
        <v>959</v>
      </c>
      <c r="E18" s="509">
        <f>SUM(E15:E16)-E17</f>
        <v>0</v>
      </c>
      <c r="F18" s="375" t="s">
        <v>379</v>
      </c>
      <c r="G18" s="510"/>
    </row>
    <row r="19" spans="1:7" ht="15.6" customHeight="1" x14ac:dyDescent="0.15">
      <c r="A19" s="588"/>
      <c r="B19" s="514"/>
      <c r="C19" s="893" t="s">
        <v>1092</v>
      </c>
      <c r="D19" s="508" t="s">
        <v>960</v>
      </c>
      <c r="E19" s="509"/>
      <c r="F19" s="375" t="s">
        <v>379</v>
      </c>
      <c r="G19" s="510"/>
    </row>
    <row r="20" spans="1:7" ht="15.6" customHeight="1" x14ac:dyDescent="0.15">
      <c r="A20" s="588"/>
      <c r="B20" s="506" t="s">
        <v>961</v>
      </c>
      <c r="C20" s="507" t="s">
        <v>931</v>
      </c>
      <c r="D20" s="508" t="s">
        <v>962</v>
      </c>
      <c r="E20" s="509"/>
      <c r="F20" s="375" t="s">
        <v>379</v>
      </c>
      <c r="G20" s="510"/>
    </row>
    <row r="21" spans="1:7" ht="15.6" customHeight="1" x14ac:dyDescent="0.15">
      <c r="A21" s="588"/>
      <c r="B21" s="506" t="s">
        <v>963</v>
      </c>
      <c r="C21" s="507" t="s">
        <v>934</v>
      </c>
      <c r="D21" s="508" t="s">
        <v>964</v>
      </c>
      <c r="E21" s="509"/>
      <c r="F21" s="375" t="s">
        <v>379</v>
      </c>
      <c r="G21" s="510"/>
    </row>
    <row r="22" spans="1:7" ht="15.6" customHeight="1" x14ac:dyDescent="0.15">
      <c r="A22" s="591"/>
      <c r="B22" s="515"/>
      <c r="C22" s="507" t="s">
        <v>965</v>
      </c>
      <c r="D22" s="508" t="s">
        <v>966</v>
      </c>
      <c r="E22" s="509">
        <f>SUM(E19:E20)-E21</f>
        <v>0</v>
      </c>
      <c r="F22" s="375" t="s">
        <v>379</v>
      </c>
      <c r="G22" s="510"/>
    </row>
    <row r="23" spans="1:7" ht="15.6" customHeight="1" x14ac:dyDescent="0.15">
      <c r="A23" s="516"/>
      <c r="B23" s="514"/>
      <c r="C23" s="893" t="s">
        <v>1092</v>
      </c>
      <c r="D23" s="508" t="s">
        <v>967</v>
      </c>
      <c r="E23" s="509"/>
      <c r="F23" s="375" t="s">
        <v>379</v>
      </c>
      <c r="G23" s="510"/>
    </row>
    <row r="24" spans="1:7" ht="15.6" customHeight="1" x14ac:dyDescent="0.15">
      <c r="A24" s="516"/>
      <c r="B24" s="506" t="s">
        <v>968</v>
      </c>
      <c r="C24" s="507" t="s">
        <v>931</v>
      </c>
      <c r="D24" s="508" t="s">
        <v>969</v>
      </c>
      <c r="E24" s="509"/>
      <c r="F24" s="375" t="s">
        <v>379</v>
      </c>
      <c r="G24" s="510"/>
    </row>
    <row r="25" spans="1:7" ht="15.6" customHeight="1" x14ac:dyDescent="0.15">
      <c r="A25" s="516"/>
      <c r="B25" s="506" t="s">
        <v>963</v>
      </c>
      <c r="C25" s="507" t="s">
        <v>934</v>
      </c>
      <c r="D25" s="508" t="s">
        <v>970</v>
      </c>
      <c r="E25" s="509"/>
      <c r="F25" s="375" t="s">
        <v>379</v>
      </c>
      <c r="G25" s="510"/>
    </row>
    <row r="26" spans="1:7" ht="15.6" customHeight="1" x14ac:dyDescent="0.15">
      <c r="A26" s="500"/>
      <c r="B26" s="515"/>
      <c r="C26" s="507" t="s">
        <v>971</v>
      </c>
      <c r="D26" s="508" t="s">
        <v>972</v>
      </c>
      <c r="E26" s="509">
        <f>SUM(E23:E24)-E25</f>
        <v>0</v>
      </c>
      <c r="F26" s="375" t="s">
        <v>379</v>
      </c>
      <c r="G26" s="510"/>
    </row>
    <row r="27" spans="1:7" ht="15.6" customHeight="1" x14ac:dyDescent="0.15">
      <c r="A27" s="500"/>
      <c r="B27" s="506"/>
      <c r="C27" s="507" t="s">
        <v>1093</v>
      </c>
      <c r="D27" s="508" t="s">
        <v>973</v>
      </c>
      <c r="E27" s="509">
        <f>E3+E7+E11+E15+E19+E23</f>
        <v>0</v>
      </c>
      <c r="F27" s="375" t="s">
        <v>379</v>
      </c>
      <c r="G27" s="517"/>
    </row>
    <row r="28" spans="1:7" ht="15.6" customHeight="1" x14ac:dyDescent="0.15">
      <c r="A28" s="500"/>
      <c r="B28" s="506" t="s">
        <v>974</v>
      </c>
      <c r="C28" s="507" t="s">
        <v>975</v>
      </c>
      <c r="D28" s="508" t="s">
        <v>976</v>
      </c>
      <c r="E28" s="509">
        <f>E4+E8+E12+E16+E20+E24</f>
        <v>0</v>
      </c>
      <c r="F28" s="375" t="s">
        <v>379</v>
      </c>
      <c r="G28" s="517"/>
    </row>
    <row r="29" spans="1:7" ht="15.6" customHeight="1" x14ac:dyDescent="0.15">
      <c r="A29" s="500"/>
      <c r="B29" s="506"/>
      <c r="C29" s="507" t="s">
        <v>977</v>
      </c>
      <c r="D29" s="508" t="s">
        <v>978</v>
      </c>
      <c r="E29" s="509">
        <f>E5+E9+E13+E17+E21+E25</f>
        <v>0</v>
      </c>
      <c r="F29" s="375" t="s">
        <v>379</v>
      </c>
      <c r="G29" s="517"/>
    </row>
    <row r="30" spans="1:7" ht="15.6" customHeight="1" thickBot="1" x14ac:dyDescent="0.2">
      <c r="A30" s="518"/>
      <c r="B30" s="519"/>
      <c r="C30" s="520" t="s">
        <v>979</v>
      </c>
      <c r="D30" s="521" t="s">
        <v>980</v>
      </c>
      <c r="E30" s="522">
        <f>E27+E28-E29</f>
        <v>0</v>
      </c>
      <c r="F30" s="523" t="s">
        <v>379</v>
      </c>
      <c r="G30" s="524"/>
    </row>
    <row r="31" spans="1:7" s="69" customFormat="1" ht="12" x14ac:dyDescent="0.15">
      <c r="C31" s="593"/>
    </row>
    <row r="32" spans="1:7" s="69" customFormat="1" ht="15.95" customHeight="1" x14ac:dyDescent="0.15"/>
  </sheetData>
  <phoneticPr fontId="3"/>
  <printOptions horizontalCentered="1"/>
  <pageMargins left="0.43307086614173229" right="0.31496062992125984" top="0.55118110236220474" bottom="0.70866141732283472" header="0.27559055118110237" footer="0.23622047244094491"/>
  <pageSetup paperSize="9" scale="92" orientation="landscape" cellComments="asDisplayed" r:id="rId1"/>
  <headerFooter alignWithMargins="0">
    <oddFooter>&amp;C&amp;A</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45">
    <pageSetUpPr fitToPage="1"/>
  </sheetPr>
  <dimension ref="A1:AZ52"/>
  <sheetViews>
    <sheetView showGridLines="0" view="pageBreakPreview" topLeftCell="B1" zoomScale="90" zoomScaleNormal="90" zoomScaleSheetLayoutView="90" workbookViewId="0">
      <selection sqref="A1:E1"/>
    </sheetView>
  </sheetViews>
  <sheetFormatPr defaultColWidth="9" defaultRowHeight="13.5" x14ac:dyDescent="0.15"/>
  <cols>
    <col min="1" max="1" width="4.5" style="28" customWidth="1"/>
    <col min="2" max="2" width="5.25" style="28" customWidth="1"/>
    <col min="3" max="3" width="4.875" style="28" customWidth="1"/>
    <col min="4" max="4" width="21.25" style="28" customWidth="1"/>
    <col min="5" max="5" width="24.25" style="28" customWidth="1"/>
    <col min="6" max="6" width="13.625" style="28" customWidth="1"/>
    <col min="7" max="7" width="16.625" style="28" customWidth="1"/>
    <col min="8" max="9" width="4.5" style="28" customWidth="1"/>
    <col min="10" max="10" width="5.25" style="28" customWidth="1"/>
    <col min="11" max="11" width="4.875" style="28" customWidth="1"/>
    <col min="12" max="12" width="21.25" style="28" customWidth="1"/>
    <col min="13" max="13" width="24.25" style="28" customWidth="1"/>
    <col min="14" max="14" width="13.625" style="28" customWidth="1"/>
    <col min="15" max="15" width="19.875" style="28" customWidth="1"/>
    <col min="16" max="16" width="13.75" style="28" customWidth="1"/>
    <col min="17" max="52" width="3.125" style="28" customWidth="1"/>
    <col min="53" max="16384" width="9" style="28"/>
  </cols>
  <sheetData>
    <row r="1" spans="1:52" s="27" customFormat="1" ht="20.45" customHeight="1" thickBot="1" x14ac:dyDescent="0.2">
      <c r="A1" s="1827" t="s">
        <v>1062</v>
      </c>
      <c r="B1" s="1827"/>
      <c r="C1" s="1827"/>
      <c r="D1" s="1827"/>
      <c r="E1" s="1827"/>
      <c r="F1" s="81"/>
      <c r="G1" s="81"/>
      <c r="H1" s="81"/>
      <c r="I1" s="1828" t="s">
        <v>685</v>
      </c>
      <c r="J1" s="1829"/>
      <c r="K1" s="1829"/>
      <c r="L1" s="1830"/>
      <c r="M1" s="81"/>
      <c r="N1" s="81"/>
      <c r="O1" s="81"/>
      <c r="P1" s="81"/>
    </row>
    <row r="2" spans="1:52" s="27" customFormat="1" ht="20.45" customHeight="1" x14ac:dyDescent="0.15">
      <c r="A2" s="525"/>
      <c r="B2" s="525"/>
      <c r="C2" s="525"/>
      <c r="D2" s="525"/>
      <c r="E2" s="525"/>
      <c r="F2" s="81"/>
      <c r="G2" s="81"/>
      <c r="H2" s="76"/>
      <c r="I2" s="76"/>
      <c r="J2" s="76"/>
      <c r="K2" s="76"/>
      <c r="L2" s="76"/>
      <c r="M2" s="76"/>
      <c r="N2" s="76"/>
      <c r="O2" s="76"/>
      <c r="P2" s="76"/>
    </row>
    <row r="3" spans="1:52" s="27" customFormat="1" ht="20.45" customHeight="1" x14ac:dyDescent="0.15">
      <c r="A3" s="166" t="s">
        <v>870</v>
      </c>
      <c r="B3" s="525"/>
      <c r="C3" s="525"/>
      <c r="D3" s="525"/>
      <c r="E3" s="525"/>
      <c r="F3" s="838"/>
      <c r="G3" s="81" t="s">
        <v>846</v>
      </c>
      <c r="H3" s="76"/>
      <c r="I3" s="526" t="s">
        <v>686</v>
      </c>
      <c r="J3" s="526"/>
      <c r="K3" s="526"/>
      <c r="L3" s="526"/>
      <c r="M3" s="526"/>
      <c r="N3" s="526"/>
      <c r="O3" s="526"/>
      <c r="P3" s="527"/>
      <c r="Q3" s="69"/>
    </row>
    <row r="4" spans="1:52" s="27" customFormat="1" ht="20.45" customHeight="1" x14ac:dyDescent="0.15">
      <c r="A4" s="76"/>
      <c r="B4" s="76"/>
      <c r="C4" s="76"/>
      <c r="D4" s="76"/>
      <c r="E4" s="76"/>
      <c r="F4" s="76"/>
      <c r="G4" s="76"/>
      <c r="I4" s="526" t="s">
        <v>726</v>
      </c>
      <c r="J4" s="526"/>
      <c r="K4" s="526"/>
      <c r="L4" s="526"/>
      <c r="M4" s="526"/>
      <c r="N4" s="526"/>
      <c r="O4" s="526"/>
      <c r="P4" s="69"/>
      <c r="Q4" s="528"/>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row>
    <row r="5" spans="1:52" s="27" customFormat="1" ht="20.45" customHeight="1" thickBot="1" x14ac:dyDescent="0.2">
      <c r="A5" s="73" t="s">
        <v>871</v>
      </c>
      <c r="E5" s="76"/>
      <c r="F5" s="493"/>
      <c r="G5" s="493"/>
      <c r="I5" s="526" t="s">
        <v>727</v>
      </c>
      <c r="J5" s="526"/>
      <c r="K5" s="526"/>
      <c r="L5" s="526"/>
      <c r="M5" s="526"/>
      <c r="N5" s="526"/>
      <c r="O5" s="526"/>
      <c r="P5" s="69"/>
      <c r="Q5" s="528"/>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row>
    <row r="6" spans="1:52" s="27" customFormat="1" ht="20.45" customHeight="1" x14ac:dyDescent="0.15">
      <c r="A6" s="1831" t="s">
        <v>728</v>
      </c>
      <c r="B6" s="529" t="s">
        <v>729</v>
      </c>
      <c r="C6" s="530"/>
      <c r="D6" s="530"/>
      <c r="E6" s="531"/>
      <c r="F6" s="532"/>
      <c r="G6" s="532" t="s">
        <v>687</v>
      </c>
      <c r="I6" s="526" t="s">
        <v>730</v>
      </c>
      <c r="J6" s="526"/>
      <c r="K6" s="526"/>
      <c r="L6" s="526"/>
      <c r="M6" s="526"/>
      <c r="N6" s="526"/>
      <c r="O6" s="526"/>
      <c r="P6" s="69"/>
      <c r="Q6" s="528"/>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row>
    <row r="7" spans="1:52" s="27" customFormat="1" ht="20.45" customHeight="1" x14ac:dyDescent="0.15">
      <c r="A7" s="1832"/>
      <c r="B7" s="841"/>
      <c r="C7" s="1834" t="s">
        <v>731</v>
      </c>
      <c r="D7" s="1835"/>
      <c r="E7" s="1835"/>
      <c r="F7" s="1836"/>
      <c r="G7" s="839"/>
      <c r="I7" s="526" t="s">
        <v>732</v>
      </c>
      <c r="J7" s="526"/>
      <c r="K7" s="526"/>
      <c r="L7" s="533"/>
      <c r="M7" s="533"/>
      <c r="N7" s="533"/>
      <c r="O7" s="533"/>
      <c r="P7" s="69"/>
      <c r="Q7" s="528"/>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row>
    <row r="8" spans="1:52" s="27" customFormat="1" ht="20.45" customHeight="1" thickBot="1" x14ac:dyDescent="0.2">
      <c r="A8" s="1832"/>
      <c r="B8" s="842"/>
      <c r="C8" s="1837" t="s">
        <v>733</v>
      </c>
      <c r="D8" s="1838"/>
      <c r="E8" s="1838"/>
      <c r="F8" s="1839"/>
      <c r="G8" s="840"/>
      <c r="I8" s="526" t="s">
        <v>734</v>
      </c>
      <c r="J8" s="526"/>
      <c r="K8" s="526"/>
      <c r="L8" s="533"/>
      <c r="M8" s="533"/>
      <c r="N8" s="533"/>
      <c r="O8" s="533"/>
      <c r="P8" s="69"/>
      <c r="Q8" s="528"/>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row>
    <row r="9" spans="1:52" s="27" customFormat="1" ht="20.45" customHeight="1" thickBot="1" x14ac:dyDescent="0.2">
      <c r="A9" s="1832"/>
      <c r="B9" s="1840" t="s">
        <v>688</v>
      </c>
      <c r="C9" s="1841"/>
      <c r="D9" s="1841"/>
      <c r="E9" s="1841"/>
      <c r="F9" s="1842"/>
      <c r="G9" s="532" t="s">
        <v>687</v>
      </c>
      <c r="I9" s="73" t="s">
        <v>871</v>
      </c>
      <c r="M9" s="76"/>
      <c r="N9" s="76"/>
      <c r="O9" s="493"/>
      <c r="P9" s="69"/>
      <c r="Q9" s="528"/>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row>
    <row r="10" spans="1:52" s="27" customFormat="1" ht="20.45" customHeight="1" x14ac:dyDescent="0.15">
      <c r="A10" s="1832"/>
      <c r="B10" s="1843" t="s">
        <v>735</v>
      </c>
      <c r="C10" s="1844"/>
      <c r="D10" s="1844"/>
      <c r="E10" s="1844"/>
      <c r="F10" s="1845"/>
      <c r="G10" s="843">
        <f>SUM(G11:G15)</f>
        <v>0</v>
      </c>
      <c r="I10" s="1846" t="s">
        <v>689</v>
      </c>
      <c r="J10" s="716" t="s">
        <v>729</v>
      </c>
      <c r="K10" s="717"/>
      <c r="L10" s="717"/>
      <c r="M10" s="730"/>
      <c r="N10" s="864"/>
      <c r="O10" s="858" t="s">
        <v>687</v>
      </c>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row>
    <row r="11" spans="1:52" s="27" customFormat="1" ht="20.45" customHeight="1" x14ac:dyDescent="0.15">
      <c r="A11" s="1832"/>
      <c r="B11" s="534"/>
      <c r="C11" s="846"/>
      <c r="D11" s="1849" t="s">
        <v>847</v>
      </c>
      <c r="E11" s="1835"/>
      <c r="F11" s="1836"/>
      <c r="G11" s="844"/>
      <c r="I11" s="1847"/>
      <c r="J11" s="535" t="s">
        <v>691</v>
      </c>
      <c r="K11" s="712" t="s">
        <v>731</v>
      </c>
      <c r="L11" s="713"/>
      <c r="M11" s="713"/>
      <c r="N11" s="865"/>
      <c r="O11" s="859">
        <v>6000000</v>
      </c>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row>
    <row r="12" spans="1:52" s="27" customFormat="1" ht="20.45" customHeight="1" thickBot="1" x14ac:dyDescent="0.2">
      <c r="A12" s="1832"/>
      <c r="B12" s="534"/>
      <c r="C12" s="846"/>
      <c r="D12" s="1849" t="s">
        <v>690</v>
      </c>
      <c r="E12" s="1835"/>
      <c r="F12" s="1836"/>
      <c r="G12" s="844"/>
      <c r="I12" s="1847"/>
      <c r="J12" s="536"/>
      <c r="K12" s="714" t="s">
        <v>733</v>
      </c>
      <c r="L12" s="715"/>
      <c r="M12" s="715"/>
      <c r="N12" s="866"/>
      <c r="O12" s="860"/>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row>
    <row r="13" spans="1:52" s="27" customFormat="1" ht="20.45" customHeight="1" x14ac:dyDescent="0.15">
      <c r="A13" s="1832"/>
      <c r="B13" s="534"/>
      <c r="C13" s="846"/>
      <c r="D13" s="1849" t="s">
        <v>848</v>
      </c>
      <c r="E13" s="1835"/>
      <c r="F13" s="1836"/>
      <c r="G13" s="844"/>
      <c r="I13" s="1847"/>
      <c r="J13" s="716" t="s">
        <v>688</v>
      </c>
      <c r="K13" s="717"/>
      <c r="L13" s="717"/>
      <c r="M13" s="717"/>
      <c r="N13" s="864"/>
      <c r="O13" s="858" t="s">
        <v>687</v>
      </c>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row>
    <row r="14" spans="1:52" s="27" customFormat="1" ht="20.45" customHeight="1" x14ac:dyDescent="0.15">
      <c r="A14" s="1832"/>
      <c r="B14" s="534"/>
      <c r="C14" s="846"/>
      <c r="D14" s="1849" t="s">
        <v>692</v>
      </c>
      <c r="E14" s="1835"/>
      <c r="F14" s="1836"/>
      <c r="G14" s="845"/>
      <c r="I14" s="1847"/>
      <c r="J14" s="1850" t="s">
        <v>735</v>
      </c>
      <c r="K14" s="1851"/>
      <c r="L14" s="1851"/>
      <c r="M14" s="1851"/>
      <c r="N14" s="867"/>
      <c r="O14" s="861">
        <f>SUM(O15:O19)</f>
        <v>4670000</v>
      </c>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row>
    <row r="15" spans="1:52" s="27" customFormat="1" ht="20.45" customHeight="1" x14ac:dyDescent="0.15">
      <c r="A15" s="1832"/>
      <c r="B15" s="537"/>
      <c r="C15" s="846"/>
      <c r="D15" s="1852" t="s">
        <v>1066</v>
      </c>
      <c r="E15" s="1853"/>
      <c r="F15" s="1854"/>
      <c r="G15" s="844"/>
      <c r="I15" s="1847"/>
      <c r="J15" s="538"/>
      <c r="K15" s="539" t="s">
        <v>691</v>
      </c>
      <c r="L15" s="711" t="s">
        <v>981</v>
      </c>
      <c r="M15" s="731"/>
      <c r="N15" s="868"/>
      <c r="O15" s="862">
        <v>670000</v>
      </c>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row>
    <row r="16" spans="1:52" s="27" customFormat="1" ht="20.45" customHeight="1" x14ac:dyDescent="0.15">
      <c r="A16" s="1832"/>
      <c r="B16" s="1843" t="s">
        <v>700</v>
      </c>
      <c r="C16" s="1844"/>
      <c r="D16" s="1844"/>
      <c r="E16" s="1844"/>
      <c r="F16" s="1845"/>
      <c r="G16" s="845">
        <f>SUM(G17:G21)</f>
        <v>0</v>
      </c>
      <c r="I16" s="1847"/>
      <c r="J16" s="538"/>
      <c r="K16" s="539" t="s">
        <v>691</v>
      </c>
      <c r="L16" s="711" t="s">
        <v>690</v>
      </c>
      <c r="M16" s="731"/>
      <c r="N16" s="868"/>
      <c r="O16" s="862">
        <v>1000000</v>
      </c>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row>
    <row r="17" spans="1:52" s="27" customFormat="1" ht="20.45" customHeight="1" x14ac:dyDescent="0.15">
      <c r="A17" s="1832"/>
      <c r="B17" s="540"/>
      <c r="C17" s="846"/>
      <c r="D17" s="1849" t="s">
        <v>981</v>
      </c>
      <c r="E17" s="1835"/>
      <c r="F17" s="1836"/>
      <c r="G17" s="844"/>
      <c r="H17" s="81"/>
      <c r="I17" s="1847"/>
      <c r="J17" s="538"/>
      <c r="K17" s="539"/>
      <c r="L17" s="711" t="s">
        <v>982</v>
      </c>
      <c r="M17" s="731"/>
      <c r="N17" s="868"/>
      <c r="O17" s="862"/>
      <c r="P17" s="81"/>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row>
    <row r="18" spans="1:52" s="27" customFormat="1" ht="20.45" customHeight="1" x14ac:dyDescent="0.15">
      <c r="A18" s="1832"/>
      <c r="B18" s="534"/>
      <c r="C18" s="846"/>
      <c r="D18" s="1849" t="s">
        <v>690</v>
      </c>
      <c r="E18" s="1835"/>
      <c r="F18" s="1836"/>
      <c r="G18" s="839"/>
      <c r="H18" s="81"/>
      <c r="I18" s="1847"/>
      <c r="J18" s="538"/>
      <c r="K18" s="539" t="s">
        <v>691</v>
      </c>
      <c r="L18" s="711" t="s">
        <v>692</v>
      </c>
      <c r="M18" s="731"/>
      <c r="N18" s="869"/>
      <c r="O18" s="863">
        <v>3000000</v>
      </c>
      <c r="P18" s="81"/>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row>
    <row r="19" spans="1:52" s="27" customFormat="1" ht="20.45" customHeight="1" x14ac:dyDescent="0.15">
      <c r="A19" s="1832"/>
      <c r="B19" s="534"/>
      <c r="C19" s="846"/>
      <c r="D19" s="1849" t="s">
        <v>982</v>
      </c>
      <c r="E19" s="1835"/>
      <c r="F19" s="1836"/>
      <c r="G19" s="844"/>
      <c r="H19" s="81"/>
      <c r="I19" s="1847"/>
      <c r="J19" s="541"/>
      <c r="K19" s="542"/>
      <c r="L19" s="1856" t="s">
        <v>1066</v>
      </c>
      <c r="M19" s="1857"/>
      <c r="N19" s="1858"/>
      <c r="O19" s="862"/>
      <c r="P19" s="81"/>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row>
    <row r="20" spans="1:52" s="27" customFormat="1" ht="20.45" customHeight="1" x14ac:dyDescent="0.15">
      <c r="A20" s="1832"/>
      <c r="B20" s="534"/>
      <c r="C20" s="846"/>
      <c r="D20" s="1849" t="s">
        <v>692</v>
      </c>
      <c r="E20" s="1835"/>
      <c r="F20" s="1836"/>
      <c r="G20" s="845"/>
      <c r="H20" s="81"/>
      <c r="I20" s="1847"/>
      <c r="J20" s="1850" t="s">
        <v>700</v>
      </c>
      <c r="K20" s="1855"/>
      <c r="L20" s="1855"/>
      <c r="M20" s="1855"/>
      <c r="N20" s="867"/>
      <c r="O20" s="863">
        <f>SUM(O21:O25)</f>
        <v>500000</v>
      </c>
      <c r="P20" s="81"/>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row>
    <row r="21" spans="1:52" s="27" customFormat="1" ht="20.45" customHeight="1" thickBot="1" x14ac:dyDescent="0.2">
      <c r="A21" s="1833"/>
      <c r="B21" s="732"/>
      <c r="C21" s="847"/>
      <c r="D21" s="1888" t="s">
        <v>1066</v>
      </c>
      <c r="E21" s="1869"/>
      <c r="F21" s="1870"/>
      <c r="G21" s="840"/>
      <c r="H21" s="81"/>
      <c r="I21" s="1847"/>
      <c r="J21" s="543"/>
      <c r="K21" s="539"/>
      <c r="L21" s="711" t="s">
        <v>847</v>
      </c>
      <c r="M21" s="731"/>
      <c r="N21" s="868"/>
      <c r="O21" s="862"/>
      <c r="P21" s="81"/>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row>
    <row r="22" spans="1:52" s="27" customFormat="1" ht="20.45" customHeight="1" thickBot="1" x14ac:dyDescent="0.2">
      <c r="A22" s="769"/>
      <c r="B22" s="733"/>
      <c r="C22" s="733"/>
      <c r="D22" s="1889"/>
      <c r="E22" s="1889"/>
      <c r="F22" s="1889"/>
      <c r="G22" s="770"/>
      <c r="H22" s="81"/>
      <c r="I22" s="1847"/>
      <c r="J22" s="538"/>
      <c r="K22" s="539"/>
      <c r="L22" s="711" t="s">
        <v>690</v>
      </c>
      <c r="M22" s="731"/>
      <c r="N22" s="870"/>
      <c r="O22" s="859"/>
      <c r="P22" s="81"/>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row>
    <row r="23" spans="1:52" s="27" customFormat="1" ht="20.45" customHeight="1" thickBot="1" x14ac:dyDescent="0.2">
      <c r="A23" s="1871" t="s">
        <v>1064</v>
      </c>
      <c r="B23" s="1872"/>
      <c r="C23" s="1872"/>
      <c r="D23" s="1873"/>
      <c r="E23" s="709"/>
      <c r="F23" s="772" t="s">
        <v>983</v>
      </c>
      <c r="G23" s="770"/>
      <c r="H23" s="76"/>
      <c r="I23" s="1847"/>
      <c r="J23" s="538"/>
      <c r="K23" s="539" t="s">
        <v>691</v>
      </c>
      <c r="L23" s="711" t="s">
        <v>848</v>
      </c>
      <c r="M23" s="731"/>
      <c r="N23" s="868"/>
      <c r="O23" s="862">
        <v>500000</v>
      </c>
      <c r="P23" s="7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row>
    <row r="24" spans="1:52" s="27" customFormat="1" ht="20.45" customHeight="1" x14ac:dyDescent="0.15">
      <c r="G24" s="771"/>
      <c r="I24" s="1847"/>
      <c r="J24" s="538"/>
      <c r="K24" s="539"/>
      <c r="L24" s="710" t="s">
        <v>692</v>
      </c>
      <c r="M24" s="734"/>
      <c r="N24" s="868"/>
      <c r="O24" s="863"/>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row>
    <row r="25" spans="1:52" s="27" customFormat="1" ht="20.45" customHeight="1" thickBot="1" x14ac:dyDescent="0.2">
      <c r="A25" s="81"/>
      <c r="B25" s="81"/>
      <c r="C25" s="81"/>
      <c r="D25" s="81"/>
      <c r="E25" s="81"/>
      <c r="F25" s="81"/>
      <c r="G25" s="81"/>
      <c r="I25" s="1848"/>
      <c r="J25" s="871"/>
      <c r="K25" s="872"/>
      <c r="L25" s="1859" t="s">
        <v>1066</v>
      </c>
      <c r="M25" s="1860"/>
      <c r="N25" s="1861"/>
      <c r="O25" s="863"/>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row>
    <row r="26" spans="1:52" s="27" customFormat="1" ht="20.45" customHeight="1" thickBot="1" x14ac:dyDescent="0.2">
      <c r="A26" s="73" t="s">
        <v>694</v>
      </c>
      <c r="E26" s="76"/>
      <c r="F26" s="544"/>
      <c r="G26" s="544"/>
      <c r="H26" s="26"/>
      <c r="I26" s="735"/>
      <c r="J26" s="736"/>
      <c r="K26" s="737"/>
      <c r="L26" s="883"/>
      <c r="M26" s="883"/>
      <c r="N26" s="883"/>
      <c r="O26" s="738"/>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row>
    <row r="27" spans="1:52" s="27" customFormat="1" ht="20.45" customHeight="1" thickBot="1" x14ac:dyDescent="0.2">
      <c r="A27" s="1862" t="s">
        <v>695</v>
      </c>
      <c r="B27" s="1865" t="s">
        <v>696</v>
      </c>
      <c r="C27" s="1866"/>
      <c r="D27" s="1866"/>
      <c r="E27" s="1866"/>
      <c r="F27" s="1867"/>
      <c r="G27" s="532" t="s">
        <v>687</v>
      </c>
      <c r="I27" s="1871" t="s">
        <v>1064</v>
      </c>
      <c r="J27" s="1872"/>
      <c r="K27" s="1872"/>
      <c r="L27" s="1873"/>
      <c r="M27" s="773">
        <v>12</v>
      </c>
      <c r="N27" s="774" t="s">
        <v>983</v>
      </c>
      <c r="O27" s="775"/>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row>
    <row r="28" spans="1:52" s="27" customFormat="1" ht="20.45" customHeight="1" thickBot="1" x14ac:dyDescent="0.2">
      <c r="A28" s="1863"/>
      <c r="B28" s="1868"/>
      <c r="C28" s="1869"/>
      <c r="D28" s="1869"/>
      <c r="E28" s="1869"/>
      <c r="F28" s="1870"/>
      <c r="G28" s="848"/>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row>
    <row r="29" spans="1:52" s="27" customFormat="1" ht="20.45" customHeight="1" x14ac:dyDescent="0.15">
      <c r="A29" s="1863"/>
      <c r="B29" s="1865" t="s">
        <v>688</v>
      </c>
      <c r="C29" s="1874"/>
      <c r="D29" s="1874"/>
      <c r="E29" s="1874"/>
      <c r="F29" s="545"/>
      <c r="G29" s="545"/>
      <c r="I29" s="81"/>
      <c r="J29" s="81"/>
      <c r="K29" s="81"/>
      <c r="L29" s="81"/>
      <c r="M29" s="81"/>
      <c r="N29" s="81"/>
      <c r="O29" s="81"/>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row>
    <row r="30" spans="1:52" s="27" customFormat="1" ht="20.45" customHeight="1" thickBot="1" x14ac:dyDescent="0.2">
      <c r="A30" s="1863"/>
      <c r="B30" s="546"/>
      <c r="C30" s="1875" t="s">
        <v>736</v>
      </c>
      <c r="D30" s="1876"/>
      <c r="E30" s="1877" t="s">
        <v>697</v>
      </c>
      <c r="F30" s="1878"/>
      <c r="G30" s="547" t="s">
        <v>687</v>
      </c>
      <c r="I30" s="73" t="s">
        <v>694</v>
      </c>
      <c r="M30" s="76"/>
      <c r="N30" s="76"/>
      <c r="O30" s="544"/>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row>
    <row r="31" spans="1:52" s="27" customFormat="1" ht="20.45" customHeight="1" x14ac:dyDescent="0.15">
      <c r="A31" s="1863"/>
      <c r="B31" s="548"/>
      <c r="C31" s="1879"/>
      <c r="D31" s="1879"/>
      <c r="E31" s="1694"/>
      <c r="F31" s="1880"/>
      <c r="G31" s="839"/>
      <c r="I31" s="1881" t="s">
        <v>695</v>
      </c>
      <c r="J31" s="1893" t="s">
        <v>696</v>
      </c>
      <c r="K31" s="1894"/>
      <c r="L31" s="1894"/>
      <c r="M31" s="1894"/>
      <c r="N31" s="876"/>
      <c r="O31" s="858" t="s">
        <v>687</v>
      </c>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row>
    <row r="32" spans="1:52" s="27" customFormat="1" ht="20.45" customHeight="1" thickBot="1" x14ac:dyDescent="0.2">
      <c r="A32" s="1863"/>
      <c r="B32" s="548"/>
      <c r="C32" s="1879"/>
      <c r="D32" s="1879"/>
      <c r="E32" s="1694"/>
      <c r="F32" s="1880"/>
      <c r="G32" s="839"/>
      <c r="H32" s="81"/>
      <c r="I32" s="1882"/>
      <c r="J32" s="1895"/>
      <c r="K32" s="1896"/>
      <c r="L32" s="1896"/>
      <c r="M32" s="1896"/>
      <c r="N32" s="877"/>
      <c r="O32" s="873">
        <v>1000000</v>
      </c>
      <c r="P32" s="81"/>
    </row>
    <row r="33" spans="1:52" s="27" customFormat="1" ht="20.45" customHeight="1" x14ac:dyDescent="0.15">
      <c r="A33" s="1863"/>
      <c r="B33" s="548"/>
      <c r="C33" s="1817"/>
      <c r="D33" s="1819"/>
      <c r="E33" s="1694"/>
      <c r="F33" s="1880"/>
      <c r="G33" s="849"/>
      <c r="H33" s="81"/>
      <c r="I33" s="1882"/>
      <c r="J33" s="1893" t="s">
        <v>688</v>
      </c>
      <c r="K33" s="1894"/>
      <c r="L33" s="1894"/>
      <c r="M33" s="1894"/>
      <c r="N33" s="876"/>
      <c r="O33" s="549"/>
      <c r="P33" s="81"/>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row>
    <row r="34" spans="1:52" s="27" customFormat="1" ht="20.45" customHeight="1" thickBot="1" x14ac:dyDescent="0.2">
      <c r="A34" s="1864"/>
      <c r="B34" s="1890" t="s">
        <v>693</v>
      </c>
      <c r="C34" s="1838"/>
      <c r="D34" s="1838"/>
      <c r="E34" s="1838"/>
      <c r="F34" s="1839"/>
      <c r="G34" s="840">
        <f>SUM(G31:G33)</f>
        <v>0</v>
      </c>
      <c r="H34" s="81"/>
      <c r="I34" s="1882"/>
      <c r="J34" s="550"/>
      <c r="K34" s="1891" t="s">
        <v>736</v>
      </c>
      <c r="L34" s="1892"/>
      <c r="M34" s="551" t="s">
        <v>697</v>
      </c>
      <c r="N34" s="878"/>
      <c r="O34" s="874" t="s">
        <v>687</v>
      </c>
      <c r="P34" s="81"/>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row>
    <row r="35" spans="1:52" s="27" customFormat="1" ht="20.45" customHeight="1" x14ac:dyDescent="0.15">
      <c r="A35" s="81"/>
      <c r="B35" s="81"/>
      <c r="C35" s="81"/>
      <c r="D35" s="81"/>
      <c r="E35" s="81"/>
      <c r="F35" s="81"/>
      <c r="G35" s="81"/>
      <c r="H35" s="81"/>
      <c r="I35" s="1882"/>
      <c r="J35" s="552"/>
      <c r="K35" s="1884" t="s">
        <v>698</v>
      </c>
      <c r="L35" s="1885"/>
      <c r="M35" s="553" t="s">
        <v>699</v>
      </c>
      <c r="N35" s="879"/>
      <c r="O35" s="859">
        <v>1000000</v>
      </c>
      <c r="P35" s="81"/>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row>
    <row r="36" spans="1:52" s="27" customFormat="1" ht="20.45" customHeight="1" x14ac:dyDescent="0.15">
      <c r="A36" s="81"/>
      <c r="B36" s="81"/>
      <c r="C36" s="81"/>
      <c r="D36" s="81"/>
      <c r="E36" s="81"/>
      <c r="F36" s="81"/>
      <c r="G36" s="81"/>
      <c r="H36" s="81"/>
      <c r="I36" s="1882"/>
      <c r="J36" s="552"/>
      <c r="K36" s="1884"/>
      <c r="L36" s="1885"/>
      <c r="M36" s="554"/>
      <c r="N36" s="879"/>
      <c r="O36" s="859"/>
      <c r="P36" s="81"/>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row>
    <row r="37" spans="1:52" s="27" customFormat="1" ht="20.45" customHeight="1" x14ac:dyDescent="0.15">
      <c r="A37" s="81"/>
      <c r="B37" s="81"/>
      <c r="C37" s="81"/>
      <c r="D37" s="81"/>
      <c r="E37" s="81"/>
      <c r="F37" s="81"/>
      <c r="G37" s="81"/>
      <c r="H37" s="28"/>
      <c r="I37" s="1882"/>
      <c r="J37" s="552"/>
      <c r="K37" s="1884"/>
      <c r="L37" s="1885"/>
      <c r="M37" s="555"/>
      <c r="N37" s="879"/>
      <c r="O37" s="875"/>
      <c r="P37" s="28"/>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row>
    <row r="38" spans="1:52" s="27" customFormat="1" ht="20.45" customHeight="1" thickBot="1" x14ac:dyDescent="0.2">
      <c r="A38" s="81"/>
      <c r="B38" s="81"/>
      <c r="C38" s="81"/>
      <c r="D38" s="81"/>
      <c r="E38" s="81"/>
      <c r="F38" s="81"/>
      <c r="G38" s="81"/>
      <c r="H38" s="28"/>
      <c r="I38" s="1883"/>
      <c r="J38" s="1886" t="s">
        <v>693</v>
      </c>
      <c r="K38" s="1887"/>
      <c r="L38" s="1887"/>
      <c r="M38" s="1887"/>
      <c r="N38" s="880"/>
      <c r="O38" s="860">
        <f>SUM(O35:O37)</f>
        <v>1000000</v>
      </c>
      <c r="P38" s="28"/>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row>
    <row r="39" spans="1:52" s="27" customFormat="1" ht="20.45" customHeight="1" x14ac:dyDescent="0.15">
      <c r="A39" s="81"/>
      <c r="B39" s="81"/>
      <c r="C39" s="81"/>
      <c r="D39" s="81"/>
      <c r="E39" s="81"/>
      <c r="F39" s="81"/>
      <c r="G39" s="81"/>
      <c r="H39" s="28"/>
      <c r="I39" s="81"/>
      <c r="J39" s="81"/>
      <c r="K39" s="81"/>
      <c r="L39" s="81"/>
      <c r="M39" s="81"/>
      <c r="N39" s="81"/>
      <c r="O39" s="81"/>
      <c r="P39" s="28"/>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row>
    <row r="40" spans="1:52" s="27" customFormat="1" ht="20.45" customHeight="1" x14ac:dyDescent="0.15">
      <c r="A40" s="28"/>
      <c r="B40" s="28"/>
      <c r="C40" s="28"/>
      <c r="D40" s="28"/>
      <c r="E40" s="28"/>
      <c r="F40" s="28"/>
      <c r="G40" s="28"/>
      <c r="H40" s="28"/>
      <c r="I40" s="28"/>
      <c r="J40" s="28"/>
      <c r="K40" s="28"/>
      <c r="L40" s="28"/>
      <c r="M40" s="28"/>
      <c r="N40" s="28"/>
      <c r="O40" s="28"/>
      <c r="P40" s="28"/>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row>
    <row r="41" spans="1:52" s="27" customFormat="1" ht="20.45" customHeight="1" x14ac:dyDescent="0.15">
      <c r="A41" s="28"/>
      <c r="B41" s="28"/>
      <c r="C41" s="28"/>
      <c r="D41" s="28"/>
      <c r="E41" s="28"/>
      <c r="F41" s="28"/>
      <c r="G41" s="28"/>
      <c r="H41" s="28"/>
      <c r="I41" s="28"/>
      <c r="J41" s="28"/>
      <c r="K41" s="28"/>
      <c r="L41" s="28"/>
      <c r="M41" s="28"/>
      <c r="N41" s="28"/>
      <c r="O41" s="28"/>
      <c r="P41" s="28"/>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row>
    <row r="42" spans="1:52" s="27" customFormat="1" ht="20.45" customHeight="1" x14ac:dyDescent="0.15">
      <c r="A42" s="28"/>
      <c r="B42" s="28"/>
      <c r="C42" s="28"/>
      <c r="D42" s="28"/>
      <c r="E42" s="28"/>
      <c r="F42" s="28"/>
      <c r="G42" s="28"/>
      <c r="H42" s="28"/>
      <c r="I42" s="28"/>
      <c r="J42" s="28"/>
      <c r="K42" s="28"/>
      <c r="L42" s="28"/>
      <c r="M42" s="28"/>
      <c r="N42" s="28"/>
      <c r="O42" s="28"/>
      <c r="P42" s="28"/>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row>
    <row r="43" spans="1:52" ht="20.45" customHeight="1" x14ac:dyDescent="0.15"/>
    <row r="44" spans="1:52" ht="20.45" customHeight="1" x14ac:dyDescent="0.15"/>
    <row r="45" spans="1:52" ht="20.45" customHeight="1" x14ac:dyDescent="0.15"/>
    <row r="46" spans="1:52" ht="21" customHeight="1" x14ac:dyDescent="0.15"/>
    <row r="47" spans="1:52" ht="21" customHeight="1" x14ac:dyDescent="0.15"/>
    <row r="48" spans="1:52" ht="21" customHeight="1" x14ac:dyDescent="0.15"/>
    <row r="49" ht="21" customHeight="1" x14ac:dyDescent="0.15"/>
    <row r="50" ht="21" customHeight="1" x14ac:dyDescent="0.15"/>
    <row r="51" ht="21" customHeight="1" x14ac:dyDescent="0.15"/>
    <row r="52" ht="21" customHeight="1" x14ac:dyDescent="0.15"/>
  </sheetData>
  <mergeCells count="46">
    <mergeCell ref="B34:F34"/>
    <mergeCell ref="K34:L34"/>
    <mergeCell ref="J31:M32"/>
    <mergeCell ref="C32:D32"/>
    <mergeCell ref="E32:F32"/>
    <mergeCell ref="C33:D33"/>
    <mergeCell ref="E33:F33"/>
    <mergeCell ref="J33:M33"/>
    <mergeCell ref="D18:F18"/>
    <mergeCell ref="D19:F19"/>
    <mergeCell ref="D21:F21"/>
    <mergeCell ref="D22:F22"/>
    <mergeCell ref="A23:D23"/>
    <mergeCell ref="D20:F20"/>
    <mergeCell ref="J20:M20"/>
    <mergeCell ref="L19:N19"/>
    <mergeCell ref="L25:N25"/>
    <mergeCell ref="A27:A34"/>
    <mergeCell ref="B27:F28"/>
    <mergeCell ref="I27:L27"/>
    <mergeCell ref="B29:E29"/>
    <mergeCell ref="C30:D30"/>
    <mergeCell ref="E30:F30"/>
    <mergeCell ref="C31:D31"/>
    <mergeCell ref="E31:F31"/>
    <mergeCell ref="I31:I38"/>
    <mergeCell ref="K35:L35"/>
    <mergeCell ref="K36:L36"/>
    <mergeCell ref="K37:L37"/>
    <mergeCell ref="J38:M38"/>
    <mergeCell ref="A1:E1"/>
    <mergeCell ref="I1:L1"/>
    <mergeCell ref="A6:A21"/>
    <mergeCell ref="C7:F7"/>
    <mergeCell ref="C8:F8"/>
    <mergeCell ref="B9:F9"/>
    <mergeCell ref="B10:F10"/>
    <mergeCell ref="I10:I25"/>
    <mergeCell ref="D11:F11"/>
    <mergeCell ref="D12:F12"/>
    <mergeCell ref="D13:F13"/>
    <mergeCell ref="D14:F14"/>
    <mergeCell ref="J14:M14"/>
    <mergeCell ref="D15:F15"/>
    <mergeCell ref="B16:F16"/>
    <mergeCell ref="D17:F17"/>
  </mergeCells>
  <phoneticPr fontId="3"/>
  <dataValidations count="3">
    <dataValidation type="whole" operator="greaterThanOrEqual" allowBlank="1" showInputMessage="1" showErrorMessage="1" errorTitle="入力規則違反" error="整数を入力してください" sqref="G11:G24 J35 O35:O38 B31 G31:G34 O15:O26" xr:uid="{00000000-0002-0000-4300-000000000000}">
      <formula1>0</formula1>
    </dataValidation>
    <dataValidation type="list" operator="equal" allowBlank="1" showInputMessage="1" showErrorMessage="1" errorTitle="入力規則違反" error="リストから選択してください" sqref="B7:B8 K15:K19 C17:C21 J11:J12 C11:C15 K21:K26" xr:uid="{00000000-0002-0000-4300-000001000000}">
      <formula1>"○"</formula1>
    </dataValidation>
    <dataValidation type="list" allowBlank="1" showInputMessage="1" showErrorMessage="1" sqref="F3" xr:uid="{00000000-0002-0000-4300-000002000000}">
      <formula1>"はい,いいえ"</formula1>
    </dataValidation>
  </dataValidations>
  <printOptions horizontalCentered="1"/>
  <pageMargins left="0.43307086614173229" right="0.31496062992125984" top="0.55118110236220474" bottom="0.70866141732283472" header="0.27559055118110237" footer="0.23622047244094491"/>
  <pageSetup paperSize="9" scale="71" orientation="landscape" cellComments="asDisplayed" r:id="rId1"/>
  <headerFooter alignWithMargins="0">
    <oddFooter>&amp;C&amp;A</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81"/>
  <dimension ref="A1:E20"/>
  <sheetViews>
    <sheetView showGridLines="0" showZeros="0" zoomScaleNormal="100" zoomScaleSheetLayoutView="100" workbookViewId="0"/>
  </sheetViews>
  <sheetFormatPr defaultColWidth="6" defaultRowHeight="20.100000000000001" customHeight="1" x14ac:dyDescent="0.15"/>
  <cols>
    <col min="1" max="1" width="4.625" style="138" customWidth="1"/>
    <col min="2" max="2" width="72.625" style="138" customWidth="1"/>
    <col min="3" max="4" width="18.625" style="138" customWidth="1"/>
    <col min="5" max="5" width="3.875" style="138" customWidth="1"/>
    <col min="6" max="6" width="28.5" style="138" customWidth="1"/>
    <col min="7" max="16384" width="6" style="138"/>
  </cols>
  <sheetData>
    <row r="1" spans="1:5" ht="20.100000000000001" customHeight="1" x14ac:dyDescent="0.15">
      <c r="A1" s="556"/>
      <c r="B1" s="557" t="s">
        <v>984</v>
      </c>
      <c r="C1" s="558"/>
      <c r="D1" s="56"/>
      <c r="E1" s="56"/>
    </row>
    <row r="2" spans="1:5" ht="20.100000000000001" customHeight="1" thickBot="1" x14ac:dyDescent="0.2">
      <c r="B2" s="558" t="s">
        <v>985</v>
      </c>
      <c r="C2" s="558"/>
      <c r="D2" s="558"/>
      <c r="E2" s="56"/>
    </row>
    <row r="3" spans="1:5" ht="20.100000000000001" customHeight="1" x14ac:dyDescent="0.15">
      <c r="A3" s="1899"/>
      <c r="B3" s="1900"/>
      <c r="C3" s="559"/>
      <c r="D3" s="560" t="s">
        <v>1094</v>
      </c>
      <c r="E3" s="561"/>
    </row>
    <row r="4" spans="1:5" ht="20.100000000000001" customHeight="1" x14ac:dyDescent="0.15">
      <c r="A4" s="1901" t="s">
        <v>986</v>
      </c>
      <c r="B4" s="562" t="s">
        <v>704</v>
      </c>
      <c r="C4" s="563" t="s">
        <v>987</v>
      </c>
      <c r="D4" s="564"/>
      <c r="E4" s="565" t="s">
        <v>607</v>
      </c>
    </row>
    <row r="5" spans="1:5" ht="20.100000000000001" customHeight="1" x14ac:dyDescent="0.15">
      <c r="A5" s="1902"/>
      <c r="B5" s="562" t="s">
        <v>868</v>
      </c>
      <c r="C5" s="563" t="s">
        <v>988</v>
      </c>
      <c r="D5" s="564"/>
      <c r="E5" s="565" t="s">
        <v>607</v>
      </c>
    </row>
    <row r="6" spans="1:5" ht="20.100000000000001" customHeight="1" x14ac:dyDescent="0.15">
      <c r="A6" s="1902"/>
      <c r="B6" s="562" t="s">
        <v>701</v>
      </c>
      <c r="C6" s="563" t="s">
        <v>989</v>
      </c>
      <c r="D6" s="564"/>
      <c r="E6" s="565" t="s">
        <v>607</v>
      </c>
    </row>
    <row r="7" spans="1:5" ht="20.100000000000001" customHeight="1" x14ac:dyDescent="0.15">
      <c r="A7" s="1902"/>
      <c r="B7" s="562" t="s">
        <v>705</v>
      </c>
      <c r="C7" s="563" t="s">
        <v>990</v>
      </c>
      <c r="D7" s="564"/>
      <c r="E7" s="565" t="s">
        <v>607</v>
      </c>
    </row>
    <row r="8" spans="1:5" ht="20.100000000000001" customHeight="1" x14ac:dyDescent="0.15">
      <c r="A8" s="1902"/>
      <c r="B8" s="562" t="s">
        <v>849</v>
      </c>
      <c r="C8" s="563" t="s">
        <v>991</v>
      </c>
      <c r="D8" s="564"/>
      <c r="E8" s="565" t="s">
        <v>607</v>
      </c>
    </row>
    <row r="9" spans="1:5" ht="27" x14ac:dyDescent="0.15">
      <c r="A9" s="1902"/>
      <c r="B9" s="562" t="s">
        <v>974</v>
      </c>
      <c r="C9" s="563" t="s">
        <v>992</v>
      </c>
      <c r="D9" s="564">
        <f>D4+D6+D7</f>
        <v>0</v>
      </c>
      <c r="E9" s="565" t="s">
        <v>607</v>
      </c>
    </row>
    <row r="10" spans="1:5" ht="20.100000000000001" customHeight="1" x14ac:dyDescent="0.15">
      <c r="A10" s="1901" t="s">
        <v>993</v>
      </c>
      <c r="B10" s="562" t="s">
        <v>706</v>
      </c>
      <c r="C10" s="563" t="s">
        <v>994</v>
      </c>
      <c r="D10" s="564"/>
      <c r="E10" s="565" t="s">
        <v>607</v>
      </c>
    </row>
    <row r="11" spans="1:5" ht="20.100000000000001" customHeight="1" x14ac:dyDescent="0.15">
      <c r="A11" s="1902"/>
      <c r="B11" s="562" t="s">
        <v>702</v>
      </c>
      <c r="C11" s="563" t="s">
        <v>995</v>
      </c>
      <c r="D11" s="564"/>
      <c r="E11" s="565" t="s">
        <v>607</v>
      </c>
    </row>
    <row r="12" spans="1:5" ht="20.100000000000001" customHeight="1" x14ac:dyDescent="0.15">
      <c r="A12" s="1902"/>
      <c r="B12" s="562" t="s">
        <v>850</v>
      </c>
      <c r="C12" s="563" t="s">
        <v>996</v>
      </c>
      <c r="D12" s="564"/>
      <c r="E12" s="565" t="s">
        <v>607</v>
      </c>
    </row>
    <row r="13" spans="1:5" ht="19.5" customHeight="1" x14ac:dyDescent="0.15">
      <c r="A13" s="1902"/>
      <c r="B13" s="562" t="s">
        <v>997</v>
      </c>
      <c r="C13" s="563" t="s">
        <v>998</v>
      </c>
      <c r="D13" s="564"/>
      <c r="E13" s="565" t="s">
        <v>607</v>
      </c>
    </row>
    <row r="14" spans="1:5" ht="27" x14ac:dyDescent="0.15">
      <c r="A14" s="1902"/>
      <c r="B14" s="562" t="s">
        <v>974</v>
      </c>
      <c r="C14" s="563" t="s">
        <v>999</v>
      </c>
      <c r="D14" s="564">
        <f>SUM(D10,D11,D12)</f>
        <v>0</v>
      </c>
      <c r="E14" s="565" t="s">
        <v>607</v>
      </c>
    </row>
    <row r="15" spans="1:5" ht="27" x14ac:dyDescent="0.15">
      <c r="A15" s="1903" t="s">
        <v>1000</v>
      </c>
      <c r="B15" s="1904"/>
      <c r="C15" s="563" t="s">
        <v>1001</v>
      </c>
      <c r="D15" s="564">
        <f>D9-D14</f>
        <v>0</v>
      </c>
      <c r="E15" s="565" t="s">
        <v>607</v>
      </c>
    </row>
    <row r="16" spans="1:5" ht="27" customHeight="1" x14ac:dyDescent="0.15">
      <c r="A16" s="1903" t="s">
        <v>869</v>
      </c>
      <c r="B16" s="1904"/>
      <c r="C16" s="563" t="s">
        <v>1002</v>
      </c>
      <c r="D16" s="564"/>
      <c r="E16" s="565" t="s">
        <v>607</v>
      </c>
    </row>
    <row r="17" spans="1:5" ht="27" x14ac:dyDescent="0.15">
      <c r="A17" s="1903" t="s">
        <v>1003</v>
      </c>
      <c r="B17" s="1904"/>
      <c r="C17" s="563" t="s">
        <v>1004</v>
      </c>
      <c r="D17" s="564">
        <f>D15+D16</f>
        <v>0</v>
      </c>
      <c r="E17" s="565" t="s">
        <v>607</v>
      </c>
    </row>
    <row r="18" spans="1:5" ht="27" x14ac:dyDescent="0.15">
      <c r="A18" s="1897" t="s">
        <v>1031</v>
      </c>
      <c r="B18" s="1898"/>
      <c r="C18" s="566" t="s">
        <v>1005</v>
      </c>
      <c r="D18" s="776" t="str">
        <f>IFERROR(((D13+D15))/D4,"")</f>
        <v/>
      </c>
      <c r="E18" s="567" t="s">
        <v>1006</v>
      </c>
    </row>
    <row r="19" spans="1:5" ht="30.75" customHeight="1" thickBot="1" x14ac:dyDescent="0.2">
      <c r="A19" s="568" t="s">
        <v>703</v>
      </c>
      <c r="B19" s="569"/>
      <c r="C19" s="570" t="s">
        <v>1007</v>
      </c>
      <c r="D19" s="594"/>
      <c r="E19" s="571" t="s">
        <v>1006</v>
      </c>
    </row>
    <row r="20" spans="1:5" ht="20.100000000000001" customHeight="1" x14ac:dyDescent="0.15">
      <c r="A20" s="138" t="s">
        <v>1108</v>
      </c>
    </row>
  </sheetData>
  <mergeCells count="7">
    <mergeCell ref="A18:B18"/>
    <mergeCell ref="A3:B3"/>
    <mergeCell ref="A4:A9"/>
    <mergeCell ref="A10:A14"/>
    <mergeCell ref="A15:B15"/>
    <mergeCell ref="A16:B16"/>
    <mergeCell ref="A17:B17"/>
  </mergeCells>
  <phoneticPr fontId="3"/>
  <printOptions horizontalCentered="1"/>
  <pageMargins left="0.43307086614173229" right="0.31496062992125984" top="0.55118110236220474" bottom="0.70866141732283472" header="0.27559055118110237" footer="0.23622047244094491"/>
  <pageSetup paperSize="9" scale="92" orientation="landscape" cellComments="asDisplayed" r:id="rId1"/>
  <headerFooter alignWithMargins="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4"/>
  <dimension ref="A1:H25"/>
  <sheetViews>
    <sheetView showGridLines="0" view="pageBreakPreview" zoomScaleNormal="80" zoomScaleSheetLayoutView="100" workbookViewId="0">
      <selection activeCell="J6" sqref="J6"/>
    </sheetView>
  </sheetViews>
  <sheetFormatPr defaultColWidth="9" defaultRowHeight="21.95" customHeight="1" x14ac:dyDescent="0.15"/>
  <cols>
    <col min="1" max="1" width="15.25" style="103" customWidth="1"/>
    <col min="2" max="7" width="17.75" style="103" customWidth="1"/>
    <col min="8" max="8" width="5.625" style="103" customWidth="1"/>
    <col min="9" max="16384" width="9" style="103"/>
  </cols>
  <sheetData>
    <row r="1" spans="1:8" s="117" customFormat="1" ht="21.95" customHeight="1" x14ac:dyDescent="0.15">
      <c r="A1" s="117" t="s">
        <v>1111</v>
      </c>
      <c r="B1" s="263"/>
    </row>
    <row r="2" spans="1:8" ht="21.95" customHeight="1" x14ac:dyDescent="0.15">
      <c r="A2" s="103" t="s">
        <v>175</v>
      </c>
      <c r="C2" s="137"/>
      <c r="D2" s="572"/>
      <c r="E2" s="917"/>
      <c r="F2" s="572" t="s">
        <v>32</v>
      </c>
    </row>
    <row r="3" spans="1:8" ht="21.95" customHeight="1" x14ac:dyDescent="0.15">
      <c r="A3" s="103" t="s">
        <v>862</v>
      </c>
      <c r="C3" s="573"/>
      <c r="D3" s="117"/>
      <c r="E3" s="117"/>
    </row>
    <row r="4" spans="1:8" ht="21.95" customHeight="1" x14ac:dyDescent="0.15">
      <c r="A4" s="119"/>
      <c r="B4" s="119" t="s">
        <v>758</v>
      </c>
      <c r="C4" s="784"/>
      <c r="D4" s="642" t="s">
        <v>757</v>
      </c>
      <c r="E4" s="784"/>
      <c r="F4" s="119" t="s">
        <v>759</v>
      </c>
      <c r="G4" s="784"/>
    </row>
    <row r="5" spans="1:8" s="117" customFormat="1" ht="21.95" customHeight="1" x14ac:dyDescent="0.15">
      <c r="A5" s="619"/>
      <c r="B5" s="619"/>
      <c r="C5" s="619"/>
      <c r="D5" s="619"/>
      <c r="E5" s="619"/>
      <c r="F5" s="619" t="s">
        <v>761</v>
      </c>
      <c r="G5" s="917"/>
      <c r="H5" s="117" t="s">
        <v>142</v>
      </c>
    </row>
    <row r="6" spans="1:8" ht="21.95" customHeight="1" x14ac:dyDescent="0.15">
      <c r="A6" s="103" t="s">
        <v>180</v>
      </c>
      <c r="C6" s="574"/>
      <c r="D6" s="572"/>
    </row>
    <row r="7" spans="1:8" ht="21.95" customHeight="1" x14ac:dyDescent="0.15">
      <c r="B7" s="645"/>
      <c r="C7" s="121" t="s">
        <v>30</v>
      </c>
      <c r="D7" s="646"/>
      <c r="E7" s="121" t="s">
        <v>220</v>
      </c>
    </row>
    <row r="8" spans="1:8" ht="21.95" customHeight="1" x14ac:dyDescent="0.15">
      <c r="B8" s="917"/>
      <c r="C8" s="121" t="s">
        <v>33</v>
      </c>
      <c r="D8" s="917"/>
      <c r="E8" s="121" t="s">
        <v>411</v>
      </c>
    </row>
    <row r="9" spans="1:8" ht="6.75" customHeight="1" x14ac:dyDescent="0.15">
      <c r="B9" s="572"/>
      <c r="C9" s="137"/>
      <c r="D9" s="572"/>
      <c r="E9" s="137"/>
      <c r="F9" s="572"/>
      <c r="G9" s="137"/>
    </row>
    <row r="10" spans="1:8" ht="21.95" customHeight="1" x14ac:dyDescent="0.15">
      <c r="A10" s="103" t="s">
        <v>350</v>
      </c>
      <c r="E10" s="137"/>
      <c r="F10" s="572"/>
    </row>
    <row r="11" spans="1:8" ht="21.95" customHeight="1" x14ac:dyDescent="0.15">
      <c r="B11" s="645"/>
      <c r="C11" s="121" t="s">
        <v>30</v>
      </c>
      <c r="D11" s="646"/>
      <c r="E11" s="121" t="s">
        <v>34</v>
      </c>
      <c r="F11" s="646"/>
      <c r="G11" s="121" t="s">
        <v>411</v>
      </c>
    </row>
    <row r="12" spans="1:8" ht="16.5" customHeight="1" x14ac:dyDescent="0.15">
      <c r="B12" s="572"/>
      <c r="C12" s="137"/>
      <c r="D12" s="572"/>
      <c r="E12" s="137"/>
      <c r="F12" s="572"/>
      <c r="G12" s="137"/>
    </row>
    <row r="13" spans="1:8" ht="19.5" customHeight="1" x14ac:dyDescent="0.15">
      <c r="A13" s="56" t="s">
        <v>863</v>
      </c>
      <c r="B13" s="56"/>
      <c r="C13" s="56"/>
      <c r="D13" s="56"/>
      <c r="E13" s="56"/>
      <c r="F13" s="56"/>
      <c r="G13" s="56"/>
    </row>
    <row r="14" spans="1:8" ht="21.95" customHeight="1" x14ac:dyDescent="0.15">
      <c r="A14" s="56" t="s">
        <v>59</v>
      </c>
      <c r="B14" s="56"/>
      <c r="C14" s="56"/>
      <c r="D14" s="56"/>
      <c r="E14" s="56"/>
      <c r="F14" s="56"/>
      <c r="G14" s="56"/>
    </row>
    <row r="15" spans="1:8" ht="21.95" customHeight="1" x14ac:dyDescent="0.15">
      <c r="A15" s="56"/>
      <c r="B15" s="917"/>
      <c r="C15" s="137" t="s">
        <v>96</v>
      </c>
      <c r="D15" s="117"/>
      <c r="E15" s="119" t="s">
        <v>60</v>
      </c>
      <c r="F15" s="917"/>
      <c r="G15" s="56" t="s">
        <v>61</v>
      </c>
    </row>
    <row r="16" spans="1:8" ht="6.75" customHeight="1" x14ac:dyDescent="0.15">
      <c r="B16" s="572"/>
      <c r="C16" s="137"/>
      <c r="D16" s="572"/>
      <c r="E16" s="137"/>
      <c r="F16" s="572"/>
      <c r="G16" s="137"/>
    </row>
    <row r="17" spans="1:8" ht="21.95" customHeight="1" x14ac:dyDescent="0.15">
      <c r="A17" s="56" t="s">
        <v>189</v>
      </c>
      <c r="B17" s="56"/>
      <c r="C17" s="56"/>
      <c r="D17" s="56"/>
      <c r="E17" s="56"/>
      <c r="F17" s="56"/>
      <c r="G17" s="56"/>
    </row>
    <row r="18" spans="1:8" ht="21.95" customHeight="1" x14ac:dyDescent="0.15">
      <c r="B18" s="645"/>
      <c r="C18" s="121" t="s">
        <v>190</v>
      </c>
      <c r="D18" s="646"/>
      <c r="E18" s="121" t="s">
        <v>33</v>
      </c>
      <c r="F18" s="646"/>
      <c r="G18" s="121" t="s">
        <v>411</v>
      </c>
    </row>
    <row r="19" spans="1:8" ht="15.75" customHeight="1" x14ac:dyDescent="0.15">
      <c r="B19" s="572"/>
      <c r="C19" s="137"/>
      <c r="D19" s="572"/>
      <c r="E19" s="137"/>
      <c r="F19" s="572"/>
      <c r="G19" s="137"/>
    </row>
    <row r="20" spans="1:8" ht="21" customHeight="1" x14ac:dyDescent="0.15">
      <c r="A20" s="56" t="s">
        <v>2045</v>
      </c>
      <c r="B20" s="56"/>
      <c r="C20" s="56"/>
      <c r="D20" s="56"/>
      <c r="E20" s="56"/>
      <c r="F20" s="56"/>
      <c r="G20" s="56"/>
    </row>
    <row r="21" spans="1:8" ht="21.95" customHeight="1" x14ac:dyDescent="0.15">
      <c r="A21" s="56" t="s">
        <v>752</v>
      </c>
      <c r="B21" s="56"/>
      <c r="C21" s="56"/>
      <c r="D21" s="917"/>
      <c r="E21" s="137" t="s">
        <v>32</v>
      </c>
      <c r="F21" s="56"/>
      <c r="G21" s="56"/>
    </row>
    <row r="22" spans="1:8" ht="21.95" customHeight="1" x14ac:dyDescent="0.15">
      <c r="A22" s="103" t="s">
        <v>756</v>
      </c>
    </row>
    <row r="23" spans="1:8" ht="21.95" customHeight="1" x14ac:dyDescent="0.15">
      <c r="B23" s="645"/>
      <c r="C23" s="643" t="s">
        <v>754</v>
      </c>
      <c r="D23" s="646"/>
      <c r="E23" s="643" t="s">
        <v>755</v>
      </c>
      <c r="F23" s="646"/>
      <c r="G23" s="643" t="s">
        <v>753</v>
      </c>
    </row>
    <row r="24" spans="1:8" ht="21.95" customHeight="1" x14ac:dyDescent="0.15">
      <c r="A24" s="103" t="s">
        <v>2204</v>
      </c>
    </row>
    <row r="25" spans="1:8" ht="21.95" customHeight="1" x14ac:dyDescent="0.15">
      <c r="B25" s="644" t="s">
        <v>762</v>
      </c>
      <c r="C25" s="740"/>
      <c r="D25" s="740"/>
      <c r="E25" s="740"/>
      <c r="F25" s="740"/>
      <c r="G25" s="740"/>
      <c r="H25" s="103" t="s">
        <v>760</v>
      </c>
    </row>
  </sheetData>
  <sheetProtection formatRows="0"/>
  <customSheetViews>
    <customSheetView guid="{CB65DC77-56B9-4B82-BA4C-940D5F0607D4}" scale="90" showGridLines="0" topLeftCell="A3">
      <selection activeCell="B3" sqref="B3"/>
      <pageMargins left="0.75" right="0.75" top="1" bottom="1" header="0.51200000000000001" footer="0.51200000000000001"/>
      <pageSetup paperSize="9" orientation="landscape" horizontalDpi="4294967293" r:id="rId1"/>
      <headerFooter alignWithMargins="0">
        <oddFooter>&amp;C&amp;A</oddFooter>
      </headerFooter>
    </customSheetView>
    <customSheetView guid="{EA53CA90-5139-4B28-B317-A0192C4E22DE}" scale="90" showPageBreaks="1" showGridLines="0" topLeftCell="A3">
      <selection activeCell="B3" sqref="B3"/>
      <pageMargins left="0.75" right="0.75" top="1" bottom="1" header="0.51200000000000001" footer="0.51200000000000001"/>
      <pageSetup paperSize="9" orientation="landscape" horizontalDpi="4294967293" r:id="rId2"/>
      <headerFooter alignWithMargins="0">
        <oddFooter>&amp;C&amp;A</oddFooter>
      </headerFooter>
    </customSheetView>
  </customSheetViews>
  <phoneticPr fontId="3"/>
  <dataValidations count="3">
    <dataValidation type="list" operator="equal" allowBlank="1" showInputMessage="1" showErrorMessage="1" errorTitle="入力規則違反" error="リストから選択してください" sqref="D21 E2 B15" xr:uid="{00000000-0002-0000-0600-000000000000}">
      <formula1>"いる,いない,非該当"</formula1>
    </dataValidation>
    <dataValidation type="list" allowBlank="1" showInputMessage="1" showErrorMessage="1" errorTitle="入力規則違反" error="リストから選択してください" sqref="B11 B7:B8 D23 F11 D11 B18 F18 D18 B23 F23 D7:D8" xr:uid="{00000000-0002-0000-0600-000001000000}">
      <formula1>"○"</formula1>
    </dataValidation>
    <dataValidation type="list" operator="equal" allowBlank="1" showInputMessage="1" showErrorMessage="1" errorTitle="入力規則違反" error="リストから選択してください" sqref="G4 C4 E4" xr:uid="{00000000-0002-0000-0600-000002000000}">
      <formula1>"○"</formula1>
    </dataValidation>
  </dataValidations>
  <pageMargins left="0.74803149606299213" right="0.74803149606299213" top="0.78740157480314965" bottom="0.98425196850393704" header="0.51181102362204722" footer="0.51181102362204722"/>
  <pageSetup paperSize="9" scale="98" orientation="landscape" r:id="rId3"/>
  <headerFooter alignWithMargins="0">
    <oddFooter>&amp;C&amp;A</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2"/>
  <dimension ref="A1:J2340"/>
  <sheetViews>
    <sheetView workbookViewId="0"/>
  </sheetViews>
  <sheetFormatPr defaultRowHeight="13.5" x14ac:dyDescent="0.15"/>
  <cols>
    <col min="4" max="4" width="9.875" bestFit="1" customWidth="1"/>
  </cols>
  <sheetData>
    <row r="1" spans="1:10" x14ac:dyDescent="0.15">
      <c r="A1" t="s">
        <v>1113</v>
      </c>
      <c r="B1" t="s">
        <v>1114</v>
      </c>
      <c r="C1" t="s">
        <v>1115</v>
      </c>
      <c r="D1" t="s">
        <v>1116</v>
      </c>
      <c r="E1" t="s">
        <v>1117</v>
      </c>
      <c r="F1" t="s">
        <v>1118</v>
      </c>
      <c r="G1" t="s">
        <v>1119</v>
      </c>
      <c r="H1" t="s">
        <v>1120</v>
      </c>
      <c r="I1" t="s">
        <v>1121</v>
      </c>
      <c r="J1" t="s">
        <v>1122</v>
      </c>
    </row>
    <row r="2" spans="1:10" x14ac:dyDescent="0.15">
      <c r="A2" t="s">
        <v>1123</v>
      </c>
      <c r="B2">
        <v>2</v>
      </c>
      <c r="C2" t="s">
        <v>1124</v>
      </c>
      <c r="D2" s="918" t="str">
        <f>IF('P0(世田谷区)'!C1&lt;&gt;"",'P0(世田谷区)'!C1,"")</f>
        <v/>
      </c>
      <c r="E2" t="s">
        <v>1125</v>
      </c>
      <c r="F2" t="s">
        <v>1126</v>
      </c>
      <c r="G2" t="s">
        <v>1793</v>
      </c>
    </row>
    <row r="3" spans="1:10" x14ac:dyDescent="0.15">
      <c r="A3" t="s">
        <v>1123</v>
      </c>
      <c r="B3">
        <v>3</v>
      </c>
      <c r="C3" t="s">
        <v>1127</v>
      </c>
      <c r="D3" s="919" t="str">
        <f>IF('P0(世田谷区)'!D1&lt;&gt;"",'P0(世田谷区)'!D1,"")</f>
        <v/>
      </c>
      <c r="E3" t="s">
        <v>1128</v>
      </c>
      <c r="F3" t="s">
        <v>1129</v>
      </c>
    </row>
    <row r="4" spans="1:10" x14ac:dyDescent="0.15">
      <c r="A4" t="s">
        <v>1123</v>
      </c>
      <c r="B4">
        <v>5</v>
      </c>
      <c r="C4" t="s">
        <v>1130</v>
      </c>
      <c r="D4" s="919">
        <f>IF('P0(世田谷区)'!B3&lt;&gt;"",'P0(世田谷区)'!B3,"")</f>
        <v>5</v>
      </c>
      <c r="E4" t="s">
        <v>1125</v>
      </c>
      <c r="F4" t="s">
        <v>1129</v>
      </c>
    </row>
    <row r="5" spans="1:10" x14ac:dyDescent="0.15">
      <c r="A5" t="s">
        <v>1123</v>
      </c>
      <c r="B5">
        <v>9</v>
      </c>
      <c r="C5" t="s">
        <v>1131</v>
      </c>
      <c r="D5" s="919" t="str">
        <f>IF('P0(世田谷区)'!C5&lt;&gt;"",'P0(世田谷区)'!C5,"")</f>
        <v/>
      </c>
      <c r="E5" t="s">
        <v>1125</v>
      </c>
      <c r="F5" t="s">
        <v>1129</v>
      </c>
    </row>
    <row r="6" spans="1:10" x14ac:dyDescent="0.15">
      <c r="A6" t="s">
        <v>1123</v>
      </c>
      <c r="B6">
        <v>11</v>
      </c>
      <c r="C6" t="s">
        <v>1132</v>
      </c>
      <c r="D6" s="919" t="str">
        <f>IF('P0(世田谷区)'!C7&lt;&gt;"",'P0(世田谷区)'!C7,"")</f>
        <v/>
      </c>
      <c r="E6" t="s">
        <v>1125</v>
      </c>
      <c r="F6" t="s">
        <v>1129</v>
      </c>
    </row>
    <row r="7" spans="1:10" x14ac:dyDescent="0.15">
      <c r="A7" t="s">
        <v>1123</v>
      </c>
      <c r="B7">
        <v>13</v>
      </c>
      <c r="C7" t="s">
        <v>1133</v>
      </c>
      <c r="D7" s="919" t="str">
        <f>IF('P0(世田谷区)'!C8&lt;&gt;"",'P0(世田谷区)'!C8,"")</f>
        <v/>
      </c>
      <c r="E7" t="s">
        <v>1125</v>
      </c>
      <c r="F7" t="s">
        <v>1129</v>
      </c>
    </row>
    <row r="8" spans="1:10" x14ac:dyDescent="0.15">
      <c r="A8" t="s">
        <v>1123</v>
      </c>
      <c r="B8">
        <v>15</v>
      </c>
      <c r="C8" t="s">
        <v>1134</v>
      </c>
      <c r="D8" s="919" t="str">
        <f>IF('P0(世田谷区)'!C9&lt;&gt;"",'P0(世田谷区)'!C9,"")</f>
        <v/>
      </c>
      <c r="E8" t="s">
        <v>1125</v>
      </c>
      <c r="F8" t="s">
        <v>1129</v>
      </c>
    </row>
    <row r="9" spans="1:10" x14ac:dyDescent="0.15">
      <c r="A9" t="s">
        <v>1123</v>
      </c>
      <c r="B9">
        <v>17</v>
      </c>
      <c r="C9" t="s">
        <v>1135</v>
      </c>
      <c r="D9" s="919" t="str">
        <f>IF('P0(世田谷区)'!C10&lt;&gt;"",'P0(世田谷区)'!C10,"")</f>
        <v/>
      </c>
      <c r="E9" t="s">
        <v>1125</v>
      </c>
      <c r="F9" t="s">
        <v>1129</v>
      </c>
    </row>
    <row r="10" spans="1:10" x14ac:dyDescent="0.15">
      <c r="A10" t="s">
        <v>1123</v>
      </c>
      <c r="B10">
        <v>19</v>
      </c>
      <c r="C10" t="s">
        <v>1136</v>
      </c>
      <c r="D10" s="919" t="str">
        <f>IF('P0(世田谷区)'!C11&lt;&gt;"",'P0(世田谷区)'!C11,"")</f>
        <v/>
      </c>
      <c r="E10" t="s">
        <v>1125</v>
      </c>
      <c r="F10" t="s">
        <v>1129</v>
      </c>
    </row>
    <row r="11" spans="1:10" x14ac:dyDescent="0.15">
      <c r="A11" t="s">
        <v>1123</v>
      </c>
      <c r="B11">
        <v>21</v>
      </c>
      <c r="C11" t="s">
        <v>1137</v>
      </c>
      <c r="D11" s="919" t="str">
        <f>IF('P0(世田谷区)'!C12&lt;&gt;"",'P0(世田谷区)'!C12,"")</f>
        <v/>
      </c>
      <c r="E11" t="s">
        <v>1125</v>
      </c>
      <c r="F11" t="s">
        <v>1129</v>
      </c>
    </row>
    <row r="12" spans="1:10" x14ac:dyDescent="0.15">
      <c r="A12" t="s">
        <v>1123</v>
      </c>
      <c r="B12">
        <v>23</v>
      </c>
      <c r="C12" t="s">
        <v>1138</v>
      </c>
      <c r="D12" s="919" t="str">
        <f>IF('P0(世田谷区)'!C13&lt;&gt;"",'P0(世田谷区)'!C13,"")</f>
        <v/>
      </c>
      <c r="E12" t="s">
        <v>1125</v>
      </c>
      <c r="F12" t="s">
        <v>1129</v>
      </c>
    </row>
    <row r="13" spans="1:10" x14ac:dyDescent="0.15">
      <c r="A13" t="s">
        <v>1123</v>
      </c>
      <c r="B13">
        <v>25</v>
      </c>
      <c r="C13" t="s">
        <v>1139</v>
      </c>
      <c r="D13" s="919" t="str">
        <f>IF('P0(世田谷区)'!C14&lt;&gt;"",'P0(世田谷区)'!C14,"")</f>
        <v>□集団保育の機会提供　　□保育の提供に係る支援　　□代替保育の提供
□卒園後の受け皿　　□その他(　　　　　　　　　　　　　　　　　)</v>
      </c>
      <c r="E13" t="s">
        <v>1125</v>
      </c>
      <c r="F13" t="s">
        <v>1129</v>
      </c>
    </row>
    <row r="14" spans="1:10" x14ac:dyDescent="0.15">
      <c r="A14" t="s">
        <v>1123</v>
      </c>
      <c r="B14">
        <v>27</v>
      </c>
      <c r="C14" t="s">
        <v>1140</v>
      </c>
      <c r="D14" s="919" t="str">
        <f>IF('P0(世田谷区)'!C16&lt;&gt;"",'P0(世田谷区)'!C16,"")</f>
        <v/>
      </c>
      <c r="E14" t="s">
        <v>1125</v>
      </c>
      <c r="F14" t="s">
        <v>1129</v>
      </c>
    </row>
    <row r="15" spans="1:10" x14ac:dyDescent="0.15">
      <c r="A15" t="s">
        <v>1123</v>
      </c>
      <c r="B15">
        <v>30</v>
      </c>
      <c r="C15" t="s">
        <v>1141</v>
      </c>
      <c r="D15" s="919" t="str">
        <f>IF('P0(世田谷区)'!C17&lt;&gt;"",'P0(世田谷区)'!C17,"")</f>
        <v/>
      </c>
      <c r="E15" t="s">
        <v>1125</v>
      </c>
      <c r="F15" t="s">
        <v>1129</v>
      </c>
    </row>
    <row r="16" spans="1:10" x14ac:dyDescent="0.15">
      <c r="A16" t="s">
        <v>1123</v>
      </c>
      <c r="B16">
        <v>32</v>
      </c>
      <c r="C16" t="s">
        <v>1142</v>
      </c>
      <c r="D16" s="919" t="str">
        <f>IF('P0(世田谷区)'!F17&lt;&gt;"",'P0(世田谷区)'!F17,"")</f>
        <v/>
      </c>
      <c r="E16" t="s">
        <v>1125</v>
      </c>
    </row>
    <row r="17" spans="1:6" x14ac:dyDescent="0.15">
      <c r="A17" t="s">
        <v>1123</v>
      </c>
      <c r="B17">
        <v>34</v>
      </c>
      <c r="C17" t="s">
        <v>1143</v>
      </c>
      <c r="D17" s="919" t="str">
        <f>IF('P0(世田谷区)'!C18&lt;&gt;"",'P0(世田谷区)'!C18,"")</f>
        <v/>
      </c>
      <c r="E17" t="s">
        <v>1125</v>
      </c>
      <c r="F17" t="s">
        <v>1129</v>
      </c>
    </row>
    <row r="18" spans="1:6" x14ac:dyDescent="0.15">
      <c r="A18" t="s">
        <v>1123</v>
      </c>
      <c r="B18">
        <v>36</v>
      </c>
      <c r="C18" t="s">
        <v>1144</v>
      </c>
      <c r="D18" s="919" t="str">
        <f>IF('P0(世田谷区)'!F18&lt;&gt;"",'P0(世田谷区)'!F18,"")</f>
        <v/>
      </c>
      <c r="E18" t="s">
        <v>1125</v>
      </c>
      <c r="F18" t="s">
        <v>1129</v>
      </c>
    </row>
    <row r="19" spans="1:6" x14ac:dyDescent="0.15">
      <c r="A19" t="s">
        <v>1123</v>
      </c>
      <c r="B19">
        <v>38</v>
      </c>
      <c r="C19" t="s">
        <v>1145</v>
      </c>
      <c r="D19" s="920" t="str">
        <f>IF('P0(世田谷区)'!C19&lt;&gt;"",'P0(世田谷区)'!C19,"")</f>
        <v/>
      </c>
      <c r="E19" t="s">
        <v>1125</v>
      </c>
      <c r="F19" t="s">
        <v>1146</v>
      </c>
    </row>
    <row r="20" spans="1:6" x14ac:dyDescent="0.15">
      <c r="A20" t="s">
        <v>1123</v>
      </c>
      <c r="B20">
        <v>41</v>
      </c>
      <c r="C20" t="s">
        <v>1147</v>
      </c>
      <c r="D20" s="920" t="str">
        <f>IF('P0(世田谷区)'!C22&lt;&gt;"",'P0(世田谷区)'!C22,"")</f>
        <v/>
      </c>
      <c r="E20" t="s">
        <v>1125</v>
      </c>
      <c r="F20" t="s">
        <v>1146</v>
      </c>
    </row>
    <row r="21" spans="1:6" x14ac:dyDescent="0.15">
      <c r="A21" t="s">
        <v>1123</v>
      </c>
      <c r="B21">
        <v>43</v>
      </c>
      <c r="C21" t="s">
        <v>1148</v>
      </c>
      <c r="D21" s="919" t="str">
        <f>IF('P0(世田谷区)'!C23&lt;&gt;"",'P0(世田谷区)'!C23,"")</f>
        <v/>
      </c>
      <c r="E21" t="s">
        <v>1125</v>
      </c>
      <c r="F21" t="s">
        <v>1129</v>
      </c>
    </row>
    <row r="22" spans="1:6" x14ac:dyDescent="0.15">
      <c r="A22" t="s">
        <v>1149</v>
      </c>
      <c r="B22">
        <v>46</v>
      </c>
      <c r="C22" t="s">
        <v>1150</v>
      </c>
      <c r="D22" s="919" t="str">
        <f>IF('P1(世田谷区)'!F1&lt;&gt;"",'P1(世田谷区)'!F1,"")</f>
        <v/>
      </c>
      <c r="E22" t="s">
        <v>1125</v>
      </c>
      <c r="F22" t="s">
        <v>1129</v>
      </c>
    </row>
    <row r="23" spans="1:6" x14ac:dyDescent="0.15">
      <c r="A23" t="s">
        <v>1149</v>
      </c>
      <c r="B23">
        <v>56</v>
      </c>
      <c r="C23" t="s">
        <v>1151</v>
      </c>
      <c r="D23" s="919" t="str">
        <f>IF('P1(世田谷区)'!D5&lt;&gt;"",'P1(世田谷区)'!D5,"")</f>
        <v/>
      </c>
      <c r="E23" t="s">
        <v>1125</v>
      </c>
      <c r="F23" t="s">
        <v>1129</v>
      </c>
    </row>
    <row r="24" spans="1:6" x14ac:dyDescent="0.15">
      <c r="A24" t="s">
        <v>1149</v>
      </c>
      <c r="B24">
        <v>59</v>
      </c>
      <c r="C24" t="s">
        <v>1152</v>
      </c>
      <c r="D24" s="919" t="str">
        <f>IF('P1(世田谷区)'!G5&lt;&gt;"",'P1(世田谷区)'!G5,"")</f>
        <v/>
      </c>
      <c r="E24" t="s">
        <v>1125</v>
      </c>
      <c r="F24" t="s">
        <v>1129</v>
      </c>
    </row>
    <row r="25" spans="1:6" x14ac:dyDescent="0.15">
      <c r="A25" t="s">
        <v>1149</v>
      </c>
      <c r="B25">
        <v>62</v>
      </c>
      <c r="C25" t="s">
        <v>1153</v>
      </c>
      <c r="D25" s="919" t="str">
        <f>IF('P1(世田谷区)'!D6&lt;&gt;"",'P1(世田谷区)'!D6,"")</f>
        <v/>
      </c>
      <c r="E25" t="s">
        <v>1125</v>
      </c>
      <c r="F25" t="s">
        <v>1129</v>
      </c>
    </row>
    <row r="26" spans="1:6" x14ac:dyDescent="0.15">
      <c r="A26" t="s">
        <v>1149</v>
      </c>
      <c r="B26">
        <v>65</v>
      </c>
      <c r="C26" t="s">
        <v>1154</v>
      </c>
      <c r="D26" s="919" t="str">
        <f>IF('P1(世田谷区)'!G6&lt;&gt;"",'P1(世田谷区)'!G6,"")</f>
        <v/>
      </c>
      <c r="E26" t="s">
        <v>1125</v>
      </c>
      <c r="F26" t="s">
        <v>1129</v>
      </c>
    </row>
    <row r="27" spans="1:6" x14ac:dyDescent="0.15">
      <c r="A27" t="s">
        <v>1149</v>
      </c>
      <c r="B27">
        <v>69</v>
      </c>
      <c r="C27" t="s">
        <v>1155</v>
      </c>
      <c r="D27" s="919" t="str">
        <f>IF('P1(世田谷区)'!D7&lt;&gt;"",'P1(世田谷区)'!D7,"")</f>
        <v/>
      </c>
      <c r="E27" t="s">
        <v>1125</v>
      </c>
      <c r="F27" t="s">
        <v>1129</v>
      </c>
    </row>
    <row r="28" spans="1:6" x14ac:dyDescent="0.15">
      <c r="A28" t="s">
        <v>1149</v>
      </c>
      <c r="B28">
        <v>72</v>
      </c>
      <c r="C28" t="s">
        <v>1156</v>
      </c>
      <c r="D28" s="919" t="str">
        <f>IF('P1(世田谷区)'!G7&lt;&gt;"",'P1(世田谷区)'!G7,"")</f>
        <v/>
      </c>
      <c r="E28" t="s">
        <v>1125</v>
      </c>
      <c r="F28" t="s">
        <v>1129</v>
      </c>
    </row>
    <row r="29" spans="1:6" x14ac:dyDescent="0.15">
      <c r="A29" t="s">
        <v>1149</v>
      </c>
      <c r="B29">
        <v>75</v>
      </c>
      <c r="C29" t="s">
        <v>1157</v>
      </c>
      <c r="D29" s="919" t="str">
        <f>IF('P1(世田谷区)'!D8&lt;&gt;"",'P1(世田谷区)'!D8,"")</f>
        <v/>
      </c>
      <c r="E29" t="s">
        <v>1125</v>
      </c>
      <c r="F29" t="s">
        <v>1129</v>
      </c>
    </row>
    <row r="30" spans="1:6" x14ac:dyDescent="0.15">
      <c r="A30" t="s">
        <v>1149</v>
      </c>
      <c r="B30">
        <v>78</v>
      </c>
      <c r="C30" t="s">
        <v>1158</v>
      </c>
      <c r="D30" s="919" t="str">
        <f>IF('P1(世田谷区)'!G8&lt;&gt;"",'P1(世田谷区)'!G8,"")</f>
        <v/>
      </c>
      <c r="E30" t="s">
        <v>1125</v>
      </c>
      <c r="F30" t="s">
        <v>1129</v>
      </c>
    </row>
    <row r="31" spans="1:6" x14ac:dyDescent="0.15">
      <c r="A31" t="s">
        <v>1149</v>
      </c>
      <c r="B31">
        <v>81</v>
      </c>
      <c r="C31" t="s">
        <v>1159</v>
      </c>
      <c r="D31" s="919" t="str">
        <f>IF('P1(世田谷区)'!D9&lt;&gt;"",'P1(世田谷区)'!D9,"")</f>
        <v/>
      </c>
      <c r="E31" t="s">
        <v>1125</v>
      </c>
      <c r="F31" t="s">
        <v>1129</v>
      </c>
    </row>
    <row r="32" spans="1:6" x14ac:dyDescent="0.15">
      <c r="A32" t="s">
        <v>1149</v>
      </c>
      <c r="B32">
        <v>84</v>
      </c>
      <c r="C32" t="s">
        <v>1160</v>
      </c>
      <c r="D32" s="919" t="str">
        <f>IF('P1(世田谷区)'!G9&lt;&gt;"",'P1(世田谷区)'!G9,"")</f>
        <v/>
      </c>
      <c r="E32" t="s">
        <v>1125</v>
      </c>
      <c r="F32" t="s">
        <v>1129</v>
      </c>
    </row>
    <row r="33" spans="1:6" x14ac:dyDescent="0.15">
      <c r="A33" t="s">
        <v>1149</v>
      </c>
      <c r="B33">
        <v>88</v>
      </c>
      <c r="C33" t="s">
        <v>1161</v>
      </c>
      <c r="D33" s="919" t="str">
        <f>IF('P1(世田谷区)'!D10&lt;&gt;"",'P1(世田谷区)'!D10,"")</f>
        <v/>
      </c>
      <c r="E33" t="s">
        <v>1125</v>
      </c>
      <c r="F33" t="s">
        <v>1129</v>
      </c>
    </row>
    <row r="34" spans="1:6" x14ac:dyDescent="0.15">
      <c r="A34" t="s">
        <v>1149</v>
      </c>
      <c r="B34">
        <v>91</v>
      </c>
      <c r="C34" t="s">
        <v>1162</v>
      </c>
      <c r="D34" s="919" t="str">
        <f>IF('P1(世田谷区)'!G10&lt;&gt;"",'P1(世田谷区)'!G10,"")</f>
        <v/>
      </c>
      <c r="E34" t="s">
        <v>1125</v>
      </c>
      <c r="F34" t="s">
        <v>1129</v>
      </c>
    </row>
    <row r="35" spans="1:6" x14ac:dyDescent="0.15">
      <c r="A35" t="s">
        <v>1149</v>
      </c>
      <c r="B35">
        <v>94</v>
      </c>
      <c r="C35" t="s">
        <v>1163</v>
      </c>
      <c r="D35" s="919" t="str">
        <f>IF('P1(世田谷区)'!D11&lt;&gt;"",'P1(世田谷区)'!D11,"")</f>
        <v/>
      </c>
      <c r="E35" t="s">
        <v>1125</v>
      </c>
      <c r="F35" t="s">
        <v>1129</v>
      </c>
    </row>
    <row r="36" spans="1:6" x14ac:dyDescent="0.15">
      <c r="A36" t="s">
        <v>1149</v>
      </c>
      <c r="B36">
        <v>97</v>
      </c>
      <c r="C36" t="s">
        <v>1164</v>
      </c>
      <c r="D36" s="919" t="str">
        <f>IF('P1(世田谷区)'!G11&lt;&gt;"",'P1(世田谷区)'!G11,"")</f>
        <v/>
      </c>
      <c r="E36" t="s">
        <v>1125</v>
      </c>
      <c r="F36" t="s">
        <v>1129</v>
      </c>
    </row>
    <row r="37" spans="1:6" x14ac:dyDescent="0.15">
      <c r="A37" t="s">
        <v>1149</v>
      </c>
      <c r="B37">
        <v>100</v>
      </c>
      <c r="C37" t="s">
        <v>1165</v>
      </c>
      <c r="D37" s="919" t="str">
        <f>IF('P1(世田谷区)'!D12&lt;&gt;"",'P1(世田谷区)'!D12,"")</f>
        <v/>
      </c>
      <c r="E37" t="s">
        <v>1125</v>
      </c>
      <c r="F37" t="s">
        <v>1129</v>
      </c>
    </row>
    <row r="38" spans="1:6" x14ac:dyDescent="0.15">
      <c r="A38" t="s">
        <v>1149</v>
      </c>
      <c r="B38">
        <v>103</v>
      </c>
      <c r="C38" t="s">
        <v>1166</v>
      </c>
      <c r="D38" s="919" t="str">
        <f>IF('P1(世田谷区)'!G12&lt;&gt;"",'P1(世田谷区)'!G12,"")</f>
        <v/>
      </c>
      <c r="E38" t="s">
        <v>1125</v>
      </c>
      <c r="F38" t="s">
        <v>1129</v>
      </c>
    </row>
    <row r="39" spans="1:6" x14ac:dyDescent="0.15">
      <c r="A39" t="s">
        <v>1149</v>
      </c>
      <c r="B39">
        <v>107</v>
      </c>
      <c r="C39" t="s">
        <v>1167</v>
      </c>
      <c r="D39" s="919" t="str">
        <f>IF('P1(世田谷区)'!D13&lt;&gt;"",'P1(世田谷区)'!D13,"")</f>
        <v/>
      </c>
      <c r="E39" t="s">
        <v>1125</v>
      </c>
      <c r="F39" t="s">
        <v>1129</v>
      </c>
    </row>
    <row r="40" spans="1:6" x14ac:dyDescent="0.15">
      <c r="A40" t="s">
        <v>1149</v>
      </c>
      <c r="B40">
        <v>110</v>
      </c>
      <c r="C40" t="s">
        <v>1168</v>
      </c>
      <c r="D40" s="919" t="str">
        <f>IF('P1(世田谷区)'!G13&lt;&gt;"",'P1(世田谷区)'!G13,"")</f>
        <v/>
      </c>
      <c r="E40" t="s">
        <v>1125</v>
      </c>
      <c r="F40" t="s">
        <v>1129</v>
      </c>
    </row>
    <row r="41" spans="1:6" x14ac:dyDescent="0.15">
      <c r="A41" t="s">
        <v>1149</v>
      </c>
      <c r="B41">
        <v>113</v>
      </c>
      <c r="C41" t="s">
        <v>1169</v>
      </c>
      <c r="D41" s="919" t="str">
        <f>IF('P1(世田谷区)'!D14&lt;&gt;"",'P1(世田谷区)'!D14,"")</f>
        <v/>
      </c>
      <c r="E41" t="s">
        <v>1125</v>
      </c>
      <c r="F41" t="s">
        <v>1129</v>
      </c>
    </row>
    <row r="42" spans="1:6" x14ac:dyDescent="0.15">
      <c r="A42" t="s">
        <v>1149</v>
      </c>
      <c r="B42">
        <v>116</v>
      </c>
      <c r="C42" t="s">
        <v>1170</v>
      </c>
      <c r="D42" s="919" t="str">
        <f>IF('P1(世田谷区)'!G14&lt;&gt;"",'P1(世田谷区)'!G14,"")</f>
        <v/>
      </c>
      <c r="E42" t="s">
        <v>1125</v>
      </c>
      <c r="F42" t="s">
        <v>1129</v>
      </c>
    </row>
    <row r="43" spans="1:6" x14ac:dyDescent="0.15">
      <c r="A43" t="s">
        <v>1149</v>
      </c>
      <c r="B43">
        <v>119</v>
      </c>
      <c r="C43" t="s">
        <v>1171</v>
      </c>
      <c r="D43" s="919" t="str">
        <f>IF('P1(世田谷区)'!D15&lt;&gt;"",'P1(世田谷区)'!D15,"")</f>
        <v/>
      </c>
      <c r="E43" t="s">
        <v>1125</v>
      </c>
      <c r="F43" t="s">
        <v>1129</v>
      </c>
    </row>
    <row r="44" spans="1:6" x14ac:dyDescent="0.15">
      <c r="A44" t="s">
        <v>1149</v>
      </c>
      <c r="B44">
        <v>122</v>
      </c>
      <c r="C44" t="s">
        <v>1172</v>
      </c>
      <c r="D44" s="919" t="str">
        <f>IF('P1(世田谷区)'!G15&lt;&gt;"",'P1(世田谷区)'!G15,"")</f>
        <v/>
      </c>
      <c r="E44" t="s">
        <v>1125</v>
      </c>
      <c r="F44" t="s">
        <v>1129</v>
      </c>
    </row>
    <row r="45" spans="1:6" x14ac:dyDescent="0.15">
      <c r="A45" t="s">
        <v>1149</v>
      </c>
      <c r="B45">
        <v>126</v>
      </c>
      <c r="C45" t="s">
        <v>1173</v>
      </c>
      <c r="D45" s="919" t="str">
        <f>IF('P1(世田谷区)'!D16&lt;&gt;"",'P1(世田谷区)'!D16,"")</f>
        <v/>
      </c>
      <c r="E45" t="s">
        <v>1125</v>
      </c>
      <c r="F45" t="s">
        <v>1129</v>
      </c>
    </row>
    <row r="46" spans="1:6" x14ac:dyDescent="0.15">
      <c r="A46" t="s">
        <v>1149</v>
      </c>
      <c r="B46">
        <v>129</v>
      </c>
      <c r="C46" t="s">
        <v>1174</v>
      </c>
      <c r="D46" s="919" t="str">
        <f>IF('P1(世田谷区)'!G16&lt;&gt;"",'P1(世田谷区)'!G16,"")</f>
        <v/>
      </c>
      <c r="E46" t="s">
        <v>1125</v>
      </c>
      <c r="F46" t="s">
        <v>1129</v>
      </c>
    </row>
    <row r="47" spans="1:6" x14ac:dyDescent="0.15">
      <c r="A47" t="s">
        <v>1149</v>
      </c>
      <c r="B47">
        <v>132</v>
      </c>
      <c r="C47" t="s">
        <v>1175</v>
      </c>
      <c r="D47" s="919" t="str">
        <f>IF('P1(世田谷区)'!D17&lt;&gt;"",'P1(世田谷区)'!D17,"")</f>
        <v/>
      </c>
      <c r="E47" t="s">
        <v>1125</v>
      </c>
      <c r="F47" t="s">
        <v>1129</v>
      </c>
    </row>
    <row r="48" spans="1:6" x14ac:dyDescent="0.15">
      <c r="A48" t="s">
        <v>1149</v>
      </c>
      <c r="B48">
        <v>133</v>
      </c>
      <c r="C48" t="s">
        <v>1176</v>
      </c>
      <c r="D48" s="919">
        <f>IF('P1(世田谷区)'!E17&lt;&gt;"",'P1(世田谷区)'!E17,"")</f>
        <v>27</v>
      </c>
      <c r="E48" t="s">
        <v>1125</v>
      </c>
      <c r="F48" t="s">
        <v>1129</v>
      </c>
    </row>
    <row r="49" spans="1:6" x14ac:dyDescent="0.15">
      <c r="A49" t="s">
        <v>1149</v>
      </c>
      <c r="B49">
        <v>134</v>
      </c>
      <c r="C49" t="s">
        <v>1177</v>
      </c>
      <c r="D49" s="919" t="str">
        <f>IF('P1(世田谷区)'!F17&lt;&gt;"",'P1(世田谷区)'!F17,"")</f>
        <v>退職金関係書類</v>
      </c>
      <c r="E49" t="s">
        <v>1125</v>
      </c>
      <c r="F49" t="s">
        <v>1129</v>
      </c>
    </row>
    <row r="50" spans="1:6" x14ac:dyDescent="0.15">
      <c r="A50" t="s">
        <v>1149</v>
      </c>
      <c r="B50">
        <v>135</v>
      </c>
      <c r="C50" t="s">
        <v>1178</v>
      </c>
      <c r="D50" s="919" t="str">
        <f>IF('P1(世田谷区)'!G17&lt;&gt;"",'P1(世田谷区)'!G17,"")</f>
        <v/>
      </c>
      <c r="E50" t="s">
        <v>1125</v>
      </c>
      <c r="F50" t="s">
        <v>1129</v>
      </c>
    </row>
    <row r="51" spans="1:6" x14ac:dyDescent="0.15">
      <c r="A51" t="s">
        <v>1149</v>
      </c>
      <c r="B51">
        <v>138</v>
      </c>
      <c r="C51" t="s">
        <v>1179</v>
      </c>
      <c r="D51" s="919" t="str">
        <f>IF('P1(世田谷区)'!D18&lt;&gt;"",'P1(世田谷区)'!D18,"")</f>
        <v/>
      </c>
      <c r="E51" t="s">
        <v>1125</v>
      </c>
      <c r="F51" t="s">
        <v>1129</v>
      </c>
    </row>
    <row r="52" spans="1:6" x14ac:dyDescent="0.15">
      <c r="A52" t="s">
        <v>1149</v>
      </c>
      <c r="B52">
        <v>139</v>
      </c>
      <c r="C52" t="s">
        <v>1180</v>
      </c>
      <c r="D52" s="919">
        <f>IF('P1(世田谷区)'!E18&lt;&gt;"",'P1(世田谷区)'!E18,"")</f>
        <v>28</v>
      </c>
      <c r="E52" t="s">
        <v>1125</v>
      </c>
      <c r="F52" t="s">
        <v>1129</v>
      </c>
    </row>
    <row r="53" spans="1:6" x14ac:dyDescent="0.15">
      <c r="A53" t="s">
        <v>1149</v>
      </c>
      <c r="B53">
        <v>140</v>
      </c>
      <c r="C53" t="s">
        <v>1181</v>
      </c>
      <c r="D53" s="919" t="str">
        <f>IF('P1(世田谷区)'!F18&lt;&gt;"",'P1(世田谷区)'!F18,"")</f>
        <v>直近の平面図</v>
      </c>
      <c r="E53" t="s">
        <v>1125</v>
      </c>
      <c r="F53" t="s">
        <v>1129</v>
      </c>
    </row>
    <row r="54" spans="1:6" x14ac:dyDescent="0.15">
      <c r="A54" t="s">
        <v>1149</v>
      </c>
      <c r="B54">
        <v>141</v>
      </c>
      <c r="C54" t="s">
        <v>1182</v>
      </c>
      <c r="D54" s="919" t="str">
        <f>IF('P1(世田谷区)'!G18&lt;&gt;"",'P1(世田谷区)'!G18,"")</f>
        <v/>
      </c>
      <c r="E54" t="s">
        <v>1125</v>
      </c>
      <c r="F54" t="s">
        <v>1129</v>
      </c>
    </row>
    <row r="55" spans="1:6" x14ac:dyDescent="0.15">
      <c r="A55" t="s">
        <v>1183</v>
      </c>
      <c r="B55">
        <v>155</v>
      </c>
      <c r="C55" t="s">
        <v>1184</v>
      </c>
      <c r="D55" s="919" t="str">
        <f>IF('P3(世田谷区)'!D4&lt;&gt;"",'P3(世田谷区)'!D4,"")</f>
        <v/>
      </c>
      <c r="E55" t="s">
        <v>1125</v>
      </c>
      <c r="F55" t="s">
        <v>1129</v>
      </c>
    </row>
    <row r="56" spans="1:6" x14ac:dyDescent="0.15">
      <c r="A56" t="s">
        <v>1183</v>
      </c>
      <c r="B56">
        <v>156</v>
      </c>
      <c r="C56" t="s">
        <v>1185</v>
      </c>
      <c r="D56" s="919" t="str">
        <f>IF('P3(世田谷区)'!E4&lt;&gt;"",'P3(世田谷区)'!E4,"")</f>
        <v/>
      </c>
      <c r="E56" t="s">
        <v>1125</v>
      </c>
      <c r="F56" t="s">
        <v>1129</v>
      </c>
    </row>
    <row r="57" spans="1:6" x14ac:dyDescent="0.15">
      <c r="A57" t="s">
        <v>1183</v>
      </c>
      <c r="B57">
        <v>157</v>
      </c>
      <c r="C57" t="s">
        <v>1186</v>
      </c>
      <c r="D57" s="919" t="str">
        <f>IF('P3(世田谷区)'!F4&lt;&gt;"",'P3(世田谷区)'!F4,"")</f>
        <v/>
      </c>
      <c r="E57" t="s">
        <v>1125</v>
      </c>
      <c r="F57" t="s">
        <v>1129</v>
      </c>
    </row>
    <row r="58" spans="1:6" x14ac:dyDescent="0.15">
      <c r="A58" t="s">
        <v>1183</v>
      </c>
      <c r="B58">
        <v>158</v>
      </c>
      <c r="C58" t="s">
        <v>1187</v>
      </c>
      <c r="D58" s="919" t="str">
        <f>IF('P3(世田谷区)'!G4&lt;&gt;"",'P3(世田谷区)'!G4,"")</f>
        <v/>
      </c>
      <c r="E58" t="s">
        <v>1125</v>
      </c>
      <c r="F58" t="s">
        <v>1129</v>
      </c>
    </row>
    <row r="59" spans="1:6" x14ac:dyDescent="0.15">
      <c r="A59" t="s">
        <v>1183</v>
      </c>
      <c r="B59">
        <v>159</v>
      </c>
      <c r="C59" t="s">
        <v>1188</v>
      </c>
      <c r="D59" s="919" t="str">
        <f>IF('P3(世田谷区)'!H4&lt;&gt;"",'P3(世田谷区)'!H4,"")</f>
        <v/>
      </c>
      <c r="E59" t="s">
        <v>1125</v>
      </c>
      <c r="F59" t="s">
        <v>1129</v>
      </c>
    </row>
    <row r="60" spans="1:6" x14ac:dyDescent="0.15">
      <c r="A60" t="s">
        <v>1183</v>
      </c>
      <c r="B60">
        <v>160</v>
      </c>
      <c r="C60" t="s">
        <v>1189</v>
      </c>
      <c r="D60" s="919" t="str">
        <f>IF('P3(世田谷区)'!I4&lt;&gt;"",'P3(世田谷区)'!I4,"")</f>
        <v/>
      </c>
      <c r="E60" t="s">
        <v>1125</v>
      </c>
      <c r="F60" t="s">
        <v>1129</v>
      </c>
    </row>
    <row r="61" spans="1:6" x14ac:dyDescent="0.15">
      <c r="A61" t="s">
        <v>1183</v>
      </c>
      <c r="B61">
        <v>162</v>
      </c>
      <c r="C61" t="s">
        <v>1190</v>
      </c>
      <c r="D61" s="921">
        <f>IF('P3(世田谷区)'!K4&lt;&gt;"",'P3(世田谷区)'!K4,"")</f>
        <v>0</v>
      </c>
      <c r="E61" t="s">
        <v>1125</v>
      </c>
      <c r="F61" t="s">
        <v>1191</v>
      </c>
    </row>
    <row r="62" spans="1:6" x14ac:dyDescent="0.15">
      <c r="A62" t="s">
        <v>1183</v>
      </c>
      <c r="B62">
        <v>166</v>
      </c>
      <c r="C62" t="s">
        <v>1151</v>
      </c>
      <c r="D62" s="919" t="str">
        <f>IF('P3(世田谷区)'!D5&lt;&gt;"",'P3(世田谷区)'!D5,"")</f>
        <v/>
      </c>
      <c r="E62" t="s">
        <v>1125</v>
      </c>
      <c r="F62" t="s">
        <v>1129</v>
      </c>
    </row>
    <row r="63" spans="1:6" x14ac:dyDescent="0.15">
      <c r="A63" t="s">
        <v>1183</v>
      </c>
      <c r="B63">
        <v>167</v>
      </c>
      <c r="C63" t="s">
        <v>1192</v>
      </c>
      <c r="D63" s="919" t="str">
        <f>IF('P3(世田谷区)'!E5&lt;&gt;"",'P3(世田谷区)'!E5,"")</f>
        <v/>
      </c>
      <c r="E63" t="s">
        <v>1125</v>
      </c>
      <c r="F63" t="s">
        <v>1129</v>
      </c>
    </row>
    <row r="64" spans="1:6" x14ac:dyDescent="0.15">
      <c r="A64" t="s">
        <v>1183</v>
      </c>
      <c r="B64">
        <v>168</v>
      </c>
      <c r="C64" t="s">
        <v>1193</v>
      </c>
      <c r="D64" s="919" t="str">
        <f>IF('P3(世田谷区)'!F5&lt;&gt;"",'P3(世田谷区)'!F5,"")</f>
        <v/>
      </c>
      <c r="E64" t="s">
        <v>1125</v>
      </c>
      <c r="F64" t="s">
        <v>1129</v>
      </c>
    </row>
    <row r="65" spans="1:6" x14ac:dyDescent="0.15">
      <c r="A65" t="s">
        <v>1183</v>
      </c>
      <c r="B65">
        <v>169</v>
      </c>
      <c r="C65" t="s">
        <v>1152</v>
      </c>
      <c r="D65" s="919" t="str">
        <f>IF('P3(世田谷区)'!G5&lt;&gt;"",'P3(世田谷区)'!G5,"")</f>
        <v/>
      </c>
      <c r="E65" t="s">
        <v>1125</v>
      </c>
      <c r="F65" t="s">
        <v>1129</v>
      </c>
    </row>
    <row r="66" spans="1:6" x14ac:dyDescent="0.15">
      <c r="A66" t="s">
        <v>1183</v>
      </c>
      <c r="B66">
        <v>170</v>
      </c>
      <c r="C66" t="s">
        <v>1194</v>
      </c>
      <c r="D66" s="919" t="str">
        <f>IF('P3(世田谷区)'!H5&lt;&gt;"",'P3(世田谷区)'!H5,"")</f>
        <v/>
      </c>
      <c r="E66" t="s">
        <v>1125</v>
      </c>
      <c r="F66" t="s">
        <v>1129</v>
      </c>
    </row>
    <row r="67" spans="1:6" x14ac:dyDescent="0.15">
      <c r="A67" t="s">
        <v>1183</v>
      </c>
      <c r="B67">
        <v>171</v>
      </c>
      <c r="C67" t="s">
        <v>1195</v>
      </c>
      <c r="D67" s="919" t="str">
        <f>IF('P3(世田谷区)'!I5&lt;&gt;"",'P3(世田谷区)'!I5,"")</f>
        <v/>
      </c>
      <c r="E67" t="s">
        <v>1125</v>
      </c>
      <c r="F67" t="s">
        <v>1129</v>
      </c>
    </row>
    <row r="68" spans="1:6" x14ac:dyDescent="0.15">
      <c r="A68" t="s">
        <v>1183</v>
      </c>
      <c r="B68">
        <v>173</v>
      </c>
      <c r="C68" t="s">
        <v>1196</v>
      </c>
      <c r="D68" s="921">
        <f>IF('P3(世田谷区)'!K5&lt;&gt;"",'P3(世田谷区)'!K5,"")</f>
        <v>0</v>
      </c>
      <c r="E68" t="s">
        <v>1125</v>
      </c>
      <c r="F68" t="s">
        <v>1191</v>
      </c>
    </row>
    <row r="69" spans="1:6" x14ac:dyDescent="0.15">
      <c r="A69" t="s">
        <v>1183</v>
      </c>
      <c r="B69">
        <v>176</v>
      </c>
      <c r="C69" t="s">
        <v>1153</v>
      </c>
      <c r="D69" s="919" t="str">
        <f>IF('P3(世田谷区)'!D6&lt;&gt;"",'P3(世田谷区)'!D6,"")</f>
        <v/>
      </c>
      <c r="E69" t="s">
        <v>1125</v>
      </c>
      <c r="F69" t="s">
        <v>1129</v>
      </c>
    </row>
    <row r="70" spans="1:6" x14ac:dyDescent="0.15">
      <c r="A70" t="s">
        <v>1183</v>
      </c>
      <c r="B70">
        <v>177</v>
      </c>
      <c r="C70" t="s">
        <v>1197</v>
      </c>
      <c r="D70" s="919" t="str">
        <f>IF('P3(世田谷区)'!E6&lt;&gt;"",'P3(世田谷区)'!E6,"")</f>
        <v/>
      </c>
      <c r="E70" t="s">
        <v>1125</v>
      </c>
      <c r="F70" t="s">
        <v>1129</v>
      </c>
    </row>
    <row r="71" spans="1:6" x14ac:dyDescent="0.15">
      <c r="A71" t="s">
        <v>1183</v>
      </c>
      <c r="B71">
        <v>178</v>
      </c>
      <c r="C71" t="s">
        <v>1198</v>
      </c>
      <c r="D71" s="919" t="str">
        <f>IF('P3(世田谷区)'!F6&lt;&gt;"",'P3(世田谷区)'!F6,"")</f>
        <v/>
      </c>
      <c r="E71" t="s">
        <v>1125</v>
      </c>
      <c r="F71" t="s">
        <v>1129</v>
      </c>
    </row>
    <row r="72" spans="1:6" x14ac:dyDescent="0.15">
      <c r="A72" t="s">
        <v>1183</v>
      </c>
      <c r="B72">
        <v>179</v>
      </c>
      <c r="C72" t="s">
        <v>1154</v>
      </c>
      <c r="D72" s="919" t="str">
        <f>IF('P3(世田谷区)'!G6&lt;&gt;"",'P3(世田谷区)'!G6,"")</f>
        <v/>
      </c>
      <c r="E72" t="s">
        <v>1125</v>
      </c>
      <c r="F72" t="s">
        <v>1129</v>
      </c>
    </row>
    <row r="73" spans="1:6" x14ac:dyDescent="0.15">
      <c r="A73" t="s">
        <v>1183</v>
      </c>
      <c r="B73">
        <v>180</v>
      </c>
      <c r="C73" t="s">
        <v>1199</v>
      </c>
      <c r="D73" s="919" t="str">
        <f>IF('P3(世田谷区)'!H6&lt;&gt;"",'P3(世田谷区)'!H6,"")</f>
        <v/>
      </c>
      <c r="E73" t="s">
        <v>1125</v>
      </c>
      <c r="F73" t="s">
        <v>1129</v>
      </c>
    </row>
    <row r="74" spans="1:6" x14ac:dyDescent="0.15">
      <c r="A74" t="s">
        <v>1183</v>
      </c>
      <c r="B74">
        <v>181</v>
      </c>
      <c r="C74" t="s">
        <v>1200</v>
      </c>
      <c r="D74" s="919" t="str">
        <f>IF('P3(世田谷区)'!I6&lt;&gt;"",'P3(世田谷区)'!I6,"")</f>
        <v/>
      </c>
      <c r="E74" t="s">
        <v>1125</v>
      </c>
      <c r="F74" t="s">
        <v>1129</v>
      </c>
    </row>
    <row r="75" spans="1:6" x14ac:dyDescent="0.15">
      <c r="A75" t="s">
        <v>1183</v>
      </c>
      <c r="B75">
        <v>183</v>
      </c>
      <c r="C75" t="s">
        <v>1201</v>
      </c>
      <c r="D75" s="921">
        <f>IF('P3(世田谷区)'!K6&lt;&gt;"",'P3(世田谷区)'!K6,"")</f>
        <v>0</v>
      </c>
      <c r="E75" t="s">
        <v>1125</v>
      </c>
      <c r="F75" t="s">
        <v>1191</v>
      </c>
    </row>
    <row r="76" spans="1:6" x14ac:dyDescent="0.15">
      <c r="A76" t="s">
        <v>1183</v>
      </c>
      <c r="B76">
        <v>185</v>
      </c>
      <c r="C76" t="s">
        <v>1202</v>
      </c>
      <c r="D76" s="922">
        <f>IF('P3(世田谷区)'!M6&lt;&gt;"",'P3(世田谷区)'!M6,"")</f>
        <v>0</v>
      </c>
      <c r="E76" t="s">
        <v>1125</v>
      </c>
      <c r="F76" s="923">
        <v>0</v>
      </c>
    </row>
    <row r="77" spans="1:6" x14ac:dyDescent="0.15">
      <c r="A77" t="s">
        <v>1183</v>
      </c>
      <c r="B77">
        <v>187</v>
      </c>
      <c r="C77" t="s">
        <v>1155</v>
      </c>
      <c r="D77" s="919" t="str">
        <f>IF('P3(世田谷区)'!D8&lt;&gt;"",'P3(世田谷区)'!D8,"")</f>
        <v/>
      </c>
      <c r="E77" t="s">
        <v>1125</v>
      </c>
      <c r="F77" t="s">
        <v>1129</v>
      </c>
    </row>
    <row r="78" spans="1:6" x14ac:dyDescent="0.15">
      <c r="A78" t="s">
        <v>1183</v>
      </c>
      <c r="B78">
        <v>188</v>
      </c>
      <c r="C78" t="s">
        <v>1203</v>
      </c>
      <c r="D78" s="919" t="str">
        <f>IF('P3(世田谷区)'!E8&lt;&gt;"",'P3(世田谷区)'!E8,"")</f>
        <v/>
      </c>
      <c r="E78" t="s">
        <v>1125</v>
      </c>
      <c r="F78" t="s">
        <v>1129</v>
      </c>
    </row>
    <row r="79" spans="1:6" x14ac:dyDescent="0.15">
      <c r="A79" t="s">
        <v>1183</v>
      </c>
      <c r="B79">
        <v>189</v>
      </c>
      <c r="C79" t="s">
        <v>1204</v>
      </c>
      <c r="D79" s="919" t="str">
        <f>IF('P3(世田谷区)'!F8&lt;&gt;"",'P3(世田谷区)'!F8,"")</f>
        <v/>
      </c>
      <c r="E79" t="s">
        <v>1125</v>
      </c>
      <c r="F79" t="s">
        <v>1129</v>
      </c>
    </row>
    <row r="80" spans="1:6" x14ac:dyDescent="0.15">
      <c r="A80" t="s">
        <v>1183</v>
      </c>
      <c r="B80">
        <v>190</v>
      </c>
      <c r="C80" t="s">
        <v>1156</v>
      </c>
      <c r="D80" s="919" t="str">
        <f>IF('P3(世田谷区)'!G8&lt;&gt;"",'P3(世田谷区)'!G8,"")</f>
        <v/>
      </c>
      <c r="E80" t="s">
        <v>1125</v>
      </c>
      <c r="F80" t="s">
        <v>1129</v>
      </c>
    </row>
    <row r="81" spans="1:6" x14ac:dyDescent="0.15">
      <c r="A81" t="s">
        <v>1183</v>
      </c>
      <c r="B81">
        <v>191</v>
      </c>
      <c r="C81" t="s">
        <v>1205</v>
      </c>
      <c r="D81" s="919" t="str">
        <f>IF('P3(世田谷区)'!H8&lt;&gt;"",'P3(世田谷区)'!H8,"")</f>
        <v/>
      </c>
      <c r="E81" t="s">
        <v>1125</v>
      </c>
      <c r="F81" t="s">
        <v>1129</v>
      </c>
    </row>
    <row r="82" spans="1:6" x14ac:dyDescent="0.15">
      <c r="A82" t="s">
        <v>1183</v>
      </c>
      <c r="B82">
        <v>192</v>
      </c>
      <c r="C82" t="s">
        <v>1206</v>
      </c>
      <c r="D82" s="919" t="str">
        <f>IF('P3(世田谷区)'!I8&lt;&gt;"",'P3(世田谷区)'!I8,"")</f>
        <v/>
      </c>
      <c r="E82" t="s">
        <v>1125</v>
      </c>
      <c r="F82" t="s">
        <v>1129</v>
      </c>
    </row>
    <row r="83" spans="1:6" x14ac:dyDescent="0.15">
      <c r="A83" t="s">
        <v>1183</v>
      </c>
      <c r="B83">
        <v>194</v>
      </c>
      <c r="C83" t="s">
        <v>1207</v>
      </c>
      <c r="D83" s="921">
        <f>IF('P3(世田谷区)'!K8&lt;&gt;"",'P3(世田谷区)'!K8,"")</f>
        <v>0</v>
      </c>
      <c r="E83" t="s">
        <v>1125</v>
      </c>
      <c r="F83" t="s">
        <v>1191</v>
      </c>
    </row>
    <row r="84" spans="1:6" x14ac:dyDescent="0.15">
      <c r="A84" t="s">
        <v>1183</v>
      </c>
      <c r="B84">
        <v>197</v>
      </c>
      <c r="C84" t="s">
        <v>1157</v>
      </c>
      <c r="D84" s="919" t="str">
        <f>IF('P3(世田谷区)'!D9&lt;&gt;"",'P3(世田谷区)'!D9,"")</f>
        <v/>
      </c>
      <c r="E84" t="s">
        <v>1125</v>
      </c>
      <c r="F84" t="s">
        <v>1129</v>
      </c>
    </row>
    <row r="85" spans="1:6" x14ac:dyDescent="0.15">
      <c r="A85" t="s">
        <v>1183</v>
      </c>
      <c r="B85">
        <v>198</v>
      </c>
      <c r="C85" t="s">
        <v>1208</v>
      </c>
      <c r="D85" s="919" t="str">
        <f>IF('P3(世田谷区)'!E9&lt;&gt;"",'P3(世田谷区)'!E9,"")</f>
        <v/>
      </c>
      <c r="E85" t="s">
        <v>1125</v>
      </c>
      <c r="F85" t="s">
        <v>1129</v>
      </c>
    </row>
    <row r="86" spans="1:6" x14ac:dyDescent="0.15">
      <c r="A86" t="s">
        <v>1183</v>
      </c>
      <c r="B86">
        <v>199</v>
      </c>
      <c r="C86" t="s">
        <v>1209</v>
      </c>
      <c r="D86" s="919" t="str">
        <f>IF('P3(世田谷区)'!F9&lt;&gt;"",'P3(世田谷区)'!F9,"")</f>
        <v/>
      </c>
      <c r="E86" t="s">
        <v>1125</v>
      </c>
      <c r="F86" t="s">
        <v>1129</v>
      </c>
    </row>
    <row r="87" spans="1:6" x14ac:dyDescent="0.15">
      <c r="A87" t="s">
        <v>1183</v>
      </c>
      <c r="B87">
        <v>200</v>
      </c>
      <c r="C87" t="s">
        <v>1158</v>
      </c>
      <c r="D87" s="919" t="str">
        <f>IF('P3(世田谷区)'!G9&lt;&gt;"",'P3(世田谷区)'!G9,"")</f>
        <v/>
      </c>
      <c r="E87" t="s">
        <v>1125</v>
      </c>
      <c r="F87" t="s">
        <v>1129</v>
      </c>
    </row>
    <row r="88" spans="1:6" x14ac:dyDescent="0.15">
      <c r="A88" t="s">
        <v>1183</v>
      </c>
      <c r="B88">
        <v>201</v>
      </c>
      <c r="C88" t="s">
        <v>1210</v>
      </c>
      <c r="D88" s="919" t="str">
        <f>IF('P3(世田谷区)'!H9&lt;&gt;"",'P3(世田谷区)'!H9,"")</f>
        <v/>
      </c>
      <c r="E88" t="s">
        <v>1125</v>
      </c>
      <c r="F88" t="s">
        <v>1129</v>
      </c>
    </row>
    <row r="89" spans="1:6" x14ac:dyDescent="0.15">
      <c r="A89" t="s">
        <v>1183</v>
      </c>
      <c r="B89">
        <v>202</v>
      </c>
      <c r="C89" t="s">
        <v>1211</v>
      </c>
      <c r="D89" s="919" t="str">
        <f>IF('P3(世田谷区)'!I9&lt;&gt;"",'P3(世田谷区)'!I9,"")</f>
        <v/>
      </c>
      <c r="E89" t="s">
        <v>1125</v>
      </c>
      <c r="F89" t="s">
        <v>1129</v>
      </c>
    </row>
    <row r="90" spans="1:6" x14ac:dyDescent="0.15">
      <c r="A90" t="s">
        <v>1183</v>
      </c>
      <c r="B90">
        <v>204</v>
      </c>
      <c r="C90" t="s">
        <v>1212</v>
      </c>
      <c r="D90" s="921">
        <f>IF('P3(世田谷区)'!K9&lt;&gt;"",'P3(世田谷区)'!K9,"")</f>
        <v>0</v>
      </c>
      <c r="E90" t="s">
        <v>1125</v>
      </c>
      <c r="F90" t="s">
        <v>1191</v>
      </c>
    </row>
    <row r="91" spans="1:6" x14ac:dyDescent="0.15">
      <c r="A91" t="s">
        <v>1183</v>
      </c>
      <c r="B91">
        <v>207</v>
      </c>
      <c r="C91" t="s">
        <v>1159</v>
      </c>
      <c r="D91" s="919" t="str">
        <f>IF('P3(世田谷区)'!D11&lt;&gt;"",'P3(世田谷区)'!D11,"")</f>
        <v/>
      </c>
      <c r="E91" t="s">
        <v>1125</v>
      </c>
      <c r="F91" t="s">
        <v>1129</v>
      </c>
    </row>
    <row r="92" spans="1:6" x14ac:dyDescent="0.15">
      <c r="A92" t="s">
        <v>1183</v>
      </c>
      <c r="B92">
        <v>208</v>
      </c>
      <c r="C92" t="s">
        <v>1213</v>
      </c>
      <c r="D92" s="919" t="str">
        <f>IF('P3(世田谷区)'!E11&lt;&gt;"",'P3(世田谷区)'!E11,"")</f>
        <v/>
      </c>
      <c r="E92" t="s">
        <v>1125</v>
      </c>
      <c r="F92" t="s">
        <v>1129</v>
      </c>
    </row>
    <row r="93" spans="1:6" x14ac:dyDescent="0.15">
      <c r="A93" t="s">
        <v>1183</v>
      </c>
      <c r="B93">
        <v>209</v>
      </c>
      <c r="C93" t="s">
        <v>1214</v>
      </c>
      <c r="D93" s="919" t="str">
        <f>IF('P3(世田谷区)'!F11&lt;&gt;"",'P3(世田谷区)'!F11,"")</f>
        <v/>
      </c>
      <c r="E93" t="s">
        <v>1125</v>
      </c>
      <c r="F93" t="s">
        <v>1129</v>
      </c>
    </row>
    <row r="94" spans="1:6" x14ac:dyDescent="0.15">
      <c r="A94" t="s">
        <v>1183</v>
      </c>
      <c r="B94">
        <v>210</v>
      </c>
      <c r="C94" t="s">
        <v>1160</v>
      </c>
      <c r="D94" s="919" t="str">
        <f>IF('P3(世田谷区)'!G11&lt;&gt;"",'P3(世田谷区)'!G11,"")</f>
        <v/>
      </c>
      <c r="E94" t="s">
        <v>1125</v>
      </c>
      <c r="F94" t="s">
        <v>1129</v>
      </c>
    </row>
    <row r="95" spans="1:6" x14ac:dyDescent="0.15">
      <c r="A95" t="s">
        <v>1183</v>
      </c>
      <c r="B95">
        <v>211</v>
      </c>
      <c r="C95" t="s">
        <v>1215</v>
      </c>
      <c r="D95" s="919" t="str">
        <f>IF('P3(世田谷区)'!H11&lt;&gt;"",'P3(世田谷区)'!H11,"")</f>
        <v/>
      </c>
      <c r="E95" t="s">
        <v>1125</v>
      </c>
      <c r="F95" t="s">
        <v>1129</v>
      </c>
    </row>
    <row r="96" spans="1:6" x14ac:dyDescent="0.15">
      <c r="A96" t="s">
        <v>1183</v>
      </c>
      <c r="B96">
        <v>212</v>
      </c>
      <c r="C96" t="s">
        <v>1216</v>
      </c>
      <c r="D96" s="919" t="str">
        <f>IF('P3(世田谷区)'!I11&lt;&gt;"",'P3(世田谷区)'!I11,"")</f>
        <v/>
      </c>
      <c r="E96" t="s">
        <v>1125</v>
      </c>
      <c r="F96" t="s">
        <v>1129</v>
      </c>
    </row>
    <row r="97" spans="1:6" x14ac:dyDescent="0.15">
      <c r="A97" t="s">
        <v>1183</v>
      </c>
      <c r="B97">
        <v>216</v>
      </c>
      <c r="C97" t="s">
        <v>1161</v>
      </c>
      <c r="D97" s="919" t="str">
        <f>IF('P3(世田谷区)'!D12&lt;&gt;"",'P3(世田谷区)'!D12,"")</f>
        <v/>
      </c>
      <c r="E97" t="s">
        <v>1125</v>
      </c>
      <c r="F97" t="s">
        <v>1129</v>
      </c>
    </row>
    <row r="98" spans="1:6" x14ac:dyDescent="0.15">
      <c r="A98" t="s">
        <v>1183</v>
      </c>
      <c r="B98">
        <v>217</v>
      </c>
      <c r="C98" t="s">
        <v>1217</v>
      </c>
      <c r="D98" s="919" t="str">
        <f>IF('P3(世田谷区)'!E12&lt;&gt;"",'P3(世田谷区)'!E12,"")</f>
        <v/>
      </c>
      <c r="E98" t="s">
        <v>1125</v>
      </c>
      <c r="F98" t="s">
        <v>1129</v>
      </c>
    </row>
    <row r="99" spans="1:6" x14ac:dyDescent="0.15">
      <c r="A99" t="s">
        <v>1183</v>
      </c>
      <c r="B99">
        <v>218</v>
      </c>
      <c r="C99" t="s">
        <v>1218</v>
      </c>
      <c r="D99" s="919" t="str">
        <f>IF('P3(世田谷区)'!F12&lt;&gt;"",'P3(世田谷区)'!F12,"")</f>
        <v/>
      </c>
      <c r="E99" t="s">
        <v>1125</v>
      </c>
      <c r="F99" t="s">
        <v>1129</v>
      </c>
    </row>
    <row r="100" spans="1:6" x14ac:dyDescent="0.15">
      <c r="A100" t="s">
        <v>1183</v>
      </c>
      <c r="B100">
        <v>219</v>
      </c>
      <c r="C100" t="s">
        <v>1162</v>
      </c>
      <c r="D100" s="919" t="str">
        <f>IF('P3(世田谷区)'!G12&lt;&gt;"",'P3(世田谷区)'!G12,"")</f>
        <v/>
      </c>
      <c r="E100" t="s">
        <v>1125</v>
      </c>
      <c r="F100" t="s">
        <v>1129</v>
      </c>
    </row>
    <row r="101" spans="1:6" x14ac:dyDescent="0.15">
      <c r="A101" t="s">
        <v>1183</v>
      </c>
      <c r="B101">
        <v>220</v>
      </c>
      <c r="C101" t="s">
        <v>1219</v>
      </c>
      <c r="D101" s="919" t="str">
        <f>IF('P3(世田谷区)'!H12&lt;&gt;"",'P3(世田谷区)'!H12,"")</f>
        <v/>
      </c>
      <c r="E101" t="s">
        <v>1125</v>
      </c>
      <c r="F101" t="s">
        <v>1129</v>
      </c>
    </row>
    <row r="102" spans="1:6" x14ac:dyDescent="0.15">
      <c r="A102" t="s">
        <v>1183</v>
      </c>
      <c r="B102">
        <v>221</v>
      </c>
      <c r="C102" t="s">
        <v>1220</v>
      </c>
      <c r="D102" s="919" t="str">
        <f>IF('P3(世田谷区)'!I12&lt;&gt;"",'P3(世田谷区)'!I12,"")</f>
        <v/>
      </c>
      <c r="E102" t="s">
        <v>1125</v>
      </c>
      <c r="F102" t="s">
        <v>1129</v>
      </c>
    </row>
    <row r="103" spans="1:6" x14ac:dyDescent="0.15">
      <c r="A103" t="s">
        <v>1183</v>
      </c>
      <c r="B103">
        <v>225</v>
      </c>
      <c r="C103" t="s">
        <v>1163</v>
      </c>
      <c r="D103" s="919" t="str">
        <f>IF('P3(世田谷区)'!D13&lt;&gt;"",'P3(世田谷区)'!D13,"")</f>
        <v/>
      </c>
      <c r="E103" t="s">
        <v>1125</v>
      </c>
      <c r="F103" t="s">
        <v>1129</v>
      </c>
    </row>
    <row r="104" spans="1:6" x14ac:dyDescent="0.15">
      <c r="A104" t="s">
        <v>1183</v>
      </c>
      <c r="B104">
        <v>226</v>
      </c>
      <c r="C104" t="s">
        <v>1221</v>
      </c>
      <c r="D104" s="919" t="str">
        <f>IF('P3(世田谷区)'!E13&lt;&gt;"",'P3(世田谷区)'!E13,"")</f>
        <v/>
      </c>
      <c r="E104" t="s">
        <v>1125</v>
      </c>
      <c r="F104" t="s">
        <v>1129</v>
      </c>
    </row>
    <row r="105" spans="1:6" x14ac:dyDescent="0.15">
      <c r="A105" t="s">
        <v>1183</v>
      </c>
      <c r="B105">
        <v>227</v>
      </c>
      <c r="C105" t="s">
        <v>1222</v>
      </c>
      <c r="D105" s="919" t="str">
        <f>IF('P3(世田谷区)'!F13&lt;&gt;"",'P3(世田谷区)'!F13,"")</f>
        <v/>
      </c>
      <c r="E105" t="s">
        <v>1125</v>
      </c>
      <c r="F105" t="s">
        <v>1129</v>
      </c>
    </row>
    <row r="106" spans="1:6" x14ac:dyDescent="0.15">
      <c r="A106" t="s">
        <v>1183</v>
      </c>
      <c r="B106">
        <v>228</v>
      </c>
      <c r="C106" t="s">
        <v>1164</v>
      </c>
      <c r="D106" s="919" t="str">
        <f>IF('P3(世田谷区)'!G13&lt;&gt;"",'P3(世田谷区)'!G13,"")</f>
        <v/>
      </c>
      <c r="E106" t="s">
        <v>1125</v>
      </c>
      <c r="F106" t="s">
        <v>1129</v>
      </c>
    </row>
    <row r="107" spans="1:6" x14ac:dyDescent="0.15">
      <c r="A107" t="s">
        <v>1183</v>
      </c>
      <c r="B107">
        <v>229</v>
      </c>
      <c r="C107" t="s">
        <v>1223</v>
      </c>
      <c r="D107" s="919" t="str">
        <f>IF('P3(世田谷区)'!H13&lt;&gt;"",'P3(世田谷区)'!H13,"")</f>
        <v/>
      </c>
      <c r="E107" t="s">
        <v>1125</v>
      </c>
      <c r="F107" t="s">
        <v>1129</v>
      </c>
    </row>
    <row r="108" spans="1:6" x14ac:dyDescent="0.15">
      <c r="A108" t="s">
        <v>1183</v>
      </c>
      <c r="B108">
        <v>230</v>
      </c>
      <c r="C108" t="s">
        <v>1224</v>
      </c>
      <c r="D108" s="919" t="str">
        <f>IF('P3(世田谷区)'!I13&lt;&gt;"",'P3(世田谷区)'!I13,"")</f>
        <v/>
      </c>
      <c r="E108" t="s">
        <v>1125</v>
      </c>
      <c r="F108" t="s">
        <v>1129</v>
      </c>
    </row>
    <row r="109" spans="1:6" x14ac:dyDescent="0.15">
      <c r="A109" t="s">
        <v>1183</v>
      </c>
      <c r="B109">
        <v>234</v>
      </c>
      <c r="C109" t="s">
        <v>1165</v>
      </c>
      <c r="D109" s="919" t="str">
        <f>IF('P3(世田谷区)'!D14&lt;&gt;"",'P3(世田谷区)'!D14,"")</f>
        <v/>
      </c>
      <c r="E109" t="s">
        <v>1125</v>
      </c>
      <c r="F109" t="s">
        <v>1129</v>
      </c>
    </row>
    <row r="110" spans="1:6" x14ac:dyDescent="0.15">
      <c r="A110" t="s">
        <v>1183</v>
      </c>
      <c r="B110">
        <v>235</v>
      </c>
      <c r="C110" t="s">
        <v>1225</v>
      </c>
      <c r="D110" s="919" t="str">
        <f>IF('P3(世田谷区)'!E14&lt;&gt;"",'P3(世田谷区)'!E14,"")</f>
        <v/>
      </c>
      <c r="E110" t="s">
        <v>1125</v>
      </c>
      <c r="F110" t="s">
        <v>1129</v>
      </c>
    </row>
    <row r="111" spans="1:6" x14ac:dyDescent="0.15">
      <c r="A111" t="s">
        <v>1183</v>
      </c>
      <c r="B111">
        <v>236</v>
      </c>
      <c r="C111" t="s">
        <v>1226</v>
      </c>
      <c r="D111" s="919" t="str">
        <f>IF('P3(世田谷区)'!F14&lt;&gt;"",'P3(世田谷区)'!F14,"")</f>
        <v/>
      </c>
      <c r="E111" t="s">
        <v>1125</v>
      </c>
      <c r="F111" t="s">
        <v>1129</v>
      </c>
    </row>
    <row r="112" spans="1:6" x14ac:dyDescent="0.15">
      <c r="A112" t="s">
        <v>1183</v>
      </c>
      <c r="B112">
        <v>237</v>
      </c>
      <c r="C112" t="s">
        <v>1166</v>
      </c>
      <c r="D112" s="919" t="str">
        <f>IF('P3(世田谷区)'!G14&lt;&gt;"",'P3(世田谷区)'!G14,"")</f>
        <v/>
      </c>
      <c r="E112" t="s">
        <v>1125</v>
      </c>
      <c r="F112" t="s">
        <v>1129</v>
      </c>
    </row>
    <row r="113" spans="1:6" x14ac:dyDescent="0.15">
      <c r="A113" t="s">
        <v>1183</v>
      </c>
      <c r="B113">
        <v>238</v>
      </c>
      <c r="C113" t="s">
        <v>1227</v>
      </c>
      <c r="D113" s="919" t="str">
        <f>IF('P3(世田谷区)'!H14&lt;&gt;"",'P3(世田谷区)'!H14,"")</f>
        <v/>
      </c>
      <c r="E113" t="s">
        <v>1125</v>
      </c>
      <c r="F113" t="s">
        <v>1129</v>
      </c>
    </row>
    <row r="114" spans="1:6" x14ac:dyDescent="0.15">
      <c r="A114" t="s">
        <v>1183</v>
      </c>
      <c r="B114">
        <v>239</v>
      </c>
      <c r="C114" t="s">
        <v>1228</v>
      </c>
      <c r="D114" s="919" t="str">
        <f>IF('P3(世田谷区)'!I14&lt;&gt;"",'P3(世田谷区)'!I14,"")</f>
        <v/>
      </c>
      <c r="E114" t="s">
        <v>1125</v>
      </c>
      <c r="F114" t="s">
        <v>1129</v>
      </c>
    </row>
    <row r="115" spans="1:6" x14ac:dyDescent="0.15">
      <c r="A115" t="s">
        <v>1183</v>
      </c>
      <c r="B115">
        <v>242</v>
      </c>
      <c r="C115" t="s">
        <v>1167</v>
      </c>
      <c r="D115" s="919" t="str">
        <f>IF('P3(世田谷区)'!D15&lt;&gt;"",'P3(世田谷区)'!D15,"")</f>
        <v/>
      </c>
      <c r="E115" t="s">
        <v>1125</v>
      </c>
      <c r="F115" t="s">
        <v>1129</v>
      </c>
    </row>
    <row r="116" spans="1:6" x14ac:dyDescent="0.15">
      <c r="A116" t="s">
        <v>1183</v>
      </c>
      <c r="B116">
        <v>243</v>
      </c>
      <c r="C116" t="s">
        <v>1229</v>
      </c>
      <c r="D116" s="919" t="str">
        <f>IF('P3(世田谷区)'!E15&lt;&gt;"",'P3(世田谷区)'!E15,"")</f>
        <v/>
      </c>
      <c r="E116" t="s">
        <v>1125</v>
      </c>
      <c r="F116" t="s">
        <v>1129</v>
      </c>
    </row>
    <row r="117" spans="1:6" x14ac:dyDescent="0.15">
      <c r="A117" t="s">
        <v>1183</v>
      </c>
      <c r="B117">
        <v>244</v>
      </c>
      <c r="C117" t="s">
        <v>1230</v>
      </c>
      <c r="D117" s="919" t="str">
        <f>IF('P3(世田谷区)'!F15&lt;&gt;"",'P3(世田谷区)'!F15,"")</f>
        <v/>
      </c>
      <c r="E117" t="s">
        <v>1125</v>
      </c>
      <c r="F117" t="s">
        <v>1129</v>
      </c>
    </row>
    <row r="118" spans="1:6" x14ac:dyDescent="0.15">
      <c r="A118" t="s">
        <v>1183</v>
      </c>
      <c r="B118">
        <v>245</v>
      </c>
      <c r="C118" t="s">
        <v>1168</v>
      </c>
      <c r="D118" s="919" t="str">
        <f>IF('P3(世田谷区)'!G15&lt;&gt;"",'P3(世田谷区)'!G15,"")</f>
        <v/>
      </c>
      <c r="E118" t="s">
        <v>1125</v>
      </c>
      <c r="F118" t="s">
        <v>1129</v>
      </c>
    </row>
    <row r="119" spans="1:6" x14ac:dyDescent="0.15">
      <c r="A119" t="s">
        <v>1183</v>
      </c>
      <c r="B119">
        <v>246</v>
      </c>
      <c r="C119" t="s">
        <v>1231</v>
      </c>
      <c r="D119" s="919" t="str">
        <f>IF('P3(世田谷区)'!H15&lt;&gt;"",'P3(世田谷区)'!H15,"")</f>
        <v/>
      </c>
      <c r="E119" t="s">
        <v>1125</v>
      </c>
      <c r="F119" t="s">
        <v>1129</v>
      </c>
    </row>
    <row r="120" spans="1:6" x14ac:dyDescent="0.15">
      <c r="A120" t="s">
        <v>1183</v>
      </c>
      <c r="B120">
        <v>247</v>
      </c>
      <c r="C120" t="s">
        <v>1232</v>
      </c>
      <c r="D120" s="919" t="str">
        <f>IF('P3(世田谷区)'!I15&lt;&gt;"",'P3(世田谷区)'!I15,"")</f>
        <v/>
      </c>
      <c r="E120" t="s">
        <v>1125</v>
      </c>
      <c r="F120" t="s">
        <v>1129</v>
      </c>
    </row>
    <row r="121" spans="1:6" x14ac:dyDescent="0.15">
      <c r="A121" t="s">
        <v>1183</v>
      </c>
      <c r="B121">
        <v>249</v>
      </c>
      <c r="C121" t="s">
        <v>1169</v>
      </c>
      <c r="D121" s="919" t="str">
        <f>IF('P3(世田谷区)'!D16&lt;&gt;"",'P3(世田谷区)'!D16,"")</f>
        <v/>
      </c>
      <c r="E121" t="s">
        <v>1125</v>
      </c>
      <c r="F121" t="s">
        <v>1129</v>
      </c>
    </row>
    <row r="122" spans="1:6" x14ac:dyDescent="0.15">
      <c r="A122" t="s">
        <v>1183</v>
      </c>
      <c r="B122">
        <v>250</v>
      </c>
      <c r="C122" t="s">
        <v>1233</v>
      </c>
      <c r="D122" s="919" t="str">
        <f>IF('P3(世田谷区)'!E16&lt;&gt;"",'P3(世田谷区)'!E16,"")</f>
        <v/>
      </c>
      <c r="E122" t="s">
        <v>1125</v>
      </c>
      <c r="F122" t="s">
        <v>1129</v>
      </c>
    </row>
    <row r="123" spans="1:6" x14ac:dyDescent="0.15">
      <c r="A123" t="s">
        <v>1183</v>
      </c>
      <c r="B123">
        <v>251</v>
      </c>
      <c r="C123" t="s">
        <v>1234</v>
      </c>
      <c r="D123" s="919" t="str">
        <f>IF('P3(世田谷区)'!F16&lt;&gt;"",'P3(世田谷区)'!F16,"")</f>
        <v/>
      </c>
      <c r="E123" t="s">
        <v>1125</v>
      </c>
      <c r="F123" t="s">
        <v>1129</v>
      </c>
    </row>
    <row r="124" spans="1:6" x14ac:dyDescent="0.15">
      <c r="A124" t="s">
        <v>1183</v>
      </c>
      <c r="B124">
        <v>252</v>
      </c>
      <c r="C124" t="s">
        <v>1170</v>
      </c>
      <c r="D124" s="919" t="str">
        <f>IF('P3(世田谷区)'!G16&lt;&gt;"",'P3(世田谷区)'!G16,"")</f>
        <v/>
      </c>
      <c r="E124" t="s">
        <v>1125</v>
      </c>
      <c r="F124" t="s">
        <v>1129</v>
      </c>
    </row>
    <row r="125" spans="1:6" x14ac:dyDescent="0.15">
      <c r="A125" t="s">
        <v>1183</v>
      </c>
      <c r="B125">
        <v>253</v>
      </c>
      <c r="C125" t="s">
        <v>1235</v>
      </c>
      <c r="D125" s="919" t="str">
        <f>IF('P3(世田谷区)'!H16&lt;&gt;"",'P3(世田谷区)'!H16,"")</f>
        <v/>
      </c>
      <c r="E125" t="s">
        <v>1125</v>
      </c>
      <c r="F125" t="s">
        <v>1129</v>
      </c>
    </row>
    <row r="126" spans="1:6" x14ac:dyDescent="0.15">
      <c r="A126" t="s">
        <v>1183</v>
      </c>
      <c r="B126">
        <v>254</v>
      </c>
      <c r="C126" t="s">
        <v>1236</v>
      </c>
      <c r="D126" s="919" t="str">
        <f>IF('P3(世田谷区)'!I16&lt;&gt;"",'P3(世田谷区)'!I16,"")</f>
        <v/>
      </c>
      <c r="E126" t="s">
        <v>1125</v>
      </c>
      <c r="F126" t="s">
        <v>1129</v>
      </c>
    </row>
    <row r="127" spans="1:6" x14ac:dyDescent="0.15">
      <c r="A127" t="s">
        <v>1183</v>
      </c>
      <c r="B127">
        <v>257</v>
      </c>
      <c r="C127" t="s">
        <v>1171</v>
      </c>
      <c r="D127" s="919" t="e">
        <f>IF('P3(世田谷区)'!#REF!&lt;&gt;"",'P3(世田谷区)'!#REF!,"")</f>
        <v>#REF!</v>
      </c>
      <c r="E127" t="s">
        <v>1125</v>
      </c>
      <c r="F127" t="s">
        <v>1129</v>
      </c>
    </row>
    <row r="128" spans="1:6" x14ac:dyDescent="0.15">
      <c r="A128" t="s">
        <v>1183</v>
      </c>
      <c r="B128">
        <v>258</v>
      </c>
      <c r="C128" t="s">
        <v>1237</v>
      </c>
      <c r="D128" s="919" t="e">
        <f>IF('P3(世田谷区)'!#REF!&lt;&gt;"",'P3(世田谷区)'!#REF!,"")</f>
        <v>#REF!</v>
      </c>
      <c r="E128" t="s">
        <v>1125</v>
      </c>
      <c r="F128" t="s">
        <v>1129</v>
      </c>
    </row>
    <row r="129" spans="1:6" x14ac:dyDescent="0.15">
      <c r="A129" t="s">
        <v>1183</v>
      </c>
      <c r="B129">
        <v>259</v>
      </c>
      <c r="C129" t="s">
        <v>1238</v>
      </c>
      <c r="D129" s="919" t="e">
        <f>IF('P3(世田谷区)'!#REF!&lt;&gt;"",'P3(世田谷区)'!#REF!,"")</f>
        <v>#REF!</v>
      </c>
      <c r="E129" t="s">
        <v>1125</v>
      </c>
      <c r="F129" t="s">
        <v>1129</v>
      </c>
    </row>
    <row r="130" spans="1:6" x14ac:dyDescent="0.15">
      <c r="A130" t="s">
        <v>1183</v>
      </c>
      <c r="B130">
        <v>260</v>
      </c>
      <c r="C130" t="s">
        <v>1172</v>
      </c>
      <c r="D130" s="919" t="e">
        <f>IF('P3(世田谷区)'!#REF!&lt;&gt;"",'P3(世田谷区)'!#REF!,"")</f>
        <v>#REF!</v>
      </c>
      <c r="E130" t="s">
        <v>1125</v>
      </c>
      <c r="F130" t="s">
        <v>1129</v>
      </c>
    </row>
    <row r="131" spans="1:6" x14ac:dyDescent="0.15">
      <c r="A131" t="s">
        <v>1183</v>
      </c>
      <c r="B131">
        <v>261</v>
      </c>
      <c r="C131" t="s">
        <v>1239</v>
      </c>
      <c r="D131" s="919" t="e">
        <f>IF('P3(世田谷区)'!#REF!&lt;&gt;"",'P3(世田谷区)'!#REF!,"")</f>
        <v>#REF!</v>
      </c>
      <c r="E131" t="s">
        <v>1125</v>
      </c>
      <c r="F131" t="s">
        <v>1129</v>
      </c>
    </row>
    <row r="132" spans="1:6" x14ac:dyDescent="0.15">
      <c r="A132" t="s">
        <v>1183</v>
      </c>
      <c r="B132">
        <v>262</v>
      </c>
      <c r="C132" t="s">
        <v>1240</v>
      </c>
      <c r="D132" s="919" t="e">
        <f>IF('P3(世田谷区)'!#REF!&lt;&gt;"",'P3(世田谷区)'!#REF!,"")</f>
        <v>#REF!</v>
      </c>
      <c r="E132" t="s">
        <v>1125</v>
      </c>
      <c r="F132" t="s">
        <v>1129</v>
      </c>
    </row>
    <row r="133" spans="1:6" x14ac:dyDescent="0.15">
      <c r="A133" t="s">
        <v>1183</v>
      </c>
      <c r="B133">
        <v>266</v>
      </c>
      <c r="C133" t="s">
        <v>1173</v>
      </c>
      <c r="D133" s="919" t="e">
        <f>IF('P3(世田谷区)'!#REF!&lt;&gt;"",'P3(世田谷区)'!#REF!,"")</f>
        <v>#REF!</v>
      </c>
      <c r="E133" t="s">
        <v>1125</v>
      </c>
      <c r="F133" t="s">
        <v>1129</v>
      </c>
    </row>
    <row r="134" spans="1:6" x14ac:dyDescent="0.15">
      <c r="A134" t="s">
        <v>1183</v>
      </c>
      <c r="B134">
        <v>267</v>
      </c>
      <c r="C134" t="s">
        <v>1241</v>
      </c>
      <c r="D134" s="919" t="e">
        <f>IF('P3(世田谷区)'!#REF!&lt;&gt;"",'P3(世田谷区)'!#REF!,"")</f>
        <v>#REF!</v>
      </c>
      <c r="E134" t="s">
        <v>1125</v>
      </c>
      <c r="F134" t="s">
        <v>1129</v>
      </c>
    </row>
    <row r="135" spans="1:6" x14ac:dyDescent="0.15">
      <c r="A135" t="s">
        <v>1183</v>
      </c>
      <c r="B135">
        <v>268</v>
      </c>
      <c r="C135" t="s">
        <v>1242</v>
      </c>
      <c r="D135" s="919" t="e">
        <f>IF('P3(世田谷区)'!#REF!&lt;&gt;"",'P3(世田谷区)'!#REF!,"")</f>
        <v>#REF!</v>
      </c>
      <c r="E135" t="s">
        <v>1125</v>
      </c>
      <c r="F135" t="s">
        <v>1129</v>
      </c>
    </row>
    <row r="136" spans="1:6" x14ac:dyDescent="0.15">
      <c r="A136" t="s">
        <v>1183</v>
      </c>
      <c r="B136">
        <v>269</v>
      </c>
      <c r="C136" t="s">
        <v>1174</v>
      </c>
      <c r="D136" s="919" t="e">
        <f>IF('P3(世田谷区)'!#REF!&lt;&gt;"",'P3(世田谷区)'!#REF!,"")</f>
        <v>#REF!</v>
      </c>
      <c r="E136" t="s">
        <v>1125</v>
      </c>
      <c r="F136" t="s">
        <v>1129</v>
      </c>
    </row>
    <row r="137" spans="1:6" x14ac:dyDescent="0.15">
      <c r="A137" t="s">
        <v>1183</v>
      </c>
      <c r="B137">
        <v>270</v>
      </c>
      <c r="C137" t="s">
        <v>1243</v>
      </c>
      <c r="D137" s="919" t="e">
        <f>IF('P3(世田谷区)'!#REF!&lt;&gt;"",'P3(世田谷区)'!#REF!,"")</f>
        <v>#REF!</v>
      </c>
      <c r="E137" t="s">
        <v>1125</v>
      </c>
      <c r="F137" t="s">
        <v>1129</v>
      </c>
    </row>
    <row r="138" spans="1:6" x14ac:dyDescent="0.15">
      <c r="A138" t="s">
        <v>1183</v>
      </c>
      <c r="B138">
        <v>271</v>
      </c>
      <c r="C138" t="s">
        <v>1244</v>
      </c>
      <c r="D138" s="919" t="e">
        <f>IF('P3(世田谷区)'!#REF!&lt;&gt;"",'P3(世田谷区)'!#REF!,"")</f>
        <v>#REF!</v>
      </c>
      <c r="E138" t="s">
        <v>1125</v>
      </c>
      <c r="F138" t="s">
        <v>1129</v>
      </c>
    </row>
    <row r="139" spans="1:6" x14ac:dyDescent="0.15">
      <c r="A139" t="s">
        <v>1183</v>
      </c>
      <c r="B139">
        <v>276</v>
      </c>
      <c r="C139" t="s">
        <v>1175</v>
      </c>
      <c r="D139" s="919" t="e">
        <f>IF('P3(世田谷区)'!#REF!&lt;&gt;"",'P3(世田谷区)'!#REF!,"")</f>
        <v>#REF!</v>
      </c>
      <c r="E139" t="s">
        <v>1125</v>
      </c>
      <c r="F139" t="s">
        <v>1129</v>
      </c>
    </row>
    <row r="140" spans="1:6" x14ac:dyDescent="0.15">
      <c r="A140" t="s">
        <v>1183</v>
      </c>
      <c r="B140">
        <v>277</v>
      </c>
      <c r="C140" t="s">
        <v>1176</v>
      </c>
      <c r="D140" s="919" t="e">
        <f>IF('P3(世田谷区)'!#REF!&lt;&gt;"",'P3(世田谷区)'!#REF!,"")</f>
        <v>#REF!</v>
      </c>
      <c r="E140" t="s">
        <v>1125</v>
      </c>
      <c r="F140" t="s">
        <v>1129</v>
      </c>
    </row>
    <row r="141" spans="1:6" x14ac:dyDescent="0.15">
      <c r="A141" t="s">
        <v>1183</v>
      </c>
      <c r="B141">
        <v>278</v>
      </c>
      <c r="C141" t="s">
        <v>1177</v>
      </c>
      <c r="D141" s="919" t="e">
        <f>IF('P3(世田谷区)'!#REF!&lt;&gt;"",'P3(世田谷区)'!#REF!,"")</f>
        <v>#REF!</v>
      </c>
      <c r="E141" t="s">
        <v>1125</v>
      </c>
      <c r="F141" t="s">
        <v>1129</v>
      </c>
    </row>
    <row r="142" spans="1:6" x14ac:dyDescent="0.15">
      <c r="A142" t="s">
        <v>1183</v>
      </c>
      <c r="B142">
        <v>279</v>
      </c>
      <c r="C142" t="s">
        <v>1178</v>
      </c>
      <c r="D142" s="919" t="e">
        <f>IF('P3(世田谷区)'!#REF!&lt;&gt;"",'P3(世田谷区)'!#REF!,"")</f>
        <v>#REF!</v>
      </c>
      <c r="E142" t="s">
        <v>1125</v>
      </c>
      <c r="F142" t="s">
        <v>1129</v>
      </c>
    </row>
    <row r="143" spans="1:6" x14ac:dyDescent="0.15">
      <c r="A143" t="s">
        <v>1183</v>
      </c>
      <c r="B143">
        <v>280</v>
      </c>
      <c r="C143" t="s">
        <v>1245</v>
      </c>
      <c r="D143" s="919" t="e">
        <f>IF('P3(世田谷区)'!#REF!&lt;&gt;"",'P3(世田谷区)'!#REF!,"")</f>
        <v>#REF!</v>
      </c>
      <c r="E143" t="s">
        <v>1125</v>
      </c>
      <c r="F143" t="s">
        <v>1129</v>
      </c>
    </row>
    <row r="144" spans="1:6" x14ac:dyDescent="0.15">
      <c r="A144" t="s">
        <v>1183</v>
      </c>
      <c r="B144">
        <v>281</v>
      </c>
      <c r="C144" t="s">
        <v>1246</v>
      </c>
      <c r="D144" s="919" t="e">
        <f>IF('P3(世田谷区)'!#REF!&lt;&gt;"",'P3(世田谷区)'!#REF!,"")</f>
        <v>#REF!</v>
      </c>
      <c r="E144" t="s">
        <v>1125</v>
      </c>
      <c r="F144" t="s">
        <v>1129</v>
      </c>
    </row>
    <row r="145" spans="1:6" x14ac:dyDescent="0.15">
      <c r="A145" t="s">
        <v>1183</v>
      </c>
      <c r="B145">
        <v>285</v>
      </c>
      <c r="C145" t="s">
        <v>1179</v>
      </c>
      <c r="D145" s="919" t="e">
        <f>IF('P3(世田谷区)'!#REF!&lt;&gt;"",'P3(世田谷区)'!#REF!,"")</f>
        <v>#REF!</v>
      </c>
      <c r="E145" t="s">
        <v>1125</v>
      </c>
      <c r="F145" t="s">
        <v>1129</v>
      </c>
    </row>
    <row r="146" spans="1:6" x14ac:dyDescent="0.15">
      <c r="A146" t="s">
        <v>1183</v>
      </c>
      <c r="B146">
        <v>286</v>
      </c>
      <c r="C146" t="s">
        <v>1180</v>
      </c>
      <c r="D146" s="919" t="e">
        <f>IF('P3(世田谷区)'!#REF!&lt;&gt;"",'P3(世田谷区)'!#REF!,"")</f>
        <v>#REF!</v>
      </c>
      <c r="E146" t="s">
        <v>1125</v>
      </c>
      <c r="F146" t="s">
        <v>1129</v>
      </c>
    </row>
    <row r="147" spans="1:6" x14ac:dyDescent="0.15">
      <c r="A147" t="s">
        <v>1183</v>
      </c>
      <c r="B147">
        <v>287</v>
      </c>
      <c r="C147" t="s">
        <v>1181</v>
      </c>
      <c r="D147" s="919" t="e">
        <f>IF('P3(世田谷区)'!#REF!&lt;&gt;"",'P3(世田谷区)'!#REF!,"")</f>
        <v>#REF!</v>
      </c>
      <c r="E147" t="s">
        <v>1125</v>
      </c>
      <c r="F147" t="s">
        <v>1129</v>
      </c>
    </row>
    <row r="148" spans="1:6" x14ac:dyDescent="0.15">
      <c r="A148" t="s">
        <v>1183</v>
      </c>
      <c r="B148">
        <v>288</v>
      </c>
      <c r="C148" t="s">
        <v>1182</v>
      </c>
      <c r="D148" s="919" t="e">
        <f>IF('P3(世田谷区)'!#REF!&lt;&gt;"",'P3(世田谷区)'!#REF!,"")</f>
        <v>#REF!</v>
      </c>
      <c r="E148" t="s">
        <v>1125</v>
      </c>
      <c r="F148" t="s">
        <v>1129</v>
      </c>
    </row>
    <row r="149" spans="1:6" x14ac:dyDescent="0.15">
      <c r="A149" t="s">
        <v>1183</v>
      </c>
      <c r="B149">
        <v>289</v>
      </c>
      <c r="C149" t="s">
        <v>1247</v>
      </c>
      <c r="D149" s="919" t="e">
        <f>IF('P3(世田谷区)'!#REF!&lt;&gt;"",'P3(世田谷区)'!#REF!,"")</f>
        <v>#REF!</v>
      </c>
      <c r="E149" t="s">
        <v>1125</v>
      </c>
      <c r="F149" t="s">
        <v>1129</v>
      </c>
    </row>
    <row r="150" spans="1:6" x14ac:dyDescent="0.15">
      <c r="A150" t="s">
        <v>1183</v>
      </c>
      <c r="B150">
        <v>290</v>
      </c>
      <c r="C150" t="s">
        <v>1248</v>
      </c>
      <c r="D150" s="919" t="e">
        <f>IF('P3(世田谷区)'!#REF!&lt;&gt;"",'P3(世田谷区)'!#REF!,"")</f>
        <v>#REF!</v>
      </c>
      <c r="E150" t="s">
        <v>1125</v>
      </c>
      <c r="F150" t="s">
        <v>1129</v>
      </c>
    </row>
    <row r="151" spans="1:6" x14ac:dyDescent="0.15">
      <c r="A151" t="s">
        <v>1183</v>
      </c>
      <c r="B151">
        <v>293</v>
      </c>
      <c r="C151" t="s">
        <v>1249</v>
      </c>
      <c r="D151" s="919" t="e">
        <f>IF('P3(世田谷区)'!#REF!&lt;&gt;"",'P3(世田谷区)'!#REF!,"")</f>
        <v>#REF!</v>
      </c>
      <c r="E151" t="s">
        <v>1125</v>
      </c>
      <c r="F151" t="s">
        <v>1129</v>
      </c>
    </row>
    <row r="152" spans="1:6" x14ac:dyDescent="0.15">
      <c r="A152" t="s">
        <v>1183</v>
      </c>
      <c r="B152">
        <v>294</v>
      </c>
      <c r="C152" t="s">
        <v>1250</v>
      </c>
      <c r="D152" s="919" t="e">
        <f>IF('P3(世田谷区)'!#REF!&lt;&gt;"",'P3(世田谷区)'!#REF!,"")</f>
        <v>#REF!</v>
      </c>
      <c r="E152" t="s">
        <v>1125</v>
      </c>
      <c r="F152" t="s">
        <v>1129</v>
      </c>
    </row>
    <row r="153" spans="1:6" x14ac:dyDescent="0.15">
      <c r="A153" t="s">
        <v>1183</v>
      </c>
      <c r="B153">
        <v>295</v>
      </c>
      <c r="C153" t="s">
        <v>1251</v>
      </c>
      <c r="D153" s="919" t="e">
        <f>IF('P3(世田谷区)'!#REF!&lt;&gt;"",'P3(世田谷区)'!#REF!,"")</f>
        <v>#REF!</v>
      </c>
      <c r="E153" t="s">
        <v>1125</v>
      </c>
      <c r="F153" t="s">
        <v>1129</v>
      </c>
    </row>
    <row r="154" spans="1:6" x14ac:dyDescent="0.15">
      <c r="A154" t="s">
        <v>1183</v>
      </c>
      <c r="B154">
        <v>296</v>
      </c>
      <c r="C154" t="s">
        <v>1252</v>
      </c>
      <c r="D154" s="919" t="e">
        <f>IF('P3(世田谷区)'!#REF!&lt;&gt;"",'P3(世田谷区)'!#REF!,"")</f>
        <v>#REF!</v>
      </c>
      <c r="E154" t="s">
        <v>1125</v>
      </c>
      <c r="F154" t="s">
        <v>1129</v>
      </c>
    </row>
    <row r="155" spans="1:6" x14ac:dyDescent="0.15">
      <c r="A155" t="s">
        <v>1183</v>
      </c>
      <c r="B155">
        <v>297</v>
      </c>
      <c r="C155" t="s">
        <v>1253</v>
      </c>
      <c r="D155" s="919" t="e">
        <f>IF('P3(世田谷区)'!#REF!&lt;&gt;"",'P3(世田谷区)'!#REF!,"")</f>
        <v>#REF!</v>
      </c>
      <c r="E155" t="s">
        <v>1125</v>
      </c>
      <c r="F155" t="s">
        <v>1129</v>
      </c>
    </row>
    <row r="156" spans="1:6" x14ac:dyDescent="0.15">
      <c r="A156" t="s">
        <v>1183</v>
      </c>
      <c r="B156">
        <v>298</v>
      </c>
      <c r="C156" t="s">
        <v>1254</v>
      </c>
      <c r="D156" s="919" t="e">
        <f>IF('P3(世田谷区)'!#REF!&lt;&gt;"",'P3(世田谷区)'!#REF!,"")</f>
        <v>#REF!</v>
      </c>
      <c r="E156" t="s">
        <v>1125</v>
      </c>
      <c r="F156" t="s">
        <v>1129</v>
      </c>
    </row>
    <row r="157" spans="1:6" x14ac:dyDescent="0.15">
      <c r="A157" t="s">
        <v>1183</v>
      </c>
      <c r="B157">
        <v>300</v>
      </c>
      <c r="C157" t="s">
        <v>1255</v>
      </c>
      <c r="D157" s="919" t="e">
        <f>IF('P3(世田谷区)'!#REF!&lt;&gt;"",'P3(世田谷区)'!#REF!,"")</f>
        <v>#REF!</v>
      </c>
      <c r="E157" t="s">
        <v>1125</v>
      </c>
      <c r="F157" t="s">
        <v>1129</v>
      </c>
    </row>
    <row r="158" spans="1:6" x14ac:dyDescent="0.15">
      <c r="A158" t="s">
        <v>1183</v>
      </c>
      <c r="B158">
        <v>301</v>
      </c>
      <c r="C158" t="s">
        <v>1256</v>
      </c>
      <c r="D158" s="919" t="e">
        <f>IF('P3(世田谷区)'!#REF!&lt;&gt;"",'P3(世田谷区)'!#REF!,"")</f>
        <v>#REF!</v>
      </c>
      <c r="E158" t="s">
        <v>1125</v>
      </c>
      <c r="F158" t="s">
        <v>1129</v>
      </c>
    </row>
    <row r="159" spans="1:6" x14ac:dyDescent="0.15">
      <c r="A159" t="s">
        <v>1183</v>
      </c>
      <c r="B159">
        <v>302</v>
      </c>
      <c r="C159" t="s">
        <v>1257</v>
      </c>
      <c r="D159" s="919" t="e">
        <f>IF('P3(世田谷区)'!#REF!&lt;&gt;"",'P3(世田谷区)'!#REF!,"")</f>
        <v>#REF!</v>
      </c>
      <c r="E159" t="s">
        <v>1125</v>
      </c>
      <c r="F159" t="s">
        <v>1129</v>
      </c>
    </row>
    <row r="160" spans="1:6" x14ac:dyDescent="0.15">
      <c r="A160" t="s">
        <v>1183</v>
      </c>
      <c r="B160">
        <v>303</v>
      </c>
      <c r="C160" t="s">
        <v>1258</v>
      </c>
      <c r="D160" s="919" t="e">
        <f>IF('P3(世田谷区)'!#REF!&lt;&gt;"",'P3(世田谷区)'!#REF!,"")</f>
        <v>#REF!</v>
      </c>
      <c r="E160" t="s">
        <v>1125</v>
      </c>
      <c r="F160" t="s">
        <v>1129</v>
      </c>
    </row>
    <row r="161" spans="1:6" x14ac:dyDescent="0.15">
      <c r="A161" t="s">
        <v>1183</v>
      </c>
      <c r="B161">
        <v>304</v>
      </c>
      <c r="C161" t="s">
        <v>1259</v>
      </c>
      <c r="D161" s="919" t="e">
        <f>IF('P3(世田谷区)'!#REF!&lt;&gt;"",'P3(世田谷区)'!#REF!,"")</f>
        <v>#REF!</v>
      </c>
      <c r="E161" t="s">
        <v>1125</v>
      </c>
      <c r="F161" t="s">
        <v>1129</v>
      </c>
    </row>
    <row r="162" spans="1:6" x14ac:dyDescent="0.15">
      <c r="A162" t="s">
        <v>1183</v>
      </c>
      <c r="B162">
        <v>305</v>
      </c>
      <c r="C162" t="s">
        <v>1260</v>
      </c>
      <c r="D162" s="919" t="e">
        <f>IF('P3(世田谷区)'!#REF!&lt;&gt;"",'P3(世田谷区)'!#REF!,"")</f>
        <v>#REF!</v>
      </c>
      <c r="E162" t="s">
        <v>1125</v>
      </c>
      <c r="F162" t="s">
        <v>1129</v>
      </c>
    </row>
    <row r="163" spans="1:6" x14ac:dyDescent="0.15">
      <c r="A163" t="s">
        <v>1183</v>
      </c>
      <c r="B163">
        <v>308</v>
      </c>
      <c r="C163" t="s">
        <v>1261</v>
      </c>
      <c r="D163" s="919" t="e">
        <f>IF('P3(世田谷区)'!#REF!&lt;&gt;"",'P3(世田谷区)'!#REF!,"")</f>
        <v>#REF!</v>
      </c>
      <c r="E163" t="s">
        <v>1125</v>
      </c>
      <c r="F163" t="s">
        <v>1129</v>
      </c>
    </row>
    <row r="164" spans="1:6" x14ac:dyDescent="0.15">
      <c r="A164" t="s">
        <v>1183</v>
      </c>
      <c r="B164">
        <v>309</v>
      </c>
      <c r="C164" t="s">
        <v>1262</v>
      </c>
      <c r="D164" s="919" t="e">
        <f>IF('P3(世田谷区)'!#REF!&lt;&gt;"",'P3(世田谷区)'!#REF!,"")</f>
        <v>#REF!</v>
      </c>
      <c r="E164" t="s">
        <v>1125</v>
      </c>
      <c r="F164" t="s">
        <v>1129</v>
      </c>
    </row>
    <row r="165" spans="1:6" x14ac:dyDescent="0.15">
      <c r="A165" t="s">
        <v>1183</v>
      </c>
      <c r="B165">
        <v>310</v>
      </c>
      <c r="C165" t="s">
        <v>1263</v>
      </c>
      <c r="D165" s="919" t="e">
        <f>IF('P3(世田谷区)'!#REF!&lt;&gt;"",'P3(世田谷区)'!#REF!,"")</f>
        <v>#REF!</v>
      </c>
      <c r="E165" t="s">
        <v>1125</v>
      </c>
      <c r="F165" t="s">
        <v>1129</v>
      </c>
    </row>
    <row r="166" spans="1:6" x14ac:dyDescent="0.15">
      <c r="A166" t="s">
        <v>1183</v>
      </c>
      <c r="B166">
        <v>311</v>
      </c>
      <c r="C166" t="s">
        <v>1264</v>
      </c>
      <c r="D166" s="919" t="e">
        <f>IF('P3(世田谷区)'!#REF!&lt;&gt;"",'P3(世田谷区)'!#REF!,"")</f>
        <v>#REF!</v>
      </c>
      <c r="E166" t="s">
        <v>1125</v>
      </c>
      <c r="F166" t="s">
        <v>1129</v>
      </c>
    </row>
    <row r="167" spans="1:6" x14ac:dyDescent="0.15">
      <c r="A167" t="s">
        <v>1183</v>
      </c>
      <c r="B167">
        <v>312</v>
      </c>
      <c r="C167" t="s">
        <v>1265</v>
      </c>
      <c r="D167" s="919" t="e">
        <f>IF('P3(世田谷区)'!#REF!&lt;&gt;"",'P3(世田谷区)'!#REF!,"")</f>
        <v>#REF!</v>
      </c>
      <c r="E167" t="s">
        <v>1125</v>
      </c>
      <c r="F167" t="s">
        <v>1129</v>
      </c>
    </row>
    <row r="168" spans="1:6" x14ac:dyDescent="0.15">
      <c r="A168" t="s">
        <v>1183</v>
      </c>
      <c r="B168">
        <v>313</v>
      </c>
      <c r="C168" t="s">
        <v>1266</v>
      </c>
      <c r="D168" s="919" t="e">
        <f>IF('P3(世田谷区)'!#REF!&lt;&gt;"",'P3(世田谷区)'!#REF!,"")</f>
        <v>#REF!</v>
      </c>
      <c r="E168" t="s">
        <v>1125</v>
      </c>
      <c r="F168" t="s">
        <v>1129</v>
      </c>
    </row>
    <row r="169" spans="1:6" x14ac:dyDescent="0.15">
      <c r="A169" t="s">
        <v>1183</v>
      </c>
      <c r="B169">
        <v>316</v>
      </c>
      <c r="C169" t="s">
        <v>1267</v>
      </c>
      <c r="D169" s="919" t="e">
        <f>IF('P3(世田谷区)'!#REF!&lt;&gt;"",'P3(世田谷区)'!#REF!,"")</f>
        <v>#REF!</v>
      </c>
      <c r="E169" t="s">
        <v>1125</v>
      </c>
      <c r="F169" t="s">
        <v>1129</v>
      </c>
    </row>
    <row r="170" spans="1:6" x14ac:dyDescent="0.15">
      <c r="A170" t="s">
        <v>1183</v>
      </c>
      <c r="B170">
        <v>317</v>
      </c>
      <c r="C170" t="s">
        <v>1268</v>
      </c>
      <c r="D170" s="919" t="e">
        <f>IF('P3(世田谷区)'!#REF!&lt;&gt;"",'P3(世田谷区)'!#REF!,"")</f>
        <v>#REF!</v>
      </c>
      <c r="E170" t="s">
        <v>1125</v>
      </c>
      <c r="F170" t="s">
        <v>1129</v>
      </c>
    </row>
    <row r="171" spans="1:6" x14ac:dyDescent="0.15">
      <c r="A171" t="s">
        <v>1183</v>
      </c>
      <c r="B171">
        <v>318</v>
      </c>
      <c r="C171" t="s">
        <v>1269</v>
      </c>
      <c r="D171" s="919" t="e">
        <f>IF('P3(世田谷区)'!#REF!&lt;&gt;"",'P3(世田谷区)'!#REF!,"")</f>
        <v>#REF!</v>
      </c>
      <c r="E171" t="s">
        <v>1125</v>
      </c>
      <c r="F171" t="s">
        <v>1129</v>
      </c>
    </row>
    <row r="172" spans="1:6" x14ac:dyDescent="0.15">
      <c r="A172" t="s">
        <v>1183</v>
      </c>
      <c r="B172">
        <v>319</v>
      </c>
      <c r="C172" t="s">
        <v>1270</v>
      </c>
      <c r="D172" s="919" t="e">
        <f>IF('P3(世田谷区)'!#REF!&lt;&gt;"",'P3(世田谷区)'!#REF!,"")</f>
        <v>#REF!</v>
      </c>
      <c r="E172" t="s">
        <v>1125</v>
      </c>
      <c r="F172" t="s">
        <v>1129</v>
      </c>
    </row>
    <row r="173" spans="1:6" x14ac:dyDescent="0.15">
      <c r="A173" t="s">
        <v>1183</v>
      </c>
      <c r="B173">
        <v>320</v>
      </c>
      <c r="C173" t="s">
        <v>1271</v>
      </c>
      <c r="D173" s="919" t="e">
        <f>IF('P3(世田谷区)'!#REF!&lt;&gt;"",'P3(世田谷区)'!#REF!,"")</f>
        <v>#REF!</v>
      </c>
      <c r="E173" t="s">
        <v>1125</v>
      </c>
      <c r="F173" t="s">
        <v>1129</v>
      </c>
    </row>
    <row r="174" spans="1:6" x14ac:dyDescent="0.15">
      <c r="A174" t="s">
        <v>1183</v>
      </c>
      <c r="B174">
        <v>321</v>
      </c>
      <c r="C174" t="s">
        <v>1272</v>
      </c>
      <c r="D174" s="919" t="e">
        <f>IF('P3(世田谷区)'!#REF!&lt;&gt;"",'P3(世田谷区)'!#REF!,"")</f>
        <v>#REF!</v>
      </c>
      <c r="E174" t="s">
        <v>1125</v>
      </c>
      <c r="F174" t="s">
        <v>1129</v>
      </c>
    </row>
    <row r="175" spans="1:6" x14ac:dyDescent="0.15">
      <c r="A175" t="s">
        <v>1273</v>
      </c>
      <c r="B175">
        <v>329</v>
      </c>
      <c r="C175" t="s">
        <v>1151</v>
      </c>
      <c r="D175" s="919" t="str">
        <f>IF('P4(世田谷区)'!D5&lt;&gt;"",'P4(世田谷区)'!D5,"")</f>
        <v/>
      </c>
      <c r="E175" t="s">
        <v>1125</v>
      </c>
      <c r="F175" t="s">
        <v>1129</v>
      </c>
    </row>
    <row r="176" spans="1:6" x14ac:dyDescent="0.15">
      <c r="A176" t="s">
        <v>1273</v>
      </c>
      <c r="B176">
        <v>332</v>
      </c>
      <c r="C176" t="s">
        <v>1155</v>
      </c>
      <c r="D176" s="920" t="str">
        <f>IF('P4(世田谷区)'!D7&lt;&gt;"",'P4(世田谷区)'!D7,"")</f>
        <v/>
      </c>
      <c r="E176" t="s">
        <v>1125</v>
      </c>
      <c r="F176" t="s">
        <v>1146</v>
      </c>
    </row>
    <row r="177" spans="1:6" x14ac:dyDescent="0.15">
      <c r="A177" t="s">
        <v>1273</v>
      </c>
      <c r="B177">
        <v>334</v>
      </c>
      <c r="C177" t="s">
        <v>1159</v>
      </c>
      <c r="D177" s="919" t="str">
        <f>IF('P4(世田谷区)'!D9&lt;&gt;"",'P4(世田谷区)'!D9,"")</f>
        <v/>
      </c>
      <c r="E177" t="s">
        <v>1125</v>
      </c>
      <c r="F177" t="s">
        <v>1129</v>
      </c>
    </row>
    <row r="178" spans="1:6" x14ac:dyDescent="0.15">
      <c r="A178" t="s">
        <v>1273</v>
      </c>
      <c r="B178">
        <v>337</v>
      </c>
      <c r="C178" t="s">
        <v>1163</v>
      </c>
      <c r="D178" s="920" t="str">
        <f>IF('P4(世田谷区)'!D11&lt;&gt;"",'P4(世田谷区)'!D11,"")</f>
        <v/>
      </c>
      <c r="E178" t="s">
        <v>1125</v>
      </c>
      <c r="F178" t="s">
        <v>1146</v>
      </c>
    </row>
    <row r="179" spans="1:6" x14ac:dyDescent="0.15">
      <c r="A179" t="s">
        <v>1273</v>
      </c>
      <c r="B179">
        <v>340</v>
      </c>
      <c r="C179" t="s">
        <v>1171</v>
      </c>
      <c r="D179" s="920" t="str">
        <f>IF('P4(世田谷区)'!D15&lt;&gt;"",'P4(世田谷区)'!D15,"")</f>
        <v/>
      </c>
      <c r="E179" t="s">
        <v>1125</v>
      </c>
      <c r="F179" t="s">
        <v>1146</v>
      </c>
    </row>
    <row r="180" spans="1:6" x14ac:dyDescent="0.15">
      <c r="A180" t="s">
        <v>1273</v>
      </c>
      <c r="B180">
        <v>344</v>
      </c>
      <c r="C180" t="s">
        <v>1274</v>
      </c>
      <c r="D180" s="919" t="str">
        <f>IF('P4(世田谷区)'!B19&lt;&gt;"",'P4(世田谷区)'!B19,"")</f>
        <v/>
      </c>
      <c r="E180" t="s">
        <v>1125</v>
      </c>
      <c r="F180" t="s">
        <v>1129</v>
      </c>
    </row>
    <row r="181" spans="1:6" x14ac:dyDescent="0.15">
      <c r="A181" t="s">
        <v>1273</v>
      </c>
      <c r="B181">
        <v>346</v>
      </c>
      <c r="C181" t="s">
        <v>1275</v>
      </c>
      <c r="D181" s="919" t="str">
        <f>IF('P4(世田谷区)'!B20&lt;&gt;"",'P4(世田谷区)'!B20,"")</f>
        <v/>
      </c>
      <c r="E181" t="s">
        <v>1125</v>
      </c>
      <c r="F181" t="s">
        <v>1129</v>
      </c>
    </row>
    <row r="182" spans="1:6" x14ac:dyDescent="0.15">
      <c r="A182" t="s">
        <v>1273</v>
      </c>
      <c r="B182">
        <v>348</v>
      </c>
      <c r="C182" t="s">
        <v>1276</v>
      </c>
      <c r="D182" s="919" t="str">
        <f>IF('P4(世田谷区)'!B21&lt;&gt;"",'P4(世田谷区)'!B21,"")</f>
        <v/>
      </c>
      <c r="E182" t="s">
        <v>1125</v>
      </c>
      <c r="F182" t="s">
        <v>1129</v>
      </c>
    </row>
    <row r="183" spans="1:6" x14ac:dyDescent="0.15">
      <c r="A183" t="s">
        <v>1273</v>
      </c>
      <c r="B183">
        <v>352</v>
      </c>
      <c r="C183" t="s">
        <v>1277</v>
      </c>
      <c r="D183" s="919" t="str">
        <f>IF('P4(世田谷区)'!B25&lt;&gt;"",'P4(世田谷区)'!B25,"")</f>
        <v/>
      </c>
      <c r="E183" t="s">
        <v>1125</v>
      </c>
      <c r="F183" t="s">
        <v>1129</v>
      </c>
    </row>
    <row r="184" spans="1:6" x14ac:dyDescent="0.15">
      <c r="A184" t="s">
        <v>1273</v>
      </c>
      <c r="B184">
        <v>354</v>
      </c>
      <c r="C184" t="s">
        <v>1278</v>
      </c>
      <c r="D184" s="919" t="str">
        <f>IF('P4(世田谷区)'!D25&lt;&gt;"",'P4(世田谷区)'!D25,"")</f>
        <v/>
      </c>
      <c r="E184" t="s">
        <v>1125</v>
      </c>
      <c r="F184" t="s">
        <v>1129</v>
      </c>
    </row>
    <row r="185" spans="1:6" x14ac:dyDescent="0.15">
      <c r="A185" t="s">
        <v>1273</v>
      </c>
      <c r="B185">
        <v>356</v>
      </c>
      <c r="C185" t="s">
        <v>1279</v>
      </c>
      <c r="D185" s="919" t="str">
        <f>IF('P4(世田谷区)'!B26&lt;&gt;"",'P4(世田谷区)'!B26,"")</f>
        <v/>
      </c>
      <c r="E185" t="s">
        <v>1125</v>
      </c>
      <c r="F185" t="s">
        <v>1129</v>
      </c>
    </row>
    <row r="186" spans="1:6" x14ac:dyDescent="0.15">
      <c r="A186" t="s">
        <v>1280</v>
      </c>
      <c r="B186">
        <v>360</v>
      </c>
      <c r="C186" t="s">
        <v>1281</v>
      </c>
      <c r="D186" s="919" t="str">
        <f>IF('P5(世田谷区)'!E2&lt;&gt;"",'P5(世田谷区)'!E2,"")</f>
        <v/>
      </c>
      <c r="E186" t="s">
        <v>1125</v>
      </c>
      <c r="F186" t="s">
        <v>1129</v>
      </c>
    </row>
    <row r="187" spans="1:6" x14ac:dyDescent="0.15">
      <c r="A187" t="s">
        <v>1280</v>
      </c>
      <c r="B187">
        <v>364</v>
      </c>
      <c r="C187" t="s">
        <v>1282</v>
      </c>
      <c r="D187" s="924" t="str">
        <f>IF('P5(世田谷区)'!C4&lt;&gt;"",'P5(世田谷区)'!C4,"")</f>
        <v/>
      </c>
      <c r="E187" t="s">
        <v>1125</v>
      </c>
      <c r="F187" t="s">
        <v>1283</v>
      </c>
    </row>
    <row r="188" spans="1:6" x14ac:dyDescent="0.15">
      <c r="A188" t="s">
        <v>1280</v>
      </c>
      <c r="B188">
        <v>366</v>
      </c>
      <c r="C188" t="s">
        <v>1185</v>
      </c>
      <c r="D188" s="924" t="str">
        <f>IF('P5(世田谷区)'!E4&lt;&gt;"",'P5(世田谷区)'!E4,"")</f>
        <v/>
      </c>
      <c r="E188" t="s">
        <v>1125</v>
      </c>
      <c r="F188" t="s">
        <v>1283</v>
      </c>
    </row>
    <row r="189" spans="1:6" x14ac:dyDescent="0.15">
      <c r="A189" t="s">
        <v>1280</v>
      </c>
      <c r="B189">
        <v>368</v>
      </c>
      <c r="C189" t="s">
        <v>1187</v>
      </c>
      <c r="D189" s="924" t="str">
        <f>IF('P5(世田谷区)'!G4&lt;&gt;"",'P5(世田谷区)'!G4,"")</f>
        <v/>
      </c>
      <c r="E189" t="s">
        <v>1125</v>
      </c>
      <c r="F189" t="s">
        <v>1283</v>
      </c>
    </row>
    <row r="190" spans="1:6" x14ac:dyDescent="0.15">
      <c r="A190" t="s">
        <v>1280</v>
      </c>
      <c r="B190">
        <v>370</v>
      </c>
      <c r="C190" t="s">
        <v>1152</v>
      </c>
      <c r="D190" s="919" t="str">
        <f>IF('P5(世田谷区)'!G5&lt;&gt;"",'P5(世田谷区)'!G5,"")</f>
        <v/>
      </c>
      <c r="E190" t="s">
        <v>1125</v>
      </c>
      <c r="F190" t="s">
        <v>1129</v>
      </c>
    </row>
    <row r="191" spans="1:6" x14ac:dyDescent="0.15">
      <c r="A191" t="s">
        <v>1280</v>
      </c>
      <c r="B191">
        <v>373</v>
      </c>
      <c r="C191" t="s">
        <v>1284</v>
      </c>
      <c r="D191" s="919" t="str">
        <f>IF('P5(世田谷区)'!B7&lt;&gt;"",'P5(世田谷区)'!B7,"")</f>
        <v/>
      </c>
      <c r="E191" t="s">
        <v>1125</v>
      </c>
      <c r="F191" t="s">
        <v>1129</v>
      </c>
    </row>
    <row r="192" spans="1:6" x14ac:dyDescent="0.15">
      <c r="A192" t="s">
        <v>1280</v>
      </c>
      <c r="B192">
        <v>375</v>
      </c>
      <c r="C192" t="s">
        <v>1155</v>
      </c>
      <c r="D192" s="919" t="str">
        <f>IF('P5(世田谷区)'!D7&lt;&gt;"",'P5(世田谷区)'!D7,"")</f>
        <v/>
      </c>
      <c r="E192" t="s">
        <v>1125</v>
      </c>
      <c r="F192" t="s">
        <v>1129</v>
      </c>
    </row>
    <row r="193" spans="1:6" x14ac:dyDescent="0.15">
      <c r="A193" t="s">
        <v>1280</v>
      </c>
      <c r="B193">
        <v>377</v>
      </c>
      <c r="C193" t="s">
        <v>1285</v>
      </c>
      <c r="D193" s="919" t="str">
        <f>IF('P5(世田谷区)'!B8&lt;&gt;"",'P5(世田谷区)'!B8,"")</f>
        <v/>
      </c>
      <c r="E193" t="s">
        <v>1125</v>
      </c>
      <c r="F193" t="s">
        <v>1129</v>
      </c>
    </row>
    <row r="194" spans="1:6" x14ac:dyDescent="0.15">
      <c r="A194" t="s">
        <v>1280</v>
      </c>
      <c r="B194">
        <v>379</v>
      </c>
      <c r="C194" t="s">
        <v>1157</v>
      </c>
      <c r="D194" s="919" t="str">
        <f>IF('P5(世田谷区)'!D8&lt;&gt;"",'P5(世田谷区)'!D8,"")</f>
        <v/>
      </c>
      <c r="E194" t="s">
        <v>1125</v>
      </c>
      <c r="F194" t="s">
        <v>1129</v>
      </c>
    </row>
    <row r="195" spans="1:6" x14ac:dyDescent="0.15">
      <c r="A195" t="s">
        <v>1280</v>
      </c>
      <c r="B195">
        <v>382</v>
      </c>
      <c r="C195" t="s">
        <v>1286</v>
      </c>
      <c r="D195" s="919" t="str">
        <f>IF('P5(世田谷区)'!B11&lt;&gt;"",'P5(世田谷区)'!B11,"")</f>
        <v/>
      </c>
      <c r="E195" t="s">
        <v>1125</v>
      </c>
      <c r="F195" t="s">
        <v>1129</v>
      </c>
    </row>
    <row r="196" spans="1:6" x14ac:dyDescent="0.15">
      <c r="A196" t="s">
        <v>1280</v>
      </c>
      <c r="B196">
        <v>384</v>
      </c>
      <c r="C196" t="s">
        <v>1163</v>
      </c>
      <c r="D196" s="919" t="str">
        <f>IF('P5(世田谷区)'!D11&lt;&gt;"",'P5(世田谷区)'!D11,"")</f>
        <v/>
      </c>
      <c r="E196" t="s">
        <v>1125</v>
      </c>
      <c r="F196" t="s">
        <v>1129</v>
      </c>
    </row>
    <row r="197" spans="1:6" x14ac:dyDescent="0.15">
      <c r="A197" t="s">
        <v>1280</v>
      </c>
      <c r="B197">
        <v>386</v>
      </c>
      <c r="C197" t="s">
        <v>1222</v>
      </c>
      <c r="D197" s="919" t="str">
        <f>IF('P5(世田谷区)'!F11&lt;&gt;"",'P5(世田谷区)'!F11,"")</f>
        <v/>
      </c>
      <c r="E197" t="s">
        <v>1125</v>
      </c>
      <c r="F197" t="s">
        <v>1129</v>
      </c>
    </row>
    <row r="198" spans="1:6" x14ac:dyDescent="0.15">
      <c r="A198" t="s">
        <v>1280</v>
      </c>
      <c r="B198">
        <v>390</v>
      </c>
      <c r="C198" t="s">
        <v>1287</v>
      </c>
      <c r="D198" s="919" t="str">
        <f>IF('P5(世田谷区)'!B15&lt;&gt;"",'P5(世田谷区)'!B15,"")</f>
        <v/>
      </c>
      <c r="E198" t="s">
        <v>1125</v>
      </c>
      <c r="F198" t="s">
        <v>1129</v>
      </c>
    </row>
    <row r="199" spans="1:6" x14ac:dyDescent="0.15">
      <c r="A199" t="s">
        <v>1280</v>
      </c>
      <c r="B199">
        <v>393</v>
      </c>
      <c r="C199" t="s">
        <v>1238</v>
      </c>
      <c r="D199" s="919" t="str">
        <f>IF('P5(世田谷区)'!F15&lt;&gt;"",'P5(世田谷区)'!F15,"")</f>
        <v/>
      </c>
      <c r="E199" t="s">
        <v>1125</v>
      </c>
      <c r="F199" t="s">
        <v>1129</v>
      </c>
    </row>
    <row r="200" spans="1:6" x14ac:dyDescent="0.15">
      <c r="A200" t="s">
        <v>1280</v>
      </c>
      <c r="B200">
        <v>396</v>
      </c>
      <c r="C200" t="s">
        <v>1288</v>
      </c>
      <c r="D200" s="919" t="str">
        <f>IF('P5(世田谷区)'!B18&lt;&gt;"",'P5(世田谷区)'!B18,"")</f>
        <v/>
      </c>
      <c r="E200" t="s">
        <v>1125</v>
      </c>
      <c r="F200" t="s">
        <v>1129</v>
      </c>
    </row>
    <row r="201" spans="1:6" x14ac:dyDescent="0.15">
      <c r="A201" t="s">
        <v>1280</v>
      </c>
      <c r="B201">
        <v>398</v>
      </c>
      <c r="C201" t="s">
        <v>1179</v>
      </c>
      <c r="D201" s="919" t="str">
        <f>IF('P5(世田谷区)'!D18&lt;&gt;"",'P5(世田谷区)'!D18,"")</f>
        <v/>
      </c>
      <c r="E201" t="s">
        <v>1125</v>
      </c>
      <c r="F201" t="s">
        <v>1129</v>
      </c>
    </row>
    <row r="202" spans="1:6" x14ac:dyDescent="0.15">
      <c r="A202" t="s">
        <v>1280</v>
      </c>
      <c r="B202">
        <v>400</v>
      </c>
      <c r="C202" t="s">
        <v>1181</v>
      </c>
      <c r="D202" s="919" t="str">
        <f>IF('P5(世田谷区)'!F18&lt;&gt;"",'P5(世田谷区)'!F18,"")</f>
        <v/>
      </c>
      <c r="E202" t="s">
        <v>1125</v>
      </c>
      <c r="F202" t="s">
        <v>1129</v>
      </c>
    </row>
    <row r="203" spans="1:6" x14ac:dyDescent="0.15">
      <c r="A203" t="s">
        <v>1280</v>
      </c>
      <c r="B203">
        <v>404</v>
      </c>
      <c r="C203" t="s">
        <v>1261</v>
      </c>
      <c r="D203" s="919" t="str">
        <f>IF('P5(世田谷区)'!D21&lt;&gt;"",'P5(世田谷区)'!D21,"")</f>
        <v/>
      </c>
      <c r="E203" t="s">
        <v>1125</v>
      </c>
      <c r="F203" t="s">
        <v>1129</v>
      </c>
    </row>
    <row r="204" spans="1:6" x14ac:dyDescent="0.15">
      <c r="A204" t="s">
        <v>1280</v>
      </c>
      <c r="B204">
        <v>407</v>
      </c>
      <c r="C204" t="s">
        <v>1289</v>
      </c>
      <c r="D204" s="919" t="str">
        <f>IF('P5(世田谷区)'!B23&lt;&gt;"",'P5(世田谷区)'!B23,"")</f>
        <v/>
      </c>
      <c r="E204" t="s">
        <v>1125</v>
      </c>
      <c r="F204" t="s">
        <v>1129</v>
      </c>
    </row>
    <row r="205" spans="1:6" x14ac:dyDescent="0.15">
      <c r="A205" t="s">
        <v>1280</v>
      </c>
      <c r="B205">
        <v>409</v>
      </c>
      <c r="C205" t="s">
        <v>1290</v>
      </c>
      <c r="D205" s="919" t="str">
        <f>IF('P5(世田谷区)'!D23&lt;&gt;"",'P5(世田谷区)'!D23,"")</f>
        <v/>
      </c>
      <c r="E205" t="s">
        <v>1125</v>
      </c>
      <c r="F205" t="s">
        <v>1129</v>
      </c>
    </row>
    <row r="206" spans="1:6" x14ac:dyDescent="0.15">
      <c r="A206" t="s">
        <v>1280</v>
      </c>
      <c r="B206">
        <v>411</v>
      </c>
      <c r="C206" t="s">
        <v>1291</v>
      </c>
      <c r="D206" s="919" t="str">
        <f>IF('P5(世田谷区)'!F23&lt;&gt;"",'P5(世田谷区)'!F23,"")</f>
        <v/>
      </c>
      <c r="E206" t="s">
        <v>1125</v>
      </c>
      <c r="F206" t="s">
        <v>1129</v>
      </c>
    </row>
    <row r="207" spans="1:6" x14ac:dyDescent="0.15">
      <c r="A207" t="s">
        <v>1280</v>
      </c>
      <c r="B207">
        <v>415</v>
      </c>
      <c r="C207" t="s">
        <v>1292</v>
      </c>
      <c r="D207" s="925" t="str">
        <f>IF('P5(世田谷区)'!C25&lt;&gt;"",'P5(世田谷区)'!C25,"")</f>
        <v/>
      </c>
      <c r="E207" t="s">
        <v>1125</v>
      </c>
      <c r="F207" t="s">
        <v>1293</v>
      </c>
    </row>
    <row r="208" spans="1:6" x14ac:dyDescent="0.15">
      <c r="A208" t="s">
        <v>1280</v>
      </c>
      <c r="B208">
        <v>416</v>
      </c>
      <c r="C208" t="s">
        <v>1278</v>
      </c>
      <c r="D208" s="925" t="str">
        <f>IF('P5(世田谷区)'!D25&lt;&gt;"",'P5(世田谷区)'!D25,"")</f>
        <v/>
      </c>
      <c r="E208" t="s">
        <v>1125</v>
      </c>
      <c r="F208" t="s">
        <v>1293</v>
      </c>
    </row>
    <row r="209" spans="1:6" x14ac:dyDescent="0.15">
      <c r="A209" t="s">
        <v>1280</v>
      </c>
      <c r="B209">
        <v>417</v>
      </c>
      <c r="C209" t="s">
        <v>1294</v>
      </c>
      <c r="D209" s="925" t="str">
        <f>IF('P5(世田谷区)'!E25&lt;&gt;"",'P5(世田谷区)'!E25,"")</f>
        <v/>
      </c>
      <c r="E209" t="s">
        <v>1125</v>
      </c>
      <c r="F209" t="s">
        <v>1293</v>
      </c>
    </row>
    <row r="210" spans="1:6" x14ac:dyDescent="0.15">
      <c r="A210" t="s">
        <v>1280</v>
      </c>
      <c r="B210">
        <v>418</v>
      </c>
      <c r="C210" t="s">
        <v>1295</v>
      </c>
      <c r="D210" s="925" t="str">
        <f>IF('P5(世田谷区)'!F25&lt;&gt;"",'P5(世田谷区)'!F25,"")</f>
        <v/>
      </c>
      <c r="E210" t="s">
        <v>1125</v>
      </c>
      <c r="F210" t="s">
        <v>1293</v>
      </c>
    </row>
    <row r="211" spans="1:6" x14ac:dyDescent="0.15">
      <c r="A211" t="s">
        <v>1280</v>
      </c>
      <c r="B211">
        <v>419</v>
      </c>
      <c r="C211" t="s">
        <v>1296</v>
      </c>
      <c r="D211" s="925" t="str">
        <f>IF('P5(世田谷区)'!G25&lt;&gt;"",'P5(世田谷区)'!G25,"")</f>
        <v/>
      </c>
      <c r="E211" t="s">
        <v>1125</v>
      </c>
      <c r="F211" t="s">
        <v>1293</v>
      </c>
    </row>
    <row r="212" spans="1:6" x14ac:dyDescent="0.15">
      <c r="A212" t="s">
        <v>1297</v>
      </c>
      <c r="B212">
        <v>423</v>
      </c>
      <c r="C212" t="s">
        <v>1298</v>
      </c>
      <c r="D212" s="919" t="str">
        <f>IF('P6(世田谷区)'!E2&lt;&gt;"",'P6(世田谷区)'!E2,"")</f>
        <v/>
      </c>
      <c r="E212" t="s">
        <v>1125</v>
      </c>
      <c r="F212" t="s">
        <v>1129</v>
      </c>
    </row>
    <row r="213" spans="1:6" x14ac:dyDescent="0.15">
      <c r="A213" t="s">
        <v>1297</v>
      </c>
      <c r="B213">
        <v>426</v>
      </c>
      <c r="C213" t="s">
        <v>1299</v>
      </c>
      <c r="D213" s="919" t="str">
        <f>IF('P6(世田谷区)'!B5&lt;&gt;"",'P6(世田谷区)'!B5,"")</f>
        <v/>
      </c>
      <c r="E213" t="s">
        <v>1125</v>
      </c>
      <c r="F213" t="s">
        <v>1129</v>
      </c>
    </row>
    <row r="214" spans="1:6" x14ac:dyDescent="0.15">
      <c r="A214" t="s">
        <v>1297</v>
      </c>
      <c r="B214">
        <v>429</v>
      </c>
      <c r="C214" t="s">
        <v>1300</v>
      </c>
      <c r="D214" s="919" t="str">
        <f>IF('P6(世田谷区)'!B7&lt;&gt;"",'P6(世田谷区)'!B7,"")</f>
        <v/>
      </c>
      <c r="E214" t="s">
        <v>1125</v>
      </c>
      <c r="F214" t="s">
        <v>1129</v>
      </c>
    </row>
    <row r="215" spans="1:6" x14ac:dyDescent="0.15">
      <c r="A215" t="s">
        <v>1297</v>
      </c>
      <c r="B215">
        <v>431</v>
      </c>
      <c r="C215" t="s">
        <v>1301</v>
      </c>
      <c r="D215" s="919" t="str">
        <f>IF('P6(世田谷区)'!B10&lt;&gt;"",'P6(世田谷区)'!B10,"")</f>
        <v/>
      </c>
      <c r="E215" t="s">
        <v>1125</v>
      </c>
      <c r="F215" t="s">
        <v>1129</v>
      </c>
    </row>
    <row r="216" spans="1:6" x14ac:dyDescent="0.15">
      <c r="A216" t="s">
        <v>1297</v>
      </c>
      <c r="B216">
        <v>433</v>
      </c>
      <c r="C216" t="s">
        <v>1161</v>
      </c>
      <c r="D216" s="919" t="str">
        <f>IF('P6(世田谷区)'!D10&lt;&gt;"",'P6(世田谷区)'!D10,"")</f>
        <v/>
      </c>
      <c r="E216" t="s">
        <v>1125</v>
      </c>
      <c r="F216" t="s">
        <v>1129</v>
      </c>
    </row>
    <row r="217" spans="1:6" x14ac:dyDescent="0.15">
      <c r="A217" t="s">
        <v>1297</v>
      </c>
      <c r="B217">
        <v>435</v>
      </c>
      <c r="C217" t="s">
        <v>1218</v>
      </c>
      <c r="D217" s="919" t="str">
        <f>IF('P6(世田谷区)'!F10&lt;&gt;"",'P6(世田谷区)'!F10,"")</f>
        <v/>
      </c>
      <c r="E217" t="s">
        <v>1125</v>
      </c>
      <c r="F217" t="s">
        <v>1129</v>
      </c>
    </row>
    <row r="218" spans="1:6" x14ac:dyDescent="0.15">
      <c r="A218" t="s">
        <v>1297</v>
      </c>
      <c r="B218">
        <v>437</v>
      </c>
      <c r="C218" t="s">
        <v>1219</v>
      </c>
      <c r="D218" s="919" t="str">
        <f>IF('P6(世田谷区)'!H10&lt;&gt;"",'P6(世田谷区)'!H10,"")</f>
        <v/>
      </c>
      <c r="E218" t="s">
        <v>1125</v>
      </c>
      <c r="F218" t="s">
        <v>1129</v>
      </c>
    </row>
    <row r="219" spans="1:6" x14ac:dyDescent="0.15">
      <c r="A219" t="s">
        <v>1297</v>
      </c>
      <c r="B219">
        <v>439</v>
      </c>
      <c r="C219" t="s">
        <v>1302</v>
      </c>
      <c r="D219" s="919" t="str">
        <f>IF('P6(世田谷区)'!J10&lt;&gt;"",'P6(世田谷区)'!J10,"")</f>
        <v/>
      </c>
      <c r="E219" t="s">
        <v>1125</v>
      </c>
      <c r="F219" t="s">
        <v>1129</v>
      </c>
    </row>
    <row r="220" spans="1:6" x14ac:dyDescent="0.15">
      <c r="A220" t="s">
        <v>1297</v>
      </c>
      <c r="B220">
        <v>443</v>
      </c>
      <c r="C220" t="s">
        <v>1303</v>
      </c>
      <c r="D220" s="919" t="str">
        <f>IF('P6(世田谷区)'!E15&lt;&gt;"",'P6(世田谷区)'!E15,"")</f>
        <v/>
      </c>
      <c r="E220" t="s">
        <v>1125</v>
      </c>
      <c r="F220" t="s">
        <v>1129</v>
      </c>
    </row>
    <row r="221" spans="1:6" x14ac:dyDescent="0.15">
      <c r="A221" t="s">
        <v>1297</v>
      </c>
      <c r="B221">
        <v>446</v>
      </c>
      <c r="C221" t="s">
        <v>1172</v>
      </c>
      <c r="D221" s="919" t="str">
        <f>IF('P6(世田谷区)'!G17&lt;&gt;"",'P6(世田谷区)'!G17,"")</f>
        <v/>
      </c>
      <c r="E221" t="s">
        <v>1125</v>
      </c>
      <c r="F221" t="s">
        <v>1129</v>
      </c>
    </row>
    <row r="222" spans="1:6" x14ac:dyDescent="0.15">
      <c r="A222" t="s">
        <v>1297</v>
      </c>
      <c r="B222">
        <v>450</v>
      </c>
      <c r="C222" t="s">
        <v>1182</v>
      </c>
      <c r="D222" s="919" t="str">
        <f>IF('P6(世田谷区)'!G20&lt;&gt;"",'P6(世田谷区)'!G20,"")</f>
        <v/>
      </c>
      <c r="E222" t="s">
        <v>1125</v>
      </c>
      <c r="F222" t="s">
        <v>1129</v>
      </c>
    </row>
    <row r="223" spans="1:6" x14ac:dyDescent="0.15">
      <c r="A223" t="s">
        <v>1297</v>
      </c>
      <c r="B223">
        <v>453</v>
      </c>
      <c r="C223" t="s">
        <v>1258</v>
      </c>
      <c r="D223" s="919" t="str">
        <f>IF('P6(世田谷区)'!G22&lt;&gt;"",'P6(世田谷区)'!G22,"")</f>
        <v/>
      </c>
      <c r="E223" t="s">
        <v>1125</v>
      </c>
      <c r="F223" t="s">
        <v>1129</v>
      </c>
    </row>
    <row r="224" spans="1:6" x14ac:dyDescent="0.15">
      <c r="A224" t="s">
        <v>1297</v>
      </c>
      <c r="B224">
        <v>456</v>
      </c>
      <c r="C224" t="s">
        <v>1270</v>
      </c>
      <c r="D224" s="919" t="str">
        <f>IF('P6(世田谷区)'!G24&lt;&gt;"",'P6(世田谷区)'!G24,"")</f>
        <v/>
      </c>
      <c r="E224" t="s">
        <v>1125</v>
      </c>
      <c r="F224" t="s">
        <v>1129</v>
      </c>
    </row>
    <row r="225" spans="1:6" x14ac:dyDescent="0.15">
      <c r="A225" t="s">
        <v>1304</v>
      </c>
      <c r="B225">
        <v>469</v>
      </c>
      <c r="C225" t="s">
        <v>1305</v>
      </c>
      <c r="D225" s="919" t="str">
        <f>IF('P7(世田谷区)'!C5&lt;&gt;"",'P7(世田谷区)'!C5,"")</f>
        <v/>
      </c>
      <c r="E225" t="s">
        <v>1125</v>
      </c>
      <c r="F225" t="s">
        <v>1129</v>
      </c>
    </row>
    <row r="226" spans="1:6" x14ac:dyDescent="0.15">
      <c r="A226" t="s">
        <v>1304</v>
      </c>
      <c r="B226">
        <v>470</v>
      </c>
      <c r="C226" t="s">
        <v>1151</v>
      </c>
      <c r="D226" s="920" t="str">
        <f>IF('P7(世田谷区)'!D5&lt;&gt;"",'P7(世田谷区)'!D5,"")</f>
        <v/>
      </c>
      <c r="E226" t="s">
        <v>1125</v>
      </c>
      <c r="F226" t="s">
        <v>1146</v>
      </c>
    </row>
    <row r="227" spans="1:6" x14ac:dyDescent="0.15">
      <c r="A227" t="s">
        <v>1304</v>
      </c>
      <c r="B227">
        <v>471</v>
      </c>
      <c r="C227" t="s">
        <v>1192</v>
      </c>
      <c r="D227" s="920" t="str">
        <f>IF('P7(世田谷区)'!E5&lt;&gt;"",'P7(世田谷区)'!E5,"")</f>
        <v/>
      </c>
      <c r="E227" t="s">
        <v>1125</v>
      </c>
      <c r="F227" t="s">
        <v>1146</v>
      </c>
    </row>
    <row r="228" spans="1:6" x14ac:dyDescent="0.15">
      <c r="A228" t="s">
        <v>1304</v>
      </c>
      <c r="B228">
        <v>472</v>
      </c>
      <c r="C228" t="s">
        <v>1193</v>
      </c>
      <c r="D228" s="919" t="str">
        <f>IF('P7(世田谷区)'!F5&lt;&gt;"",'P7(世田谷区)'!F5,"")</f>
        <v/>
      </c>
      <c r="E228" t="s">
        <v>1125</v>
      </c>
      <c r="F228" t="s">
        <v>1129</v>
      </c>
    </row>
    <row r="229" spans="1:6" x14ac:dyDescent="0.15">
      <c r="A229" t="s">
        <v>1304</v>
      </c>
      <c r="B229">
        <v>473</v>
      </c>
      <c r="C229" t="s">
        <v>1152</v>
      </c>
      <c r="D229" s="920" t="str">
        <f>IF('P7(世田谷区)'!G5&lt;&gt;"",'P7(世田谷区)'!G5,"")</f>
        <v/>
      </c>
      <c r="E229" t="s">
        <v>1125</v>
      </c>
      <c r="F229" t="s">
        <v>1146</v>
      </c>
    </row>
    <row r="230" spans="1:6" x14ac:dyDescent="0.15">
      <c r="A230" t="s">
        <v>1304</v>
      </c>
      <c r="B230">
        <v>474</v>
      </c>
      <c r="C230" t="s">
        <v>1194</v>
      </c>
      <c r="D230" s="919" t="str">
        <f>IF('P7(世田谷区)'!H5&lt;&gt;"",'P7(世田谷区)'!H5,"")</f>
        <v/>
      </c>
      <c r="E230" t="s">
        <v>1125</v>
      </c>
      <c r="F230" t="s">
        <v>1129</v>
      </c>
    </row>
    <row r="231" spans="1:6" x14ac:dyDescent="0.15">
      <c r="A231" t="s">
        <v>1304</v>
      </c>
      <c r="B231">
        <v>476</v>
      </c>
      <c r="C231" t="s">
        <v>1306</v>
      </c>
      <c r="D231" s="919" t="str">
        <f>IF('P7(世田谷区)'!C6&lt;&gt;"",'P7(世田谷区)'!C6,"")</f>
        <v/>
      </c>
      <c r="E231" t="s">
        <v>1125</v>
      </c>
      <c r="F231" t="s">
        <v>1129</v>
      </c>
    </row>
    <row r="232" spans="1:6" x14ac:dyDescent="0.15">
      <c r="A232" t="s">
        <v>1304</v>
      </c>
      <c r="B232">
        <v>477</v>
      </c>
      <c r="C232" t="s">
        <v>1153</v>
      </c>
      <c r="D232" s="920" t="str">
        <f>IF('P7(世田谷区)'!D6&lt;&gt;"",'P7(世田谷区)'!D6,"")</f>
        <v/>
      </c>
      <c r="E232" t="s">
        <v>1125</v>
      </c>
      <c r="F232" t="s">
        <v>1146</v>
      </c>
    </row>
    <row r="233" spans="1:6" x14ac:dyDescent="0.15">
      <c r="A233" t="s">
        <v>1304</v>
      </c>
      <c r="B233">
        <v>478</v>
      </c>
      <c r="C233" t="s">
        <v>1197</v>
      </c>
      <c r="D233" s="920" t="str">
        <f>IF('P7(世田谷区)'!E6&lt;&gt;"",'P7(世田谷区)'!E6,"")</f>
        <v/>
      </c>
      <c r="E233" t="s">
        <v>1125</v>
      </c>
      <c r="F233" t="s">
        <v>1146</v>
      </c>
    </row>
    <row r="234" spans="1:6" x14ac:dyDescent="0.15">
      <c r="A234" t="s">
        <v>1304</v>
      </c>
      <c r="B234">
        <v>479</v>
      </c>
      <c r="C234" t="s">
        <v>1198</v>
      </c>
      <c r="D234" s="919" t="str">
        <f>IF('P7(世田谷区)'!F6&lt;&gt;"",'P7(世田谷区)'!F6,"")</f>
        <v/>
      </c>
      <c r="E234" t="s">
        <v>1125</v>
      </c>
      <c r="F234" t="s">
        <v>1129</v>
      </c>
    </row>
    <row r="235" spans="1:6" x14ac:dyDescent="0.15">
      <c r="A235" t="s">
        <v>1304</v>
      </c>
      <c r="B235">
        <v>480</v>
      </c>
      <c r="C235" t="s">
        <v>1154</v>
      </c>
      <c r="D235" s="920" t="str">
        <f>IF('P7(世田谷区)'!G6&lt;&gt;"",'P7(世田谷区)'!G6,"")</f>
        <v/>
      </c>
      <c r="E235" t="s">
        <v>1125</v>
      </c>
      <c r="F235" t="s">
        <v>1146</v>
      </c>
    </row>
    <row r="236" spans="1:6" x14ac:dyDescent="0.15">
      <c r="A236" t="s">
        <v>1304</v>
      </c>
      <c r="B236">
        <v>481</v>
      </c>
      <c r="C236" t="s">
        <v>1199</v>
      </c>
      <c r="D236" s="919" t="str">
        <f>IF('P7(世田谷区)'!H6&lt;&gt;"",'P7(世田谷区)'!H6,"")</f>
        <v/>
      </c>
      <c r="E236" t="s">
        <v>1125</v>
      </c>
      <c r="F236" t="s">
        <v>1129</v>
      </c>
    </row>
    <row r="237" spans="1:6" x14ac:dyDescent="0.15">
      <c r="A237" t="s">
        <v>1304</v>
      </c>
      <c r="B237">
        <v>483</v>
      </c>
      <c r="C237" t="s">
        <v>1132</v>
      </c>
      <c r="D237" s="919" t="str">
        <f>IF('P7(世田谷区)'!C7&lt;&gt;"",'P7(世田谷区)'!C7,"")</f>
        <v/>
      </c>
      <c r="E237" t="s">
        <v>1125</v>
      </c>
      <c r="F237" t="s">
        <v>1129</v>
      </c>
    </row>
    <row r="238" spans="1:6" x14ac:dyDescent="0.15">
      <c r="A238" t="s">
        <v>1304</v>
      </c>
      <c r="B238">
        <v>484</v>
      </c>
      <c r="C238" t="s">
        <v>1155</v>
      </c>
      <c r="D238" s="920" t="str">
        <f>IF('P7(世田谷区)'!D7&lt;&gt;"",'P7(世田谷区)'!D7,"")</f>
        <v/>
      </c>
      <c r="E238" t="s">
        <v>1125</v>
      </c>
      <c r="F238" t="s">
        <v>1146</v>
      </c>
    </row>
    <row r="239" spans="1:6" x14ac:dyDescent="0.15">
      <c r="A239" t="s">
        <v>1304</v>
      </c>
      <c r="B239">
        <v>485</v>
      </c>
      <c r="C239" t="s">
        <v>1203</v>
      </c>
      <c r="D239" s="920" t="str">
        <f>IF('P7(世田谷区)'!E7&lt;&gt;"",'P7(世田谷区)'!E7,"")</f>
        <v/>
      </c>
      <c r="E239" t="s">
        <v>1125</v>
      </c>
      <c r="F239" t="s">
        <v>1146</v>
      </c>
    </row>
    <row r="240" spans="1:6" x14ac:dyDescent="0.15">
      <c r="A240" t="s">
        <v>1304</v>
      </c>
      <c r="B240">
        <v>486</v>
      </c>
      <c r="C240" t="s">
        <v>1204</v>
      </c>
      <c r="D240" s="919" t="str">
        <f>IF('P7(世田谷区)'!F7&lt;&gt;"",'P7(世田谷区)'!F7,"")</f>
        <v/>
      </c>
      <c r="E240" t="s">
        <v>1125</v>
      </c>
      <c r="F240" t="s">
        <v>1129</v>
      </c>
    </row>
    <row r="241" spans="1:6" x14ac:dyDescent="0.15">
      <c r="A241" t="s">
        <v>1304</v>
      </c>
      <c r="B241">
        <v>487</v>
      </c>
      <c r="C241" t="s">
        <v>1156</v>
      </c>
      <c r="D241" s="920" t="str">
        <f>IF('P7(世田谷区)'!G7&lt;&gt;"",'P7(世田谷区)'!G7,"")</f>
        <v/>
      </c>
      <c r="E241" t="s">
        <v>1125</v>
      </c>
      <c r="F241" t="s">
        <v>1146</v>
      </c>
    </row>
    <row r="242" spans="1:6" x14ac:dyDescent="0.15">
      <c r="A242" t="s">
        <v>1304</v>
      </c>
      <c r="B242">
        <v>488</v>
      </c>
      <c r="C242" t="s">
        <v>1205</v>
      </c>
      <c r="D242" s="919" t="str">
        <f>IF('P7(世田谷区)'!H7&lt;&gt;"",'P7(世田谷区)'!H7,"")</f>
        <v/>
      </c>
      <c r="E242" t="s">
        <v>1125</v>
      </c>
      <c r="F242" t="s">
        <v>1129</v>
      </c>
    </row>
    <row r="243" spans="1:6" x14ac:dyDescent="0.15">
      <c r="A243" t="s">
        <v>1304</v>
      </c>
      <c r="B243">
        <v>490</v>
      </c>
      <c r="C243" t="s">
        <v>1307</v>
      </c>
      <c r="D243" s="919" t="str">
        <f>IF('P7(世田谷区)'!C8&lt;&gt;"",'P7(世田谷区)'!C8,"")</f>
        <v/>
      </c>
      <c r="E243" t="s">
        <v>1125</v>
      </c>
      <c r="F243" t="s">
        <v>1129</v>
      </c>
    </row>
    <row r="244" spans="1:6" x14ac:dyDescent="0.15">
      <c r="A244" t="s">
        <v>1304</v>
      </c>
      <c r="B244">
        <v>491</v>
      </c>
      <c r="C244" t="s">
        <v>1157</v>
      </c>
      <c r="D244" s="920" t="str">
        <f>IF('P7(世田谷区)'!D8&lt;&gt;"",'P7(世田谷区)'!D8,"")</f>
        <v/>
      </c>
      <c r="E244" t="s">
        <v>1125</v>
      </c>
      <c r="F244" t="s">
        <v>1146</v>
      </c>
    </row>
    <row r="245" spans="1:6" x14ac:dyDescent="0.15">
      <c r="A245" t="s">
        <v>1304</v>
      </c>
      <c r="B245">
        <v>492</v>
      </c>
      <c r="C245" t="s">
        <v>1208</v>
      </c>
      <c r="D245" s="920" t="str">
        <f>IF('P7(世田谷区)'!E8&lt;&gt;"",'P7(世田谷区)'!E8,"")</f>
        <v/>
      </c>
      <c r="E245" t="s">
        <v>1125</v>
      </c>
      <c r="F245" t="s">
        <v>1146</v>
      </c>
    </row>
    <row r="246" spans="1:6" x14ac:dyDescent="0.15">
      <c r="A246" t="s">
        <v>1304</v>
      </c>
      <c r="B246">
        <v>493</v>
      </c>
      <c r="C246" t="s">
        <v>1209</v>
      </c>
      <c r="D246" s="919" t="str">
        <f>IF('P7(世田谷区)'!F8&lt;&gt;"",'P7(世田谷区)'!F8,"")</f>
        <v/>
      </c>
      <c r="E246" t="s">
        <v>1125</v>
      </c>
      <c r="F246" t="s">
        <v>1129</v>
      </c>
    </row>
    <row r="247" spans="1:6" x14ac:dyDescent="0.15">
      <c r="A247" t="s">
        <v>1304</v>
      </c>
      <c r="B247">
        <v>494</v>
      </c>
      <c r="C247" t="s">
        <v>1158</v>
      </c>
      <c r="D247" s="920" t="str">
        <f>IF('P7(世田谷区)'!G8&lt;&gt;"",'P7(世田谷区)'!G8,"")</f>
        <v/>
      </c>
      <c r="E247" t="s">
        <v>1125</v>
      </c>
      <c r="F247" t="s">
        <v>1146</v>
      </c>
    </row>
    <row r="248" spans="1:6" x14ac:dyDescent="0.15">
      <c r="A248" t="s">
        <v>1304</v>
      </c>
      <c r="B248">
        <v>495</v>
      </c>
      <c r="C248" t="s">
        <v>1210</v>
      </c>
      <c r="D248" s="919" t="str">
        <f>IF('P7(世田谷区)'!H8&lt;&gt;"",'P7(世田谷区)'!H8,"")</f>
        <v/>
      </c>
      <c r="E248" t="s">
        <v>1125</v>
      </c>
      <c r="F248" t="s">
        <v>1129</v>
      </c>
    </row>
    <row r="249" spans="1:6" x14ac:dyDescent="0.15">
      <c r="A249" t="s">
        <v>1304</v>
      </c>
      <c r="B249">
        <v>497</v>
      </c>
      <c r="C249" t="s">
        <v>1134</v>
      </c>
      <c r="D249" s="919" t="str">
        <f>IF('P7(世田谷区)'!C9&lt;&gt;"",'P7(世田谷区)'!C9,"")</f>
        <v/>
      </c>
      <c r="E249" t="s">
        <v>1125</v>
      </c>
      <c r="F249" t="s">
        <v>1129</v>
      </c>
    </row>
    <row r="250" spans="1:6" x14ac:dyDescent="0.15">
      <c r="A250" t="s">
        <v>1304</v>
      </c>
      <c r="B250">
        <v>498</v>
      </c>
      <c r="C250" t="s">
        <v>1159</v>
      </c>
      <c r="D250" s="920" t="str">
        <f>IF('P7(世田谷区)'!D9&lt;&gt;"",'P7(世田谷区)'!D9,"")</f>
        <v/>
      </c>
      <c r="E250" t="s">
        <v>1125</v>
      </c>
      <c r="F250" t="s">
        <v>1146</v>
      </c>
    </row>
    <row r="251" spans="1:6" x14ac:dyDescent="0.15">
      <c r="A251" t="s">
        <v>1304</v>
      </c>
      <c r="B251">
        <v>499</v>
      </c>
      <c r="C251" t="s">
        <v>1213</v>
      </c>
      <c r="D251" s="920" t="str">
        <f>IF('P7(世田谷区)'!E9&lt;&gt;"",'P7(世田谷区)'!E9,"")</f>
        <v/>
      </c>
      <c r="E251" t="s">
        <v>1125</v>
      </c>
      <c r="F251" t="s">
        <v>1146</v>
      </c>
    </row>
    <row r="252" spans="1:6" x14ac:dyDescent="0.15">
      <c r="A252" t="s">
        <v>1304</v>
      </c>
      <c r="B252">
        <v>500</v>
      </c>
      <c r="C252" t="s">
        <v>1214</v>
      </c>
      <c r="D252" s="919" t="str">
        <f>IF('P7(世田谷区)'!F9&lt;&gt;"",'P7(世田谷区)'!F9,"")</f>
        <v/>
      </c>
      <c r="E252" t="s">
        <v>1125</v>
      </c>
      <c r="F252" t="s">
        <v>1129</v>
      </c>
    </row>
    <row r="253" spans="1:6" x14ac:dyDescent="0.15">
      <c r="A253" t="s">
        <v>1304</v>
      </c>
      <c r="B253">
        <v>501</v>
      </c>
      <c r="C253" t="s">
        <v>1160</v>
      </c>
      <c r="D253" s="920" t="str">
        <f>IF('P7(世田谷区)'!G9&lt;&gt;"",'P7(世田谷区)'!G9,"")</f>
        <v/>
      </c>
      <c r="E253" t="s">
        <v>1125</v>
      </c>
      <c r="F253" t="s">
        <v>1146</v>
      </c>
    </row>
    <row r="254" spans="1:6" x14ac:dyDescent="0.15">
      <c r="A254" t="s">
        <v>1304</v>
      </c>
      <c r="B254">
        <v>502</v>
      </c>
      <c r="C254" t="s">
        <v>1215</v>
      </c>
      <c r="D254" s="919" t="str">
        <f>IF('P7(世田谷区)'!H9&lt;&gt;"",'P7(世田谷区)'!H9,"")</f>
        <v/>
      </c>
      <c r="E254" t="s">
        <v>1125</v>
      </c>
      <c r="F254" t="s">
        <v>1129</v>
      </c>
    </row>
    <row r="255" spans="1:6" x14ac:dyDescent="0.15">
      <c r="A255" t="s">
        <v>1304</v>
      </c>
      <c r="B255">
        <v>504</v>
      </c>
      <c r="C255" t="s">
        <v>1135</v>
      </c>
      <c r="D255" s="919" t="str">
        <f>IF('P7(世田谷区)'!C10&lt;&gt;"",'P7(世田谷区)'!C10,"")</f>
        <v/>
      </c>
      <c r="E255" t="s">
        <v>1125</v>
      </c>
      <c r="F255" t="s">
        <v>1129</v>
      </c>
    </row>
    <row r="256" spans="1:6" x14ac:dyDescent="0.15">
      <c r="A256" t="s">
        <v>1304</v>
      </c>
      <c r="B256">
        <v>505</v>
      </c>
      <c r="C256" t="s">
        <v>1161</v>
      </c>
      <c r="D256" s="920" t="str">
        <f>IF('P7(世田谷区)'!D10&lt;&gt;"",'P7(世田谷区)'!D10,"")</f>
        <v/>
      </c>
      <c r="E256" t="s">
        <v>1125</v>
      </c>
      <c r="F256" t="s">
        <v>1146</v>
      </c>
    </row>
    <row r="257" spans="1:6" x14ac:dyDescent="0.15">
      <c r="A257" t="s">
        <v>1304</v>
      </c>
      <c r="B257">
        <v>506</v>
      </c>
      <c r="C257" t="s">
        <v>1217</v>
      </c>
      <c r="D257" s="920" t="str">
        <f>IF('P7(世田谷区)'!E10&lt;&gt;"",'P7(世田谷区)'!E10,"")</f>
        <v/>
      </c>
      <c r="E257" t="s">
        <v>1125</v>
      </c>
      <c r="F257" t="s">
        <v>1146</v>
      </c>
    </row>
    <row r="258" spans="1:6" x14ac:dyDescent="0.15">
      <c r="A258" t="s">
        <v>1304</v>
      </c>
      <c r="B258">
        <v>507</v>
      </c>
      <c r="C258" t="s">
        <v>1218</v>
      </c>
      <c r="D258" s="919" t="str">
        <f>IF('P7(世田谷区)'!F10&lt;&gt;"",'P7(世田谷区)'!F10,"")</f>
        <v/>
      </c>
      <c r="E258" t="s">
        <v>1125</v>
      </c>
      <c r="F258" t="s">
        <v>1129</v>
      </c>
    </row>
    <row r="259" spans="1:6" x14ac:dyDescent="0.15">
      <c r="A259" t="s">
        <v>1304</v>
      </c>
      <c r="B259">
        <v>508</v>
      </c>
      <c r="C259" t="s">
        <v>1162</v>
      </c>
      <c r="D259" s="920" t="str">
        <f>IF('P7(世田谷区)'!G10&lt;&gt;"",'P7(世田谷区)'!G10,"")</f>
        <v/>
      </c>
      <c r="E259" t="s">
        <v>1125</v>
      </c>
      <c r="F259" t="s">
        <v>1146</v>
      </c>
    </row>
    <row r="260" spans="1:6" x14ac:dyDescent="0.15">
      <c r="A260" t="s">
        <v>1304</v>
      </c>
      <c r="B260">
        <v>509</v>
      </c>
      <c r="C260" t="s">
        <v>1219</v>
      </c>
      <c r="D260" s="919" t="str">
        <f>IF('P7(世田谷区)'!H10&lt;&gt;"",'P7(世田谷区)'!H10,"")</f>
        <v/>
      </c>
      <c r="E260" t="s">
        <v>1125</v>
      </c>
      <c r="F260" t="s">
        <v>1129</v>
      </c>
    </row>
    <row r="261" spans="1:6" x14ac:dyDescent="0.15">
      <c r="A261" t="s">
        <v>1304</v>
      </c>
      <c r="B261">
        <v>511</v>
      </c>
      <c r="C261" t="s">
        <v>1308</v>
      </c>
      <c r="D261" s="919" t="str">
        <f>IF('P7(世田谷区)'!C11&lt;&gt;"",'P7(世田谷区)'!C11,"")</f>
        <v/>
      </c>
      <c r="E261" t="s">
        <v>1125</v>
      </c>
      <c r="F261" t="s">
        <v>1129</v>
      </c>
    </row>
    <row r="262" spans="1:6" x14ac:dyDescent="0.15">
      <c r="A262" t="s">
        <v>1304</v>
      </c>
      <c r="B262">
        <v>512</v>
      </c>
      <c r="C262" t="s">
        <v>1163</v>
      </c>
      <c r="D262" s="920" t="str">
        <f>IF('P7(世田谷区)'!D11&lt;&gt;"",'P7(世田谷区)'!D11,"")</f>
        <v/>
      </c>
      <c r="E262" t="s">
        <v>1125</v>
      </c>
      <c r="F262" t="s">
        <v>1146</v>
      </c>
    </row>
    <row r="263" spans="1:6" x14ac:dyDescent="0.15">
      <c r="A263" t="s">
        <v>1304</v>
      </c>
      <c r="B263">
        <v>513</v>
      </c>
      <c r="C263" t="s">
        <v>1222</v>
      </c>
      <c r="D263" s="919" t="str">
        <f>IF('P7(世田谷区)'!F11&lt;&gt;"",'P7(世田谷区)'!F11,"")</f>
        <v/>
      </c>
      <c r="E263" t="s">
        <v>1125</v>
      </c>
      <c r="F263" t="s">
        <v>1129</v>
      </c>
    </row>
    <row r="264" spans="1:6" x14ac:dyDescent="0.15">
      <c r="A264" t="s">
        <v>1304</v>
      </c>
      <c r="B264">
        <v>514</v>
      </c>
      <c r="C264" t="s">
        <v>1164</v>
      </c>
      <c r="D264" s="920" t="str">
        <f>IF('P7(世田谷区)'!G11&lt;&gt;"",'P7(世田谷区)'!G11,"")</f>
        <v/>
      </c>
      <c r="E264" t="s">
        <v>1125</v>
      </c>
      <c r="F264" t="s">
        <v>1146</v>
      </c>
    </row>
    <row r="265" spans="1:6" x14ac:dyDescent="0.15">
      <c r="A265" t="s">
        <v>1304</v>
      </c>
      <c r="B265">
        <v>515</v>
      </c>
      <c r="C265" t="s">
        <v>1223</v>
      </c>
      <c r="D265" s="919" t="str">
        <f>IF('P7(世田谷区)'!H11&lt;&gt;"",'P7(世田谷区)'!H11,"")</f>
        <v/>
      </c>
      <c r="E265" t="s">
        <v>1125</v>
      </c>
      <c r="F265" t="s">
        <v>1129</v>
      </c>
    </row>
    <row r="266" spans="1:6" x14ac:dyDescent="0.15">
      <c r="A266" t="s">
        <v>1304</v>
      </c>
      <c r="B266">
        <v>517</v>
      </c>
      <c r="C266" t="s">
        <v>1309</v>
      </c>
      <c r="D266" s="919" t="str">
        <f>IF('P7(世田谷区)'!C12&lt;&gt;"",'P7(世田谷区)'!C12,"")</f>
        <v/>
      </c>
      <c r="E266" t="s">
        <v>1125</v>
      </c>
      <c r="F266" t="s">
        <v>1129</v>
      </c>
    </row>
    <row r="267" spans="1:6" x14ac:dyDescent="0.15">
      <c r="A267" t="s">
        <v>1304</v>
      </c>
      <c r="B267">
        <v>518</v>
      </c>
      <c r="C267" t="s">
        <v>1165</v>
      </c>
      <c r="D267" s="920" t="str">
        <f>IF('P7(世田谷区)'!D12&lt;&gt;"",'P7(世田谷区)'!D12,"")</f>
        <v/>
      </c>
      <c r="E267" t="s">
        <v>1125</v>
      </c>
      <c r="F267" t="s">
        <v>1146</v>
      </c>
    </row>
    <row r="268" spans="1:6" x14ac:dyDescent="0.15">
      <c r="A268" t="s">
        <v>1304</v>
      </c>
      <c r="B268">
        <v>519</v>
      </c>
      <c r="C268" t="s">
        <v>1226</v>
      </c>
      <c r="D268" s="919" t="str">
        <f>IF('P7(世田谷区)'!F12&lt;&gt;"",'P7(世田谷区)'!F12,"")</f>
        <v/>
      </c>
      <c r="E268" t="s">
        <v>1125</v>
      </c>
      <c r="F268" t="s">
        <v>1129</v>
      </c>
    </row>
    <row r="269" spans="1:6" x14ac:dyDescent="0.15">
      <c r="A269" t="s">
        <v>1304</v>
      </c>
      <c r="B269">
        <v>520</v>
      </c>
      <c r="C269" t="s">
        <v>1166</v>
      </c>
      <c r="D269" s="920" t="str">
        <f>IF('P7(世田谷区)'!G12&lt;&gt;"",'P7(世田谷区)'!G12,"")</f>
        <v/>
      </c>
      <c r="E269" t="s">
        <v>1125</v>
      </c>
      <c r="F269" t="s">
        <v>1146</v>
      </c>
    </row>
    <row r="270" spans="1:6" x14ac:dyDescent="0.15">
      <c r="A270" t="s">
        <v>1304</v>
      </c>
      <c r="B270">
        <v>521</v>
      </c>
      <c r="C270" t="s">
        <v>1227</v>
      </c>
      <c r="D270" s="919" t="str">
        <f>IF('P7(世田谷区)'!H12&lt;&gt;"",'P7(世田谷区)'!H12,"")</f>
        <v/>
      </c>
      <c r="E270" t="s">
        <v>1125</v>
      </c>
      <c r="F270" t="s">
        <v>1129</v>
      </c>
    </row>
    <row r="271" spans="1:6" x14ac:dyDescent="0.15">
      <c r="A271" t="s">
        <v>1304</v>
      </c>
      <c r="B271">
        <v>523</v>
      </c>
      <c r="C271" t="s">
        <v>1310</v>
      </c>
      <c r="D271" s="919" t="str">
        <f>IF('P7(世田谷区)'!C13&lt;&gt;"",'P7(世田谷区)'!C13,"")</f>
        <v/>
      </c>
      <c r="E271" t="s">
        <v>1125</v>
      </c>
      <c r="F271" t="s">
        <v>1129</v>
      </c>
    </row>
    <row r="272" spans="1:6" x14ac:dyDescent="0.15">
      <c r="A272" t="s">
        <v>1304</v>
      </c>
      <c r="B272">
        <v>524</v>
      </c>
      <c r="C272" t="s">
        <v>1167</v>
      </c>
      <c r="D272" s="920" t="str">
        <f>IF('P7(世田谷区)'!D13&lt;&gt;"",'P7(世田谷区)'!D13,"")</f>
        <v/>
      </c>
      <c r="E272" t="s">
        <v>1125</v>
      </c>
      <c r="F272" t="s">
        <v>1146</v>
      </c>
    </row>
    <row r="273" spans="1:6" x14ac:dyDescent="0.15">
      <c r="A273" t="s">
        <v>1304</v>
      </c>
      <c r="B273">
        <v>525</v>
      </c>
      <c r="C273" t="s">
        <v>1231</v>
      </c>
      <c r="D273" s="919" t="str">
        <f>IF('P7(世田谷区)'!H13&lt;&gt;"",'P7(世田谷区)'!H13,"")</f>
        <v/>
      </c>
      <c r="E273" t="s">
        <v>1125</v>
      </c>
      <c r="F273" t="s">
        <v>1129</v>
      </c>
    </row>
    <row r="274" spans="1:6" x14ac:dyDescent="0.15">
      <c r="A274" t="s">
        <v>1304</v>
      </c>
      <c r="B274">
        <v>527</v>
      </c>
      <c r="C274" t="s">
        <v>1311</v>
      </c>
      <c r="D274" s="919" t="str">
        <f>IF('P7(世田谷区)'!C14&lt;&gt;"",'P7(世田谷区)'!C14,"")</f>
        <v/>
      </c>
      <c r="E274" t="s">
        <v>1125</v>
      </c>
      <c r="F274" t="s">
        <v>1129</v>
      </c>
    </row>
    <row r="275" spans="1:6" x14ac:dyDescent="0.15">
      <c r="A275" t="s">
        <v>1304</v>
      </c>
      <c r="B275">
        <v>528</v>
      </c>
      <c r="C275" t="s">
        <v>1235</v>
      </c>
      <c r="D275" s="919" t="str">
        <f>IF('P7(世田谷区)'!H14&lt;&gt;"",'P7(世田谷区)'!H14,"")</f>
        <v/>
      </c>
      <c r="E275" t="s">
        <v>1125</v>
      </c>
      <c r="F275" t="s">
        <v>1129</v>
      </c>
    </row>
    <row r="276" spans="1:6" x14ac:dyDescent="0.15">
      <c r="A276" t="s">
        <v>1304</v>
      </c>
      <c r="B276">
        <v>532</v>
      </c>
      <c r="C276" t="s">
        <v>1312</v>
      </c>
      <c r="D276" s="919" t="str">
        <f>IF('P7(世田谷区)'!C18&lt;&gt;"",'P7(世田谷区)'!C18,"")</f>
        <v/>
      </c>
      <c r="E276" t="s">
        <v>1125</v>
      </c>
      <c r="F276" t="s">
        <v>1129</v>
      </c>
    </row>
    <row r="277" spans="1:6" x14ac:dyDescent="0.15">
      <c r="A277" t="s">
        <v>1304</v>
      </c>
      <c r="B277">
        <v>535</v>
      </c>
      <c r="C277" t="s">
        <v>1313</v>
      </c>
      <c r="D277" s="919" t="str">
        <f>IF('P7(世田谷区)'!C20&lt;&gt;"",'P7(世田谷区)'!C20,"")</f>
        <v/>
      </c>
      <c r="E277" t="s">
        <v>1125</v>
      </c>
      <c r="F277" t="s">
        <v>1129</v>
      </c>
    </row>
    <row r="278" spans="1:6" x14ac:dyDescent="0.15">
      <c r="A278" t="s">
        <v>1304</v>
      </c>
      <c r="B278">
        <v>537</v>
      </c>
      <c r="C278" t="s">
        <v>1257</v>
      </c>
      <c r="D278" s="919" t="str">
        <f>IF('P7(世田谷区)'!F20&lt;&gt;"",'P7(世田谷区)'!F20,"")</f>
        <v/>
      </c>
      <c r="E278" t="s">
        <v>1125</v>
      </c>
      <c r="F278" t="s">
        <v>1129</v>
      </c>
    </row>
    <row r="279" spans="1:6" x14ac:dyDescent="0.15">
      <c r="A279" t="s">
        <v>1304</v>
      </c>
      <c r="B279">
        <v>539</v>
      </c>
      <c r="C279" t="s">
        <v>1314</v>
      </c>
      <c r="D279" s="919" t="str">
        <f>IF('P7(世田谷区)'!C21&lt;&gt;"",'P7(世田谷区)'!C21,"")</f>
        <v/>
      </c>
      <c r="E279" t="s">
        <v>1125</v>
      </c>
      <c r="F279" t="s">
        <v>1129</v>
      </c>
    </row>
    <row r="280" spans="1:6" x14ac:dyDescent="0.15">
      <c r="A280" t="s">
        <v>1304</v>
      </c>
      <c r="B280">
        <v>541</v>
      </c>
      <c r="C280" t="s">
        <v>1263</v>
      </c>
      <c r="D280" s="919" t="str">
        <f>IF('P7(世田谷区)'!F21&lt;&gt;"",'P7(世田谷区)'!F21,"")</f>
        <v/>
      </c>
      <c r="E280" t="s">
        <v>1125</v>
      </c>
      <c r="F280" t="s">
        <v>1129</v>
      </c>
    </row>
    <row r="281" spans="1:6" x14ac:dyDescent="0.15">
      <c r="A281" t="s">
        <v>1304</v>
      </c>
      <c r="B281">
        <v>545</v>
      </c>
      <c r="C281" t="s">
        <v>1277</v>
      </c>
      <c r="D281" s="919" t="str">
        <f>IF('P7(世田谷区)'!B25&lt;&gt;"",'P7(世田谷区)'!B25,"")</f>
        <v/>
      </c>
      <c r="E281" t="s">
        <v>1125</v>
      </c>
      <c r="F281" t="s">
        <v>1129</v>
      </c>
    </row>
    <row r="282" spans="1:6" x14ac:dyDescent="0.15">
      <c r="A282" t="s">
        <v>1304</v>
      </c>
      <c r="B282">
        <v>548</v>
      </c>
      <c r="C282" t="s">
        <v>1315</v>
      </c>
      <c r="D282" s="919" t="str">
        <f>IF('P7(世田谷区)'!C26&lt;&gt;"",'P7(世田谷区)'!C26,"")</f>
        <v/>
      </c>
      <c r="E282" t="s">
        <v>1125</v>
      </c>
      <c r="F282" t="s">
        <v>1129</v>
      </c>
    </row>
    <row r="283" spans="1:6" x14ac:dyDescent="0.15">
      <c r="A283" t="s">
        <v>1316</v>
      </c>
      <c r="B283">
        <v>575</v>
      </c>
      <c r="C283" t="s">
        <v>1155</v>
      </c>
      <c r="D283" s="919" t="e">
        <f>IF(#REF!&lt;&gt;"",#REF!,"")</f>
        <v>#REF!</v>
      </c>
      <c r="E283" t="s">
        <v>1125</v>
      </c>
      <c r="F283" t="s">
        <v>1129</v>
      </c>
    </row>
    <row r="284" spans="1:6" x14ac:dyDescent="0.15">
      <c r="A284" t="s">
        <v>1316</v>
      </c>
      <c r="B284">
        <v>580</v>
      </c>
      <c r="C284" t="s">
        <v>1157</v>
      </c>
      <c r="D284" s="919" t="e">
        <f>IF(#REF!&lt;&gt;"",#REF!,"")</f>
        <v>#REF!</v>
      </c>
      <c r="E284" t="s">
        <v>1125</v>
      </c>
      <c r="F284" t="s">
        <v>1129</v>
      </c>
    </row>
    <row r="285" spans="1:6" x14ac:dyDescent="0.15">
      <c r="A285" t="s">
        <v>1316</v>
      </c>
      <c r="B285">
        <v>583</v>
      </c>
      <c r="C285" t="s">
        <v>1159</v>
      </c>
      <c r="D285" s="919" t="e">
        <f>IF(#REF!&lt;&gt;"",#REF!,"")</f>
        <v>#REF!</v>
      </c>
      <c r="E285" t="s">
        <v>1125</v>
      </c>
      <c r="F285" t="s">
        <v>1129</v>
      </c>
    </row>
    <row r="286" spans="1:6" x14ac:dyDescent="0.15">
      <c r="A286" t="s">
        <v>1316</v>
      </c>
      <c r="B286">
        <v>587</v>
      </c>
      <c r="C286" t="s">
        <v>1161</v>
      </c>
      <c r="D286" s="919" t="e">
        <f>IF(#REF!&lt;&gt;"",#REF!,"")</f>
        <v>#REF!</v>
      </c>
      <c r="E286" t="s">
        <v>1125</v>
      </c>
      <c r="F286" t="s">
        <v>1129</v>
      </c>
    </row>
    <row r="287" spans="1:6" x14ac:dyDescent="0.15">
      <c r="A287" t="s">
        <v>1316</v>
      </c>
      <c r="B287">
        <v>590</v>
      </c>
      <c r="C287" t="s">
        <v>1163</v>
      </c>
      <c r="D287" s="919" t="e">
        <f>IF(#REF!&lt;&gt;"",#REF!,"")</f>
        <v>#REF!</v>
      </c>
      <c r="E287" t="s">
        <v>1125</v>
      </c>
      <c r="F287" t="s">
        <v>1129</v>
      </c>
    </row>
    <row r="288" spans="1:6" x14ac:dyDescent="0.15">
      <c r="A288" t="s">
        <v>1316</v>
      </c>
      <c r="B288">
        <v>594</v>
      </c>
      <c r="C288" t="s">
        <v>1165</v>
      </c>
      <c r="D288" s="919" t="e">
        <f>IF(#REF!&lt;&gt;"",#REF!,"")</f>
        <v>#REF!</v>
      </c>
      <c r="E288" t="s">
        <v>1125</v>
      </c>
      <c r="F288" t="s">
        <v>1129</v>
      </c>
    </row>
    <row r="289" spans="1:6" x14ac:dyDescent="0.15">
      <c r="A289" t="s">
        <v>1316</v>
      </c>
      <c r="B289">
        <v>597</v>
      </c>
      <c r="C289" t="s">
        <v>1167</v>
      </c>
      <c r="D289" s="919" t="e">
        <f>IF(#REF!&lt;&gt;"",#REF!,"")</f>
        <v>#REF!</v>
      </c>
      <c r="E289" t="s">
        <v>1125</v>
      </c>
      <c r="F289" t="s">
        <v>1129</v>
      </c>
    </row>
    <row r="290" spans="1:6" x14ac:dyDescent="0.15">
      <c r="A290" t="s">
        <v>1316</v>
      </c>
      <c r="B290">
        <v>600</v>
      </c>
      <c r="C290" t="s">
        <v>1169</v>
      </c>
      <c r="D290" s="919" t="e">
        <f>IF(#REF!&lt;&gt;"",#REF!,"")</f>
        <v>#REF!</v>
      </c>
      <c r="E290" t="s">
        <v>1125</v>
      </c>
      <c r="F290" t="s">
        <v>1129</v>
      </c>
    </row>
    <row r="291" spans="1:6" x14ac:dyDescent="0.15">
      <c r="A291" t="s">
        <v>1316</v>
      </c>
      <c r="B291">
        <v>603</v>
      </c>
      <c r="C291" t="s">
        <v>1171</v>
      </c>
      <c r="D291" s="919" t="e">
        <f>IF(#REF!&lt;&gt;"",#REF!,"")</f>
        <v>#REF!</v>
      </c>
      <c r="E291" t="s">
        <v>1125</v>
      </c>
      <c r="F291" t="s">
        <v>1129</v>
      </c>
    </row>
    <row r="292" spans="1:6" x14ac:dyDescent="0.15">
      <c r="A292" t="s">
        <v>1316</v>
      </c>
      <c r="B292">
        <v>606</v>
      </c>
      <c r="C292" t="s">
        <v>1173</v>
      </c>
      <c r="D292" s="919" t="e">
        <f>IF(#REF!&lt;&gt;"",#REF!,"")</f>
        <v>#REF!</v>
      </c>
      <c r="E292" t="s">
        <v>1125</v>
      </c>
      <c r="F292" t="s">
        <v>1129</v>
      </c>
    </row>
    <row r="293" spans="1:6" x14ac:dyDescent="0.15">
      <c r="A293" t="s">
        <v>1316</v>
      </c>
      <c r="B293">
        <v>609</v>
      </c>
      <c r="C293" t="s">
        <v>1175</v>
      </c>
      <c r="D293" s="919" t="e">
        <f>IF(#REF!&lt;&gt;"",#REF!,"")</f>
        <v>#REF!</v>
      </c>
      <c r="E293" t="s">
        <v>1125</v>
      </c>
      <c r="F293" t="s">
        <v>1129</v>
      </c>
    </row>
    <row r="294" spans="1:6" x14ac:dyDescent="0.15">
      <c r="A294" t="s">
        <v>1316</v>
      </c>
      <c r="B294">
        <v>612</v>
      </c>
      <c r="C294" t="s">
        <v>1179</v>
      </c>
      <c r="D294" s="919" t="e">
        <f>IF(#REF!&lt;&gt;"",#REF!,"")</f>
        <v>#REF!</v>
      </c>
      <c r="E294" t="s">
        <v>1125</v>
      </c>
      <c r="F294" t="s">
        <v>1129</v>
      </c>
    </row>
    <row r="295" spans="1:6" x14ac:dyDescent="0.15">
      <c r="A295" t="s">
        <v>1316</v>
      </c>
      <c r="B295">
        <v>615</v>
      </c>
      <c r="C295" t="s">
        <v>1249</v>
      </c>
      <c r="D295" s="919" t="e">
        <f>IF(#REF!&lt;&gt;"",#REF!,"")</f>
        <v>#REF!</v>
      </c>
      <c r="E295" t="s">
        <v>1125</v>
      </c>
      <c r="F295" t="s">
        <v>1129</v>
      </c>
    </row>
    <row r="296" spans="1:6" x14ac:dyDescent="0.15">
      <c r="A296" t="s">
        <v>1317</v>
      </c>
      <c r="B296">
        <v>641</v>
      </c>
      <c r="C296" t="s">
        <v>1152</v>
      </c>
      <c r="D296" s="919" t="e">
        <f>IF(#REF!&lt;&gt;"",#REF!,"")</f>
        <v>#REF!</v>
      </c>
      <c r="E296" t="s">
        <v>1125</v>
      </c>
      <c r="F296" t="s">
        <v>1129</v>
      </c>
    </row>
    <row r="297" spans="1:6" x14ac:dyDescent="0.15">
      <c r="A297" t="s">
        <v>1317</v>
      </c>
      <c r="B297">
        <v>642</v>
      </c>
      <c r="C297" t="s">
        <v>1318</v>
      </c>
      <c r="D297" s="919" t="e">
        <f>IF(#REF!&lt;&gt;"",#REF!,"")</f>
        <v>#REF!</v>
      </c>
      <c r="E297" t="s">
        <v>1125</v>
      </c>
      <c r="F297" t="s">
        <v>1129</v>
      </c>
    </row>
    <row r="298" spans="1:6" x14ac:dyDescent="0.15">
      <c r="A298" t="s">
        <v>1317</v>
      </c>
      <c r="B298">
        <v>643</v>
      </c>
      <c r="C298" t="s">
        <v>1319</v>
      </c>
      <c r="D298" s="919" t="e">
        <f>IF(#REF!&lt;&gt;"",#REF!,"")</f>
        <v>#REF!</v>
      </c>
      <c r="E298" t="s">
        <v>1125</v>
      </c>
      <c r="F298" t="s">
        <v>1129</v>
      </c>
    </row>
    <row r="299" spans="1:6" x14ac:dyDescent="0.15">
      <c r="A299" t="s">
        <v>1317</v>
      </c>
      <c r="B299">
        <v>644</v>
      </c>
      <c r="C299" t="s">
        <v>1297</v>
      </c>
      <c r="D299" s="919" t="e">
        <f>IF(#REF!&lt;&gt;"",#REF!,"")</f>
        <v>#REF!</v>
      </c>
      <c r="E299" t="s">
        <v>1125</v>
      </c>
      <c r="F299" t="s">
        <v>1129</v>
      </c>
    </row>
    <row r="300" spans="1:6" x14ac:dyDescent="0.15">
      <c r="A300" t="s">
        <v>1317</v>
      </c>
      <c r="B300">
        <v>649</v>
      </c>
      <c r="C300" t="s">
        <v>1320</v>
      </c>
      <c r="D300" t="e">
        <f>IF(#REF!&lt;&gt;"",#REF!,"")</f>
        <v>#REF!</v>
      </c>
      <c r="E300" t="s">
        <v>1125</v>
      </c>
      <c r="F300" t="s">
        <v>1321</v>
      </c>
    </row>
    <row r="301" spans="1:6" x14ac:dyDescent="0.15">
      <c r="A301" t="s">
        <v>1317</v>
      </c>
      <c r="B301">
        <v>652</v>
      </c>
      <c r="C301" t="s">
        <v>1156</v>
      </c>
      <c r="D301" t="e">
        <f>IF(#REF!&lt;&gt;"",#REF!,"")</f>
        <v>#REF!</v>
      </c>
      <c r="E301" t="s">
        <v>1125</v>
      </c>
      <c r="F301" t="s">
        <v>1322</v>
      </c>
    </row>
    <row r="302" spans="1:6" x14ac:dyDescent="0.15">
      <c r="A302" t="s">
        <v>1317</v>
      </c>
      <c r="B302">
        <v>655</v>
      </c>
      <c r="C302" t="s">
        <v>1323</v>
      </c>
      <c r="D302" t="e">
        <f>IF(#REF!&lt;&gt;"",#REF!,"")</f>
        <v>#REF!</v>
      </c>
      <c r="E302" t="s">
        <v>1125</v>
      </c>
      <c r="F302" t="s">
        <v>1322</v>
      </c>
    </row>
    <row r="303" spans="1:6" x14ac:dyDescent="0.15">
      <c r="A303" t="s">
        <v>1317</v>
      </c>
      <c r="B303">
        <v>658</v>
      </c>
      <c r="C303" t="s">
        <v>1324</v>
      </c>
      <c r="D303" t="e">
        <f>IF(#REF!&lt;&gt;"",#REF!,"")</f>
        <v>#REF!</v>
      </c>
      <c r="E303" t="s">
        <v>1125</v>
      </c>
      <c r="F303" t="s">
        <v>1322</v>
      </c>
    </row>
    <row r="304" spans="1:6" x14ac:dyDescent="0.15">
      <c r="A304" t="s">
        <v>1317</v>
      </c>
      <c r="B304">
        <v>661</v>
      </c>
      <c r="C304" t="s">
        <v>1316</v>
      </c>
      <c r="D304" t="e">
        <f>IF(#REF!&lt;&gt;"",#REF!,"")</f>
        <v>#REF!</v>
      </c>
      <c r="E304" t="s">
        <v>1125</v>
      </c>
      <c r="F304" t="s">
        <v>1322</v>
      </c>
    </row>
    <row r="305" spans="1:6" x14ac:dyDescent="0.15">
      <c r="A305" t="s">
        <v>1317</v>
      </c>
      <c r="B305">
        <v>664</v>
      </c>
      <c r="C305" t="s">
        <v>1325</v>
      </c>
      <c r="D305" t="e">
        <f>IF(#REF!&lt;&gt;"",#REF!,"")</f>
        <v>#REF!</v>
      </c>
      <c r="E305" t="s">
        <v>1125</v>
      </c>
      <c r="F305" t="s">
        <v>1321</v>
      </c>
    </row>
    <row r="306" spans="1:6" x14ac:dyDescent="0.15">
      <c r="A306" t="s">
        <v>1317</v>
      </c>
      <c r="B306">
        <v>665</v>
      </c>
      <c r="C306" t="s">
        <v>1326</v>
      </c>
      <c r="D306" t="e">
        <f>IF(#REF!&lt;&gt;"",#REF!,"")</f>
        <v>#REF!</v>
      </c>
      <c r="E306" t="s">
        <v>1125</v>
      </c>
      <c r="F306" t="s">
        <v>1321</v>
      </c>
    </row>
    <row r="307" spans="1:6" x14ac:dyDescent="0.15">
      <c r="A307" t="s">
        <v>1317</v>
      </c>
      <c r="B307">
        <v>669</v>
      </c>
      <c r="C307" t="s">
        <v>1158</v>
      </c>
      <c r="D307" s="919" t="e">
        <f>IF(#REF!&lt;&gt;"",#REF!,"")</f>
        <v>#REF!</v>
      </c>
      <c r="E307" t="s">
        <v>1125</v>
      </c>
      <c r="F307" t="s">
        <v>1129</v>
      </c>
    </row>
    <row r="308" spans="1:6" x14ac:dyDescent="0.15">
      <c r="A308" t="s">
        <v>1317</v>
      </c>
      <c r="B308">
        <v>670</v>
      </c>
      <c r="C308" t="s">
        <v>1327</v>
      </c>
      <c r="D308" s="919" t="e">
        <f>IF(#REF!&lt;&gt;"",#REF!,"")</f>
        <v>#REF!</v>
      </c>
      <c r="E308" t="s">
        <v>1125</v>
      </c>
      <c r="F308" t="s">
        <v>1129</v>
      </c>
    </row>
    <row r="309" spans="1:6" x14ac:dyDescent="0.15">
      <c r="A309" t="s">
        <v>1317</v>
      </c>
      <c r="B309">
        <v>671</v>
      </c>
      <c r="C309" t="s">
        <v>1328</v>
      </c>
      <c r="D309" s="919" t="e">
        <f>IF(#REF!&lt;&gt;"",#REF!,"")</f>
        <v>#REF!</v>
      </c>
      <c r="E309" t="s">
        <v>1125</v>
      </c>
      <c r="F309" t="s">
        <v>1129</v>
      </c>
    </row>
    <row r="310" spans="1:6" x14ac:dyDescent="0.15">
      <c r="A310" t="s">
        <v>1317</v>
      </c>
      <c r="B310">
        <v>672</v>
      </c>
      <c r="C310" t="s">
        <v>1317</v>
      </c>
      <c r="D310" s="919" t="e">
        <f>IF(#REF!&lt;&gt;"",#REF!,"")</f>
        <v>#REF!</v>
      </c>
      <c r="E310" t="s">
        <v>1125</v>
      </c>
      <c r="F310" t="s">
        <v>1129</v>
      </c>
    </row>
    <row r="311" spans="1:6" x14ac:dyDescent="0.15">
      <c r="A311" t="s">
        <v>1317</v>
      </c>
      <c r="B311">
        <v>678</v>
      </c>
      <c r="C311" t="s">
        <v>1329</v>
      </c>
      <c r="D311" t="e">
        <f>IF(#REF!&lt;&gt;"",#REF!,"")</f>
        <v>#REF!</v>
      </c>
      <c r="E311" t="s">
        <v>1125</v>
      </c>
      <c r="F311" t="s">
        <v>1321</v>
      </c>
    </row>
    <row r="312" spans="1:6" x14ac:dyDescent="0.15">
      <c r="A312" t="s">
        <v>1317</v>
      </c>
      <c r="B312">
        <v>680</v>
      </c>
      <c r="C312" t="s">
        <v>1162</v>
      </c>
      <c r="D312" t="e">
        <f>IF(#REF!&lt;&gt;"",#REF!,"")</f>
        <v>#REF!</v>
      </c>
      <c r="E312" t="s">
        <v>1125</v>
      </c>
      <c r="F312" t="s">
        <v>1322</v>
      </c>
    </row>
    <row r="313" spans="1:6" x14ac:dyDescent="0.15">
      <c r="A313" t="s">
        <v>1317</v>
      </c>
      <c r="B313">
        <v>683</v>
      </c>
      <c r="C313" t="s">
        <v>1302</v>
      </c>
      <c r="D313" t="e">
        <f>IF(#REF!&lt;&gt;"",#REF!,"")</f>
        <v>#REF!</v>
      </c>
      <c r="E313" t="s">
        <v>1125</v>
      </c>
      <c r="F313" t="s">
        <v>1322</v>
      </c>
    </row>
    <row r="314" spans="1:6" x14ac:dyDescent="0.15">
      <c r="A314" t="s">
        <v>1317</v>
      </c>
      <c r="B314">
        <v>686</v>
      </c>
      <c r="C314" t="s">
        <v>1330</v>
      </c>
      <c r="D314" t="e">
        <f>IF(#REF!&lt;&gt;"",#REF!,"")</f>
        <v>#REF!</v>
      </c>
      <c r="E314" t="s">
        <v>1125</v>
      </c>
      <c r="F314" t="s">
        <v>1322</v>
      </c>
    </row>
    <row r="315" spans="1:6" x14ac:dyDescent="0.15">
      <c r="A315" t="s">
        <v>1317</v>
      </c>
      <c r="B315">
        <v>689</v>
      </c>
      <c r="C315" t="s">
        <v>1331</v>
      </c>
      <c r="D315" t="e">
        <f>IF(#REF!&lt;&gt;"",#REF!,"")</f>
        <v>#REF!</v>
      </c>
      <c r="E315" t="s">
        <v>1125</v>
      </c>
      <c r="F315" t="s">
        <v>1322</v>
      </c>
    </row>
    <row r="316" spans="1:6" x14ac:dyDescent="0.15">
      <c r="A316" t="s">
        <v>1332</v>
      </c>
      <c r="B316">
        <v>742</v>
      </c>
      <c r="C316" t="s">
        <v>1185</v>
      </c>
      <c r="D316" s="919" t="e">
        <f>IF(#REF!&lt;&gt;"",#REF!,"")</f>
        <v>#REF!</v>
      </c>
      <c r="E316" t="s">
        <v>1125</v>
      </c>
      <c r="F316" t="s">
        <v>1129</v>
      </c>
    </row>
    <row r="317" spans="1:6" x14ac:dyDescent="0.15">
      <c r="A317" t="s">
        <v>1332</v>
      </c>
      <c r="B317">
        <v>743</v>
      </c>
      <c r="C317" t="s">
        <v>1188</v>
      </c>
      <c r="D317" s="919" t="e">
        <f>IF(#REF!&lt;&gt;"",#REF!,"")</f>
        <v>#REF!</v>
      </c>
      <c r="E317" t="s">
        <v>1125</v>
      </c>
      <c r="F317" t="s">
        <v>1129</v>
      </c>
    </row>
    <row r="318" spans="1:6" x14ac:dyDescent="0.15">
      <c r="A318" t="s">
        <v>1332</v>
      </c>
      <c r="B318">
        <v>744</v>
      </c>
      <c r="C318" t="s">
        <v>1190</v>
      </c>
      <c r="D318" s="919" t="e">
        <f>IF(#REF!&lt;&gt;"",#REF!,"")</f>
        <v>#REF!</v>
      </c>
      <c r="E318" t="s">
        <v>1125</v>
      </c>
      <c r="F318" t="s">
        <v>1129</v>
      </c>
    </row>
    <row r="319" spans="1:6" x14ac:dyDescent="0.15">
      <c r="A319" t="s">
        <v>1332</v>
      </c>
      <c r="B319">
        <v>745</v>
      </c>
      <c r="C319" t="s">
        <v>1333</v>
      </c>
      <c r="D319" s="919" t="e">
        <f>IF(#REF!&lt;&gt;"",#REF!,"")</f>
        <v>#REF!</v>
      </c>
      <c r="E319" t="s">
        <v>1125</v>
      </c>
      <c r="F319" t="s">
        <v>1129</v>
      </c>
    </row>
    <row r="320" spans="1:6" x14ac:dyDescent="0.15">
      <c r="A320" t="s">
        <v>1332</v>
      </c>
      <c r="B320">
        <v>750</v>
      </c>
      <c r="C320" t="s">
        <v>1297</v>
      </c>
      <c r="D320" t="e">
        <f>IF(#REF!&lt;&gt;"",#REF!,"")</f>
        <v>#REF!</v>
      </c>
      <c r="E320" t="s">
        <v>1125</v>
      </c>
      <c r="F320" t="s">
        <v>1321</v>
      </c>
    </row>
    <row r="321" spans="1:6" x14ac:dyDescent="0.15">
      <c r="A321" t="s">
        <v>1332</v>
      </c>
      <c r="B321">
        <v>756</v>
      </c>
      <c r="C321" t="s">
        <v>1197</v>
      </c>
      <c r="D321" t="e">
        <f>IF(#REF!&lt;&gt;"",#REF!,"")</f>
        <v>#REF!</v>
      </c>
      <c r="E321" t="s">
        <v>1125</v>
      </c>
      <c r="F321" t="s">
        <v>1322</v>
      </c>
    </row>
    <row r="322" spans="1:6" x14ac:dyDescent="0.15">
      <c r="A322" t="s">
        <v>1332</v>
      </c>
      <c r="B322">
        <v>759</v>
      </c>
      <c r="C322" t="s">
        <v>1199</v>
      </c>
      <c r="D322" t="e">
        <f>IF(#REF!&lt;&gt;"",#REF!,"")</f>
        <v>#REF!</v>
      </c>
      <c r="E322" t="s">
        <v>1125</v>
      </c>
      <c r="F322" t="s">
        <v>1322</v>
      </c>
    </row>
    <row r="323" spans="1:6" x14ac:dyDescent="0.15">
      <c r="A323" t="s">
        <v>1332</v>
      </c>
      <c r="B323">
        <v>762</v>
      </c>
      <c r="C323" t="s">
        <v>1201</v>
      </c>
      <c r="D323" t="e">
        <f>IF(#REF!&lt;&gt;"",#REF!,"")</f>
        <v>#REF!</v>
      </c>
      <c r="E323" t="s">
        <v>1125</v>
      </c>
      <c r="F323" t="s">
        <v>1322</v>
      </c>
    </row>
    <row r="324" spans="1:6" x14ac:dyDescent="0.15">
      <c r="A324" t="s">
        <v>1332</v>
      </c>
      <c r="B324">
        <v>765</v>
      </c>
      <c r="C324" t="s">
        <v>1334</v>
      </c>
      <c r="D324" t="e">
        <f>IF(#REF!&lt;&gt;"",#REF!,"")</f>
        <v>#REF!</v>
      </c>
      <c r="E324" t="s">
        <v>1125</v>
      </c>
      <c r="F324" t="s">
        <v>1322</v>
      </c>
    </row>
    <row r="325" spans="1:6" x14ac:dyDescent="0.15">
      <c r="A325" t="s">
        <v>1332</v>
      </c>
      <c r="B325">
        <v>768</v>
      </c>
      <c r="C325" t="s">
        <v>1335</v>
      </c>
      <c r="D325" t="e">
        <f>IF(#REF!&lt;&gt;"",#REF!,"")</f>
        <v>#REF!</v>
      </c>
      <c r="E325" t="s">
        <v>1125</v>
      </c>
      <c r="F325" t="s">
        <v>1321</v>
      </c>
    </row>
    <row r="326" spans="1:6" x14ac:dyDescent="0.15">
      <c r="A326" t="s">
        <v>1332</v>
      </c>
      <c r="B326">
        <v>778</v>
      </c>
      <c r="C326" t="s">
        <v>1203</v>
      </c>
      <c r="D326" s="919" t="e">
        <f>IF(#REF!&lt;&gt;"",#REF!,"")</f>
        <v>#REF!</v>
      </c>
      <c r="E326" t="s">
        <v>1125</v>
      </c>
      <c r="F326" t="s">
        <v>1129</v>
      </c>
    </row>
    <row r="327" spans="1:6" x14ac:dyDescent="0.15">
      <c r="A327" t="s">
        <v>1332</v>
      </c>
      <c r="B327">
        <v>779</v>
      </c>
      <c r="C327" t="s">
        <v>1205</v>
      </c>
      <c r="D327" s="919" t="e">
        <f>IF(#REF!&lt;&gt;"",#REF!,"")</f>
        <v>#REF!</v>
      </c>
      <c r="E327" t="s">
        <v>1125</v>
      </c>
      <c r="F327" t="s">
        <v>1129</v>
      </c>
    </row>
    <row r="328" spans="1:6" x14ac:dyDescent="0.15">
      <c r="A328" t="s">
        <v>1332</v>
      </c>
      <c r="B328">
        <v>780</v>
      </c>
      <c r="C328" t="s">
        <v>1207</v>
      </c>
      <c r="D328" s="919" t="e">
        <f>IF(#REF!&lt;&gt;"",#REF!,"")</f>
        <v>#REF!</v>
      </c>
      <c r="E328" t="s">
        <v>1125</v>
      </c>
      <c r="F328" t="s">
        <v>1129</v>
      </c>
    </row>
    <row r="329" spans="1:6" x14ac:dyDescent="0.15">
      <c r="A329" t="s">
        <v>1332</v>
      </c>
      <c r="B329">
        <v>781</v>
      </c>
      <c r="C329" t="s">
        <v>1336</v>
      </c>
      <c r="D329" s="919" t="e">
        <f>IF(#REF!&lt;&gt;"",#REF!,"")</f>
        <v>#REF!</v>
      </c>
      <c r="E329" t="s">
        <v>1125</v>
      </c>
      <c r="F329" t="s">
        <v>1129</v>
      </c>
    </row>
    <row r="330" spans="1:6" x14ac:dyDescent="0.15">
      <c r="A330" t="s">
        <v>1332</v>
      </c>
      <c r="B330">
        <v>787</v>
      </c>
      <c r="C330" t="s">
        <v>1317</v>
      </c>
      <c r="D330" t="e">
        <f>IF(#REF!&lt;&gt;"",#REF!,"")</f>
        <v>#REF!</v>
      </c>
      <c r="E330" t="s">
        <v>1125</v>
      </c>
      <c r="F330" t="s">
        <v>1321</v>
      </c>
    </row>
    <row r="331" spans="1:6" x14ac:dyDescent="0.15">
      <c r="A331" t="s">
        <v>1332</v>
      </c>
      <c r="B331">
        <v>793</v>
      </c>
      <c r="C331" t="s">
        <v>1213</v>
      </c>
      <c r="D331" t="e">
        <f>IF(#REF!&lt;&gt;"",#REF!,"")</f>
        <v>#REF!</v>
      </c>
      <c r="E331" t="s">
        <v>1125</v>
      </c>
      <c r="F331" t="s">
        <v>1322</v>
      </c>
    </row>
    <row r="332" spans="1:6" x14ac:dyDescent="0.15">
      <c r="A332" t="s">
        <v>1332</v>
      </c>
      <c r="B332">
        <v>796</v>
      </c>
      <c r="C332" t="s">
        <v>1215</v>
      </c>
      <c r="D332" t="e">
        <f>IF(#REF!&lt;&gt;"",#REF!,"")</f>
        <v>#REF!</v>
      </c>
      <c r="E332" t="s">
        <v>1125</v>
      </c>
      <c r="F332" t="s">
        <v>1322</v>
      </c>
    </row>
    <row r="333" spans="1:6" x14ac:dyDescent="0.15">
      <c r="A333" t="s">
        <v>1332</v>
      </c>
      <c r="B333">
        <v>799</v>
      </c>
      <c r="C333" t="s">
        <v>1337</v>
      </c>
      <c r="D333" t="e">
        <f>IF(#REF!&lt;&gt;"",#REF!,"")</f>
        <v>#REF!</v>
      </c>
      <c r="E333" t="s">
        <v>1125</v>
      </c>
      <c r="F333" t="s">
        <v>1322</v>
      </c>
    </row>
    <row r="334" spans="1:6" x14ac:dyDescent="0.15">
      <c r="A334" t="s">
        <v>1332</v>
      </c>
      <c r="B334">
        <v>802</v>
      </c>
      <c r="C334" t="s">
        <v>1338</v>
      </c>
      <c r="D334" t="e">
        <f>IF(#REF!&lt;&gt;"",#REF!,"")</f>
        <v>#REF!</v>
      </c>
      <c r="E334" t="s">
        <v>1125</v>
      </c>
      <c r="F334" t="s">
        <v>1322</v>
      </c>
    </row>
    <row r="335" spans="1:6" x14ac:dyDescent="0.15">
      <c r="A335" t="s">
        <v>1332</v>
      </c>
      <c r="B335">
        <v>815</v>
      </c>
      <c r="C335" t="s">
        <v>1217</v>
      </c>
      <c r="D335" s="919" t="e">
        <f>IF(#REF!&lt;&gt;"",#REF!,"")</f>
        <v>#REF!</v>
      </c>
      <c r="E335" t="s">
        <v>1125</v>
      </c>
      <c r="F335" t="s">
        <v>1129</v>
      </c>
    </row>
    <row r="336" spans="1:6" x14ac:dyDescent="0.15">
      <c r="A336" t="s">
        <v>1332</v>
      </c>
      <c r="B336">
        <v>816</v>
      </c>
      <c r="C336" t="s">
        <v>1219</v>
      </c>
      <c r="D336" s="919" t="e">
        <f>IF(#REF!&lt;&gt;"",#REF!,"")</f>
        <v>#REF!</v>
      </c>
      <c r="E336" t="s">
        <v>1125</v>
      </c>
      <c r="F336" t="s">
        <v>1129</v>
      </c>
    </row>
    <row r="337" spans="1:6" x14ac:dyDescent="0.15">
      <c r="A337" t="s">
        <v>1332</v>
      </c>
      <c r="B337">
        <v>817</v>
      </c>
      <c r="C337" t="s">
        <v>1339</v>
      </c>
      <c r="D337" s="919" t="e">
        <f>IF(#REF!&lt;&gt;"",#REF!,"")</f>
        <v>#REF!</v>
      </c>
      <c r="E337" t="s">
        <v>1125</v>
      </c>
      <c r="F337" t="s">
        <v>1129</v>
      </c>
    </row>
    <row r="338" spans="1:6" x14ac:dyDescent="0.15">
      <c r="A338" t="s">
        <v>1332</v>
      </c>
      <c r="B338">
        <v>818</v>
      </c>
      <c r="C338" t="s">
        <v>1340</v>
      </c>
      <c r="D338" s="919" t="e">
        <f>IF(#REF!&lt;&gt;"",#REF!,"")</f>
        <v>#REF!</v>
      </c>
      <c r="E338" t="s">
        <v>1125</v>
      </c>
      <c r="F338" t="s">
        <v>1129</v>
      </c>
    </row>
    <row r="339" spans="1:6" x14ac:dyDescent="0.15">
      <c r="A339" t="s">
        <v>1332</v>
      </c>
      <c r="B339">
        <v>823</v>
      </c>
      <c r="C339" t="s">
        <v>1341</v>
      </c>
      <c r="D339" t="e">
        <f>IF(#REF!&lt;&gt;"",#REF!,"")</f>
        <v>#REF!</v>
      </c>
      <c r="E339" t="s">
        <v>1125</v>
      </c>
      <c r="F339" t="s">
        <v>1321</v>
      </c>
    </row>
    <row r="340" spans="1:6" x14ac:dyDescent="0.15">
      <c r="A340" t="s">
        <v>1332</v>
      </c>
      <c r="B340">
        <v>829</v>
      </c>
      <c r="C340" t="s">
        <v>1225</v>
      </c>
      <c r="D340" t="e">
        <f>IF(#REF!&lt;&gt;"",#REF!,"")</f>
        <v>#REF!</v>
      </c>
      <c r="E340" t="s">
        <v>1125</v>
      </c>
      <c r="F340" t="s">
        <v>1322</v>
      </c>
    </row>
    <row r="341" spans="1:6" x14ac:dyDescent="0.15">
      <c r="A341" t="s">
        <v>1332</v>
      </c>
      <c r="B341">
        <v>832</v>
      </c>
      <c r="C341" t="s">
        <v>1227</v>
      </c>
      <c r="D341" t="e">
        <f>IF(#REF!&lt;&gt;"",#REF!,"")</f>
        <v>#REF!</v>
      </c>
      <c r="E341" t="s">
        <v>1125</v>
      </c>
      <c r="F341" t="s">
        <v>1322</v>
      </c>
    </row>
    <row r="342" spans="1:6" x14ac:dyDescent="0.15">
      <c r="A342" t="s">
        <v>1332</v>
      </c>
      <c r="B342">
        <v>835</v>
      </c>
      <c r="C342" t="s">
        <v>1342</v>
      </c>
      <c r="D342" t="e">
        <f>IF(#REF!&lt;&gt;"",#REF!,"")</f>
        <v>#REF!</v>
      </c>
      <c r="E342" t="s">
        <v>1125</v>
      </c>
      <c r="F342" t="s">
        <v>1322</v>
      </c>
    </row>
    <row r="343" spans="1:6" x14ac:dyDescent="0.15">
      <c r="A343" t="s">
        <v>1332</v>
      </c>
      <c r="B343">
        <v>838</v>
      </c>
      <c r="C343" t="s">
        <v>1343</v>
      </c>
      <c r="D343" t="e">
        <f>IF(#REF!&lt;&gt;"",#REF!,"")</f>
        <v>#REF!</v>
      </c>
      <c r="E343" t="s">
        <v>1125</v>
      </c>
      <c r="F343" t="s">
        <v>1322</v>
      </c>
    </row>
    <row r="344" spans="1:6" x14ac:dyDescent="0.15">
      <c r="A344" t="s">
        <v>1332</v>
      </c>
      <c r="B344">
        <v>841</v>
      </c>
      <c r="C344" t="s">
        <v>1344</v>
      </c>
      <c r="D344" t="e">
        <f>IF(#REF!&lt;&gt;"",#REF!,"")</f>
        <v>#REF!</v>
      </c>
      <c r="E344" t="s">
        <v>1125</v>
      </c>
      <c r="F344" t="s">
        <v>1321</v>
      </c>
    </row>
    <row r="345" spans="1:6" x14ac:dyDescent="0.15">
      <c r="A345" t="s">
        <v>1332</v>
      </c>
      <c r="B345">
        <v>851</v>
      </c>
      <c r="C345" t="s">
        <v>1229</v>
      </c>
      <c r="D345" s="919" t="e">
        <f>IF(#REF!&lt;&gt;"",#REF!,"")</f>
        <v>#REF!</v>
      </c>
      <c r="E345" t="s">
        <v>1125</v>
      </c>
      <c r="F345" t="s">
        <v>1129</v>
      </c>
    </row>
    <row r="346" spans="1:6" x14ac:dyDescent="0.15">
      <c r="A346" t="s">
        <v>1332</v>
      </c>
      <c r="B346">
        <v>852</v>
      </c>
      <c r="C346" t="s">
        <v>1231</v>
      </c>
      <c r="D346" s="919" t="e">
        <f>IF(#REF!&lt;&gt;"",#REF!,"")</f>
        <v>#REF!</v>
      </c>
      <c r="E346" t="s">
        <v>1125</v>
      </c>
      <c r="F346" t="s">
        <v>1129</v>
      </c>
    </row>
    <row r="347" spans="1:6" x14ac:dyDescent="0.15">
      <c r="A347" t="s">
        <v>1332</v>
      </c>
      <c r="B347">
        <v>853</v>
      </c>
      <c r="C347" t="s">
        <v>1345</v>
      </c>
      <c r="D347" s="919" t="e">
        <f>IF(#REF!&lt;&gt;"",#REF!,"")</f>
        <v>#REF!</v>
      </c>
      <c r="E347" t="s">
        <v>1125</v>
      </c>
      <c r="F347" t="s">
        <v>1129</v>
      </c>
    </row>
    <row r="348" spans="1:6" x14ac:dyDescent="0.15">
      <c r="A348" t="s">
        <v>1332</v>
      </c>
      <c r="B348">
        <v>854</v>
      </c>
      <c r="C348" t="s">
        <v>1346</v>
      </c>
      <c r="D348" s="919" t="e">
        <f>IF(#REF!&lt;&gt;"",#REF!,"")</f>
        <v>#REF!</v>
      </c>
      <c r="E348" t="s">
        <v>1125</v>
      </c>
      <c r="F348" t="s">
        <v>1129</v>
      </c>
    </row>
    <row r="349" spans="1:6" x14ac:dyDescent="0.15">
      <c r="A349" t="s">
        <v>1332</v>
      </c>
      <c r="B349">
        <v>860</v>
      </c>
      <c r="C349" t="s">
        <v>1347</v>
      </c>
      <c r="D349" t="e">
        <f>IF(#REF!&lt;&gt;"",#REF!,"")</f>
        <v>#REF!</v>
      </c>
      <c r="E349" t="s">
        <v>1125</v>
      </c>
      <c r="F349" t="s">
        <v>1321</v>
      </c>
    </row>
    <row r="350" spans="1:6" x14ac:dyDescent="0.15">
      <c r="A350" t="s">
        <v>1332</v>
      </c>
      <c r="B350">
        <v>866</v>
      </c>
      <c r="C350" t="s">
        <v>1237</v>
      </c>
      <c r="D350" t="e">
        <f>IF(#REF!&lt;&gt;"",#REF!,"")</f>
        <v>#REF!</v>
      </c>
      <c r="E350" t="s">
        <v>1125</v>
      </c>
      <c r="F350" t="s">
        <v>1322</v>
      </c>
    </row>
    <row r="351" spans="1:6" x14ac:dyDescent="0.15">
      <c r="A351" t="s">
        <v>1332</v>
      </c>
      <c r="B351">
        <v>869</v>
      </c>
      <c r="C351" t="s">
        <v>1239</v>
      </c>
      <c r="D351" t="e">
        <f>IF(#REF!&lt;&gt;"",#REF!,"")</f>
        <v>#REF!</v>
      </c>
      <c r="E351" t="s">
        <v>1125</v>
      </c>
      <c r="F351" t="s">
        <v>1322</v>
      </c>
    </row>
    <row r="352" spans="1:6" x14ac:dyDescent="0.15">
      <c r="A352" t="s">
        <v>1332</v>
      </c>
      <c r="B352">
        <v>872</v>
      </c>
      <c r="C352" t="s">
        <v>1348</v>
      </c>
      <c r="D352" t="e">
        <f>IF(#REF!&lt;&gt;"",#REF!,"")</f>
        <v>#REF!</v>
      </c>
      <c r="E352" t="s">
        <v>1125</v>
      </c>
      <c r="F352" t="s">
        <v>1322</v>
      </c>
    </row>
    <row r="353" spans="1:6" x14ac:dyDescent="0.15">
      <c r="A353" t="s">
        <v>1332</v>
      </c>
      <c r="B353">
        <v>875</v>
      </c>
      <c r="C353" t="s">
        <v>1349</v>
      </c>
      <c r="D353" t="e">
        <f>IF(#REF!&lt;&gt;"",#REF!,"")</f>
        <v>#REF!</v>
      </c>
      <c r="E353" t="s">
        <v>1125</v>
      </c>
      <c r="F353" t="s">
        <v>1322</v>
      </c>
    </row>
    <row r="354" spans="1:6" x14ac:dyDescent="0.15">
      <c r="A354" t="s">
        <v>1332</v>
      </c>
      <c r="B354">
        <v>888</v>
      </c>
      <c r="C354" t="s">
        <v>1241</v>
      </c>
      <c r="D354" s="919" t="e">
        <f>IF(#REF!&lt;&gt;"",#REF!,"")</f>
        <v>#REF!</v>
      </c>
      <c r="E354" t="s">
        <v>1125</v>
      </c>
      <c r="F354" t="s">
        <v>1129</v>
      </c>
    </row>
    <row r="355" spans="1:6" x14ac:dyDescent="0.15">
      <c r="A355" t="s">
        <v>1332</v>
      </c>
      <c r="B355">
        <v>889</v>
      </c>
      <c r="C355" t="s">
        <v>1243</v>
      </c>
      <c r="D355" s="919" t="e">
        <f>IF(#REF!&lt;&gt;"",#REF!,"")</f>
        <v>#REF!</v>
      </c>
      <c r="E355" t="s">
        <v>1125</v>
      </c>
      <c r="F355" t="s">
        <v>1129</v>
      </c>
    </row>
    <row r="356" spans="1:6" x14ac:dyDescent="0.15">
      <c r="A356" t="s">
        <v>1332</v>
      </c>
      <c r="B356">
        <v>890</v>
      </c>
      <c r="C356" t="s">
        <v>1350</v>
      </c>
      <c r="D356" s="919" t="e">
        <f>IF(#REF!&lt;&gt;"",#REF!,"")</f>
        <v>#REF!</v>
      </c>
      <c r="E356" t="s">
        <v>1125</v>
      </c>
      <c r="F356" t="s">
        <v>1129</v>
      </c>
    </row>
    <row r="357" spans="1:6" x14ac:dyDescent="0.15">
      <c r="A357" t="s">
        <v>1332</v>
      </c>
      <c r="B357">
        <v>891</v>
      </c>
      <c r="C357" t="s">
        <v>1351</v>
      </c>
      <c r="D357" s="919" t="e">
        <f>IF(#REF!&lt;&gt;"",#REF!,"")</f>
        <v>#REF!</v>
      </c>
      <c r="E357" t="s">
        <v>1125</v>
      </c>
      <c r="F357" t="s">
        <v>1129</v>
      </c>
    </row>
    <row r="358" spans="1:6" x14ac:dyDescent="0.15">
      <c r="A358" t="s">
        <v>1332</v>
      </c>
      <c r="B358">
        <v>896</v>
      </c>
      <c r="C358" t="s">
        <v>1352</v>
      </c>
      <c r="D358" t="e">
        <f>IF(#REF!&lt;&gt;"",#REF!,"")</f>
        <v>#REF!</v>
      </c>
      <c r="E358" t="s">
        <v>1125</v>
      </c>
      <c r="F358" t="s">
        <v>1321</v>
      </c>
    </row>
    <row r="359" spans="1:6" x14ac:dyDescent="0.15">
      <c r="A359" t="s">
        <v>1332</v>
      </c>
      <c r="B359">
        <v>902</v>
      </c>
      <c r="C359" t="s">
        <v>1180</v>
      </c>
      <c r="D359" t="e">
        <f>IF(#REF!&lt;&gt;"",#REF!,"")</f>
        <v>#REF!</v>
      </c>
      <c r="E359" t="s">
        <v>1125</v>
      </c>
      <c r="F359" t="s">
        <v>1322</v>
      </c>
    </row>
    <row r="360" spans="1:6" x14ac:dyDescent="0.15">
      <c r="A360" t="s">
        <v>1332</v>
      </c>
      <c r="B360">
        <v>905</v>
      </c>
      <c r="C360" t="s">
        <v>1247</v>
      </c>
      <c r="D360" t="e">
        <f>IF(#REF!&lt;&gt;"",#REF!,"")</f>
        <v>#REF!</v>
      </c>
      <c r="E360" t="s">
        <v>1125</v>
      </c>
      <c r="F360" t="s">
        <v>1322</v>
      </c>
    </row>
    <row r="361" spans="1:6" x14ac:dyDescent="0.15">
      <c r="A361" t="s">
        <v>1332</v>
      </c>
      <c r="B361">
        <v>908</v>
      </c>
      <c r="C361" t="s">
        <v>1353</v>
      </c>
      <c r="D361" t="e">
        <f>IF(#REF!&lt;&gt;"",#REF!,"")</f>
        <v>#REF!</v>
      </c>
      <c r="E361" t="s">
        <v>1125</v>
      </c>
      <c r="F361" t="s">
        <v>1322</v>
      </c>
    </row>
    <row r="362" spans="1:6" x14ac:dyDescent="0.15">
      <c r="A362" t="s">
        <v>1332</v>
      </c>
      <c r="B362">
        <v>911</v>
      </c>
      <c r="C362" t="s">
        <v>1354</v>
      </c>
      <c r="D362" t="e">
        <f>IF(#REF!&lt;&gt;"",#REF!,"")</f>
        <v>#REF!</v>
      </c>
      <c r="E362" t="s">
        <v>1125</v>
      </c>
      <c r="F362" t="s">
        <v>1322</v>
      </c>
    </row>
    <row r="363" spans="1:6" x14ac:dyDescent="0.15">
      <c r="A363" t="s">
        <v>1332</v>
      </c>
      <c r="B363">
        <v>914</v>
      </c>
      <c r="C363" t="s">
        <v>1355</v>
      </c>
      <c r="D363" t="e">
        <f>IF(#REF!&lt;&gt;"",#REF!,"")</f>
        <v>#REF!</v>
      </c>
      <c r="E363" t="s">
        <v>1125</v>
      </c>
      <c r="F363" t="s">
        <v>1321</v>
      </c>
    </row>
    <row r="364" spans="1:6" x14ac:dyDescent="0.15">
      <c r="A364" t="s">
        <v>1332</v>
      </c>
      <c r="B364">
        <v>924</v>
      </c>
      <c r="C364" t="s">
        <v>1250</v>
      </c>
      <c r="D364" s="919" t="e">
        <f>IF(#REF!&lt;&gt;"",#REF!,"")</f>
        <v>#REF!</v>
      </c>
      <c r="E364" t="s">
        <v>1125</v>
      </c>
      <c r="F364" t="s">
        <v>1129</v>
      </c>
    </row>
    <row r="365" spans="1:6" x14ac:dyDescent="0.15">
      <c r="A365" t="s">
        <v>1332</v>
      </c>
      <c r="B365">
        <v>925</v>
      </c>
      <c r="C365" t="s">
        <v>1253</v>
      </c>
      <c r="D365" s="919" t="e">
        <f>IF(#REF!&lt;&gt;"",#REF!,"")</f>
        <v>#REF!</v>
      </c>
      <c r="E365" t="s">
        <v>1125</v>
      </c>
      <c r="F365" t="s">
        <v>1129</v>
      </c>
    </row>
    <row r="366" spans="1:6" x14ac:dyDescent="0.15">
      <c r="A366" t="s">
        <v>1332</v>
      </c>
      <c r="B366">
        <v>926</v>
      </c>
      <c r="C366" t="s">
        <v>1356</v>
      </c>
      <c r="D366" s="919" t="e">
        <f>IF(#REF!&lt;&gt;"",#REF!,"")</f>
        <v>#REF!</v>
      </c>
      <c r="E366" t="s">
        <v>1125</v>
      </c>
      <c r="F366" t="s">
        <v>1129</v>
      </c>
    </row>
    <row r="367" spans="1:6" x14ac:dyDescent="0.15">
      <c r="A367" t="s">
        <v>1332</v>
      </c>
      <c r="B367">
        <v>927</v>
      </c>
      <c r="C367" t="s">
        <v>1357</v>
      </c>
      <c r="D367" s="919" t="e">
        <f>IF(#REF!&lt;&gt;"",#REF!,"")</f>
        <v>#REF!</v>
      </c>
      <c r="E367" t="s">
        <v>1125</v>
      </c>
      <c r="F367" t="s">
        <v>1129</v>
      </c>
    </row>
    <row r="368" spans="1:6" x14ac:dyDescent="0.15">
      <c r="A368" t="s">
        <v>1332</v>
      </c>
      <c r="B368">
        <v>933</v>
      </c>
      <c r="C368" t="s">
        <v>1358</v>
      </c>
      <c r="D368" t="e">
        <f>IF(#REF!&lt;&gt;"",#REF!,"")</f>
        <v>#REF!</v>
      </c>
      <c r="E368" t="s">
        <v>1125</v>
      </c>
      <c r="F368" t="s">
        <v>1321</v>
      </c>
    </row>
    <row r="369" spans="1:6" x14ac:dyDescent="0.15">
      <c r="A369" t="s">
        <v>1332</v>
      </c>
      <c r="B369">
        <v>939</v>
      </c>
      <c r="C369" t="s">
        <v>1262</v>
      </c>
      <c r="D369" t="e">
        <f>IF(#REF!&lt;&gt;"",#REF!,"")</f>
        <v>#REF!</v>
      </c>
      <c r="E369" t="s">
        <v>1125</v>
      </c>
      <c r="F369" t="s">
        <v>1322</v>
      </c>
    </row>
    <row r="370" spans="1:6" x14ac:dyDescent="0.15">
      <c r="A370" t="s">
        <v>1332</v>
      </c>
      <c r="B370">
        <v>942</v>
      </c>
      <c r="C370" t="s">
        <v>1265</v>
      </c>
      <c r="D370" t="e">
        <f>IF(#REF!&lt;&gt;"",#REF!,"")</f>
        <v>#REF!</v>
      </c>
      <c r="E370" t="s">
        <v>1125</v>
      </c>
      <c r="F370" t="s">
        <v>1322</v>
      </c>
    </row>
    <row r="371" spans="1:6" x14ac:dyDescent="0.15">
      <c r="A371" t="s">
        <v>1332</v>
      </c>
      <c r="B371">
        <v>945</v>
      </c>
      <c r="C371" t="s">
        <v>1359</v>
      </c>
      <c r="D371" t="e">
        <f>IF(#REF!&lt;&gt;"",#REF!,"")</f>
        <v>#REF!</v>
      </c>
      <c r="E371" t="s">
        <v>1125</v>
      </c>
      <c r="F371" t="s">
        <v>1322</v>
      </c>
    </row>
    <row r="372" spans="1:6" x14ac:dyDescent="0.15">
      <c r="A372" t="s">
        <v>1332</v>
      </c>
      <c r="B372">
        <v>948</v>
      </c>
      <c r="C372" t="s">
        <v>1360</v>
      </c>
      <c r="D372" t="e">
        <f>IF(#REF!&lt;&gt;"",#REF!,"")</f>
        <v>#REF!</v>
      </c>
      <c r="E372" t="s">
        <v>1125</v>
      </c>
      <c r="F372" t="s">
        <v>1322</v>
      </c>
    </row>
    <row r="373" spans="1:6" x14ac:dyDescent="0.15">
      <c r="A373" t="s">
        <v>1332</v>
      </c>
      <c r="B373">
        <v>961</v>
      </c>
      <c r="C373" t="s">
        <v>1268</v>
      </c>
      <c r="D373" s="919" t="e">
        <f>IF(#REF!&lt;&gt;"",#REF!,"")</f>
        <v>#REF!</v>
      </c>
      <c r="E373" t="s">
        <v>1125</v>
      </c>
      <c r="F373" t="s">
        <v>1129</v>
      </c>
    </row>
    <row r="374" spans="1:6" x14ac:dyDescent="0.15">
      <c r="A374" t="s">
        <v>1332</v>
      </c>
      <c r="B374">
        <v>962</v>
      </c>
      <c r="C374" t="s">
        <v>1271</v>
      </c>
      <c r="D374" s="919" t="e">
        <f>IF(#REF!&lt;&gt;"",#REF!,"")</f>
        <v>#REF!</v>
      </c>
      <c r="E374" t="s">
        <v>1125</v>
      </c>
      <c r="F374" t="s">
        <v>1129</v>
      </c>
    </row>
    <row r="375" spans="1:6" x14ac:dyDescent="0.15">
      <c r="A375" t="s">
        <v>1332</v>
      </c>
      <c r="B375">
        <v>963</v>
      </c>
      <c r="C375" t="s">
        <v>1361</v>
      </c>
      <c r="D375" s="919" t="e">
        <f>IF(#REF!&lt;&gt;"",#REF!,"")</f>
        <v>#REF!</v>
      </c>
      <c r="E375" t="s">
        <v>1125</v>
      </c>
      <c r="F375" t="s">
        <v>1129</v>
      </c>
    </row>
    <row r="376" spans="1:6" x14ac:dyDescent="0.15">
      <c r="A376" t="s">
        <v>1332</v>
      </c>
      <c r="B376">
        <v>964</v>
      </c>
      <c r="C376" t="s">
        <v>1362</v>
      </c>
      <c r="D376" s="919" t="e">
        <f>IF(#REF!&lt;&gt;"",#REF!,"")</f>
        <v>#REF!</v>
      </c>
      <c r="E376" t="s">
        <v>1125</v>
      </c>
      <c r="F376" t="s">
        <v>1129</v>
      </c>
    </row>
    <row r="377" spans="1:6" x14ac:dyDescent="0.15">
      <c r="A377" t="s">
        <v>1332</v>
      </c>
      <c r="B377">
        <v>969</v>
      </c>
      <c r="C377" t="s">
        <v>1363</v>
      </c>
      <c r="D377" t="e">
        <f>IF(#REF!&lt;&gt;"",#REF!,"")</f>
        <v>#REF!</v>
      </c>
      <c r="E377" t="s">
        <v>1125</v>
      </c>
      <c r="F377" t="s">
        <v>1321</v>
      </c>
    </row>
    <row r="378" spans="1:6" x14ac:dyDescent="0.15">
      <c r="A378" t="s">
        <v>1332</v>
      </c>
      <c r="B378">
        <v>975</v>
      </c>
      <c r="C378" t="s">
        <v>1364</v>
      </c>
      <c r="D378" t="e">
        <f>IF(#REF!&lt;&gt;"",#REF!,"")</f>
        <v>#REF!</v>
      </c>
      <c r="E378" t="s">
        <v>1125</v>
      </c>
      <c r="F378" t="s">
        <v>1322</v>
      </c>
    </row>
    <row r="379" spans="1:6" x14ac:dyDescent="0.15">
      <c r="A379" t="s">
        <v>1332</v>
      </c>
      <c r="B379">
        <v>978</v>
      </c>
      <c r="C379" t="s">
        <v>1365</v>
      </c>
      <c r="D379" t="e">
        <f>IF(#REF!&lt;&gt;"",#REF!,"")</f>
        <v>#REF!</v>
      </c>
      <c r="E379" t="s">
        <v>1125</v>
      </c>
      <c r="F379" t="s">
        <v>1322</v>
      </c>
    </row>
    <row r="380" spans="1:6" x14ac:dyDescent="0.15">
      <c r="A380" t="s">
        <v>1332</v>
      </c>
      <c r="B380">
        <v>981</v>
      </c>
      <c r="C380" t="s">
        <v>1366</v>
      </c>
      <c r="D380" t="e">
        <f>IF(#REF!&lt;&gt;"",#REF!,"")</f>
        <v>#REF!</v>
      </c>
      <c r="E380" t="s">
        <v>1125</v>
      </c>
      <c r="F380" t="s">
        <v>1322</v>
      </c>
    </row>
    <row r="381" spans="1:6" x14ac:dyDescent="0.15">
      <c r="A381" t="s">
        <v>1332</v>
      </c>
      <c r="B381">
        <v>984</v>
      </c>
      <c r="C381" t="s">
        <v>1367</v>
      </c>
      <c r="D381" t="e">
        <f>IF(#REF!&lt;&gt;"",#REF!,"")</f>
        <v>#REF!</v>
      </c>
      <c r="E381" t="s">
        <v>1125</v>
      </c>
      <c r="F381" t="s">
        <v>1322</v>
      </c>
    </row>
    <row r="382" spans="1:6" x14ac:dyDescent="0.15">
      <c r="A382" t="s">
        <v>1332</v>
      </c>
      <c r="B382">
        <v>987</v>
      </c>
      <c r="C382" t="s">
        <v>1368</v>
      </c>
      <c r="D382" t="e">
        <f>IF(#REF!&lt;&gt;"",#REF!,"")</f>
        <v>#REF!</v>
      </c>
      <c r="E382" t="s">
        <v>1125</v>
      </c>
      <c r="F382" t="s">
        <v>1321</v>
      </c>
    </row>
    <row r="383" spans="1:6" x14ac:dyDescent="0.15">
      <c r="A383" t="s">
        <v>1332</v>
      </c>
      <c r="B383">
        <v>997</v>
      </c>
      <c r="C383" t="s">
        <v>1294</v>
      </c>
      <c r="D383" s="919" t="e">
        <f>IF(#REF!&lt;&gt;"",#REF!,"")</f>
        <v>#REF!</v>
      </c>
      <c r="E383" t="s">
        <v>1125</v>
      </c>
      <c r="F383" t="s">
        <v>1129</v>
      </c>
    </row>
    <row r="384" spans="1:6" x14ac:dyDescent="0.15">
      <c r="A384" t="s">
        <v>1332</v>
      </c>
      <c r="B384">
        <v>998</v>
      </c>
      <c r="C384" t="s">
        <v>1369</v>
      </c>
      <c r="D384" s="919" t="e">
        <f>IF(#REF!&lt;&gt;"",#REF!,"")</f>
        <v>#REF!</v>
      </c>
      <c r="E384" t="s">
        <v>1125</v>
      </c>
      <c r="F384" t="s">
        <v>1129</v>
      </c>
    </row>
    <row r="385" spans="1:6" x14ac:dyDescent="0.15">
      <c r="A385" t="s">
        <v>1332</v>
      </c>
      <c r="B385">
        <v>999</v>
      </c>
      <c r="C385" t="s">
        <v>1370</v>
      </c>
      <c r="D385" s="919" t="e">
        <f>IF(#REF!&lt;&gt;"",#REF!,"")</f>
        <v>#REF!</v>
      </c>
      <c r="E385" t="s">
        <v>1125</v>
      </c>
      <c r="F385" t="s">
        <v>1129</v>
      </c>
    </row>
    <row r="386" spans="1:6" x14ac:dyDescent="0.15">
      <c r="A386" t="s">
        <v>1332</v>
      </c>
      <c r="B386">
        <v>1000</v>
      </c>
      <c r="C386" t="s">
        <v>1371</v>
      </c>
      <c r="D386" s="919" t="e">
        <f>IF(#REF!&lt;&gt;"",#REF!,"")</f>
        <v>#REF!</v>
      </c>
      <c r="E386" t="s">
        <v>1125</v>
      </c>
      <c r="F386" t="s">
        <v>1129</v>
      </c>
    </row>
    <row r="387" spans="1:6" x14ac:dyDescent="0.15">
      <c r="A387" t="s">
        <v>1332</v>
      </c>
      <c r="B387">
        <v>1006</v>
      </c>
      <c r="C387" t="s">
        <v>1372</v>
      </c>
      <c r="D387" t="e">
        <f>IF(#REF!&lt;&gt;"",#REF!,"")</f>
        <v>#REF!</v>
      </c>
      <c r="E387" t="s">
        <v>1125</v>
      </c>
      <c r="F387" t="s">
        <v>1321</v>
      </c>
    </row>
    <row r="388" spans="1:6" x14ac:dyDescent="0.15">
      <c r="A388" t="s">
        <v>1332</v>
      </c>
      <c r="B388">
        <v>1012</v>
      </c>
      <c r="C388" t="s">
        <v>1373</v>
      </c>
      <c r="D388" t="e">
        <f>IF(#REF!&lt;&gt;"",#REF!,"")</f>
        <v>#REF!</v>
      </c>
      <c r="E388" t="s">
        <v>1125</v>
      </c>
      <c r="F388" t="s">
        <v>1322</v>
      </c>
    </row>
    <row r="389" spans="1:6" x14ac:dyDescent="0.15">
      <c r="A389" t="s">
        <v>1332</v>
      </c>
      <c r="B389">
        <v>1015</v>
      </c>
      <c r="C389" t="s">
        <v>1374</v>
      </c>
      <c r="D389" t="e">
        <f>IF(#REF!&lt;&gt;"",#REF!,"")</f>
        <v>#REF!</v>
      </c>
      <c r="E389" t="s">
        <v>1125</v>
      </c>
      <c r="F389" t="s">
        <v>1322</v>
      </c>
    </row>
    <row r="390" spans="1:6" x14ac:dyDescent="0.15">
      <c r="A390" t="s">
        <v>1332</v>
      </c>
      <c r="B390">
        <v>1018</v>
      </c>
      <c r="C390" t="s">
        <v>1375</v>
      </c>
      <c r="D390" t="e">
        <f>IF(#REF!&lt;&gt;"",#REF!,"")</f>
        <v>#REF!</v>
      </c>
      <c r="E390" t="s">
        <v>1125</v>
      </c>
      <c r="F390" t="s">
        <v>1322</v>
      </c>
    </row>
    <row r="391" spans="1:6" x14ac:dyDescent="0.15">
      <c r="A391" t="s">
        <v>1332</v>
      </c>
      <c r="B391">
        <v>1021</v>
      </c>
      <c r="C391" t="s">
        <v>1376</v>
      </c>
      <c r="D391" t="e">
        <f>IF(#REF!&lt;&gt;"",#REF!,"")</f>
        <v>#REF!</v>
      </c>
      <c r="E391" t="s">
        <v>1125</v>
      </c>
      <c r="F391" t="s">
        <v>1322</v>
      </c>
    </row>
    <row r="392" spans="1:6" x14ac:dyDescent="0.15">
      <c r="A392" t="s">
        <v>1331</v>
      </c>
      <c r="B392">
        <v>1036</v>
      </c>
      <c r="C392" t="s">
        <v>1377</v>
      </c>
      <c r="D392" s="919" t="str">
        <f>IF('P10(世田谷区)'!H3&lt;&gt;"",'P10(世田谷区)'!H3,"")</f>
        <v/>
      </c>
      <c r="E392" t="s">
        <v>1125</v>
      </c>
      <c r="F392" t="s">
        <v>1129</v>
      </c>
    </row>
    <row r="393" spans="1:6" x14ac:dyDescent="0.15">
      <c r="A393" t="s">
        <v>1331</v>
      </c>
      <c r="B393">
        <v>1046</v>
      </c>
      <c r="C393" t="s">
        <v>1378</v>
      </c>
      <c r="D393" s="919" t="str">
        <f>IF('P10(世田谷区)'!B8&lt;&gt;"",'P10(世田谷区)'!B8,"")</f>
        <v/>
      </c>
      <c r="E393" t="s">
        <v>1125</v>
      </c>
      <c r="F393" t="s">
        <v>1129</v>
      </c>
    </row>
    <row r="394" spans="1:6" x14ac:dyDescent="0.15">
      <c r="A394" t="s">
        <v>1331</v>
      </c>
      <c r="B394">
        <v>1047</v>
      </c>
      <c r="C394" t="s">
        <v>1379</v>
      </c>
      <c r="D394" s="919" t="str">
        <f>IF('P10(世田谷区)'!D8&lt;&gt;"",'P10(世田谷区)'!D8,"")</f>
        <v/>
      </c>
      <c r="E394" t="s">
        <v>1125</v>
      </c>
      <c r="F394" t="s">
        <v>1129</v>
      </c>
    </row>
    <row r="395" spans="1:6" x14ac:dyDescent="0.15">
      <c r="A395" t="s">
        <v>1331</v>
      </c>
      <c r="B395">
        <v>1048</v>
      </c>
      <c r="C395" t="s">
        <v>1209</v>
      </c>
      <c r="D395" s="919" t="str">
        <f>IF('P10(世田谷区)'!F8&lt;&gt;"",'P10(世田谷区)'!F8,"")</f>
        <v/>
      </c>
      <c r="E395" t="s">
        <v>1125</v>
      </c>
      <c r="F395" t="s">
        <v>1129</v>
      </c>
    </row>
    <row r="396" spans="1:6" x14ac:dyDescent="0.15">
      <c r="A396" t="s">
        <v>1331</v>
      </c>
      <c r="B396">
        <v>1049</v>
      </c>
      <c r="C396" t="s">
        <v>1158</v>
      </c>
      <c r="D396" s="920" t="str">
        <f>IF('P10(世田谷区)'!G8&lt;&gt;"",'P10(世田谷区)'!G8,"")</f>
        <v/>
      </c>
      <c r="E396" t="s">
        <v>1125</v>
      </c>
      <c r="F396" t="s">
        <v>1146</v>
      </c>
    </row>
    <row r="397" spans="1:6" x14ac:dyDescent="0.15">
      <c r="A397" t="s">
        <v>1331</v>
      </c>
      <c r="B397">
        <v>1050</v>
      </c>
      <c r="C397" t="s">
        <v>1210</v>
      </c>
      <c r="D397" s="919" t="str">
        <f>IF('P10(世田谷区)'!H8&lt;&gt;"",'P10(世田谷区)'!H8,"")</f>
        <v/>
      </c>
      <c r="E397" t="s">
        <v>1125</v>
      </c>
      <c r="F397" t="s">
        <v>1129</v>
      </c>
    </row>
    <row r="398" spans="1:6" x14ac:dyDescent="0.15">
      <c r="A398" t="s">
        <v>1331</v>
      </c>
      <c r="B398">
        <v>1052</v>
      </c>
      <c r="C398" t="s">
        <v>1327</v>
      </c>
      <c r="D398" s="919" t="str">
        <f>IF('P10(世田谷区)'!J8&lt;&gt;"",'P10(世田谷区)'!J8,"")</f>
        <v/>
      </c>
      <c r="E398" t="s">
        <v>1125</v>
      </c>
      <c r="F398" t="s">
        <v>1129</v>
      </c>
    </row>
    <row r="399" spans="1:6" x14ac:dyDescent="0.15">
      <c r="A399" t="s">
        <v>1331</v>
      </c>
      <c r="B399">
        <v>1054</v>
      </c>
      <c r="C399" t="s">
        <v>1380</v>
      </c>
      <c r="D399" s="919" t="str">
        <f>IF('P10(世田谷区)'!L8&lt;&gt;"",'P10(世田谷区)'!L8,"")</f>
        <v/>
      </c>
      <c r="E399" t="s">
        <v>1125</v>
      </c>
      <c r="F399" t="s">
        <v>1129</v>
      </c>
    </row>
    <row r="400" spans="1:6" x14ac:dyDescent="0.15">
      <c r="A400" t="s">
        <v>1331</v>
      </c>
      <c r="B400">
        <v>1055</v>
      </c>
      <c r="C400" t="s">
        <v>1381</v>
      </c>
      <c r="D400" s="919" t="str">
        <f>IF('P10(世田谷区)'!B9&lt;&gt;"",'P10(世田谷区)'!B9,"")</f>
        <v/>
      </c>
      <c r="E400" t="s">
        <v>1125</v>
      </c>
      <c r="F400" t="s">
        <v>1129</v>
      </c>
    </row>
    <row r="401" spans="1:6" x14ac:dyDescent="0.15">
      <c r="A401" t="s">
        <v>1331</v>
      </c>
      <c r="B401">
        <v>1056</v>
      </c>
      <c r="C401" t="s">
        <v>1382</v>
      </c>
      <c r="D401" s="919" t="str">
        <f>IF('P10(世田谷区)'!D9&lt;&gt;"",'P10(世田谷区)'!D9,"")</f>
        <v/>
      </c>
      <c r="E401" t="s">
        <v>1125</v>
      </c>
      <c r="F401" t="s">
        <v>1129</v>
      </c>
    </row>
    <row r="402" spans="1:6" x14ac:dyDescent="0.15">
      <c r="A402" t="s">
        <v>1331</v>
      </c>
      <c r="B402">
        <v>1057</v>
      </c>
      <c r="C402" t="s">
        <v>1214</v>
      </c>
      <c r="D402" s="919" t="str">
        <f>IF('P10(世田谷区)'!F9&lt;&gt;"",'P10(世田谷区)'!F9,"")</f>
        <v/>
      </c>
      <c r="E402" t="s">
        <v>1125</v>
      </c>
      <c r="F402" t="s">
        <v>1129</v>
      </c>
    </row>
    <row r="403" spans="1:6" x14ac:dyDescent="0.15">
      <c r="A403" t="s">
        <v>1331</v>
      </c>
      <c r="B403">
        <v>1058</v>
      </c>
      <c r="C403" t="s">
        <v>1160</v>
      </c>
      <c r="D403" s="920" t="str">
        <f>IF('P10(世田谷区)'!G9&lt;&gt;"",'P10(世田谷区)'!G9,"")</f>
        <v/>
      </c>
      <c r="E403" t="s">
        <v>1125</v>
      </c>
      <c r="F403" t="s">
        <v>1146</v>
      </c>
    </row>
    <row r="404" spans="1:6" x14ac:dyDescent="0.15">
      <c r="A404" t="s">
        <v>1331</v>
      </c>
      <c r="B404">
        <v>1059</v>
      </c>
      <c r="C404" t="s">
        <v>1215</v>
      </c>
      <c r="D404" s="919" t="str">
        <f>IF('P10(世田谷区)'!H9&lt;&gt;"",'P10(世田谷区)'!H9,"")</f>
        <v/>
      </c>
      <c r="E404" t="s">
        <v>1125</v>
      </c>
      <c r="F404" t="s">
        <v>1129</v>
      </c>
    </row>
    <row r="405" spans="1:6" x14ac:dyDescent="0.15">
      <c r="A405" t="s">
        <v>1331</v>
      </c>
      <c r="B405">
        <v>1061</v>
      </c>
      <c r="C405" t="s">
        <v>1383</v>
      </c>
      <c r="D405" s="919" t="str">
        <f>IF('P10(世田谷区)'!J9&lt;&gt;"",'P10(世田谷区)'!J9,"")</f>
        <v/>
      </c>
      <c r="E405" t="s">
        <v>1125</v>
      </c>
      <c r="F405" t="s">
        <v>1129</v>
      </c>
    </row>
    <row r="406" spans="1:6" x14ac:dyDescent="0.15">
      <c r="A406" t="s">
        <v>1331</v>
      </c>
      <c r="B406">
        <v>1063</v>
      </c>
      <c r="C406" t="s">
        <v>1384</v>
      </c>
      <c r="D406" s="919" t="str">
        <f>IF('P10(世田谷区)'!L9&lt;&gt;"",'P10(世田谷区)'!L9,"")</f>
        <v/>
      </c>
      <c r="E406" t="s">
        <v>1125</v>
      </c>
      <c r="F406" t="s">
        <v>1129</v>
      </c>
    </row>
    <row r="407" spans="1:6" x14ac:dyDescent="0.15">
      <c r="A407" t="s">
        <v>1331</v>
      </c>
      <c r="B407">
        <v>1064</v>
      </c>
      <c r="C407" t="s">
        <v>1385</v>
      </c>
      <c r="D407" s="919" t="str">
        <f>IF('P10(世田谷区)'!B10&lt;&gt;"",'P10(世田谷区)'!B10,"")</f>
        <v/>
      </c>
      <c r="E407" t="s">
        <v>1125</v>
      </c>
      <c r="F407" t="s">
        <v>1129</v>
      </c>
    </row>
    <row r="408" spans="1:6" x14ac:dyDescent="0.15">
      <c r="A408" t="s">
        <v>1331</v>
      </c>
      <c r="B408">
        <v>1065</v>
      </c>
      <c r="C408" t="s">
        <v>1386</v>
      </c>
      <c r="D408" s="919" t="str">
        <f>IF('P10(世田谷区)'!D10&lt;&gt;"",'P10(世田谷区)'!D10,"")</f>
        <v/>
      </c>
      <c r="E408" t="s">
        <v>1125</v>
      </c>
      <c r="F408" t="s">
        <v>1129</v>
      </c>
    </row>
    <row r="409" spans="1:6" x14ac:dyDescent="0.15">
      <c r="A409" t="s">
        <v>1331</v>
      </c>
      <c r="B409">
        <v>1066</v>
      </c>
      <c r="C409" t="s">
        <v>1218</v>
      </c>
      <c r="D409" s="919" t="str">
        <f>IF('P10(世田谷区)'!F10&lt;&gt;"",'P10(世田谷区)'!F10,"")</f>
        <v/>
      </c>
      <c r="E409" t="s">
        <v>1125</v>
      </c>
      <c r="F409" t="s">
        <v>1129</v>
      </c>
    </row>
    <row r="410" spans="1:6" x14ac:dyDescent="0.15">
      <c r="A410" t="s">
        <v>1331</v>
      </c>
      <c r="B410">
        <v>1067</v>
      </c>
      <c r="C410" t="s">
        <v>1162</v>
      </c>
      <c r="D410" s="920" t="str">
        <f>IF('P10(世田谷区)'!G10&lt;&gt;"",'P10(世田谷区)'!G10,"")</f>
        <v/>
      </c>
      <c r="E410" t="s">
        <v>1125</v>
      </c>
      <c r="F410" t="s">
        <v>1146</v>
      </c>
    </row>
    <row r="411" spans="1:6" x14ac:dyDescent="0.15">
      <c r="A411" t="s">
        <v>1331</v>
      </c>
      <c r="B411">
        <v>1068</v>
      </c>
      <c r="C411" t="s">
        <v>1219</v>
      </c>
      <c r="D411" s="919" t="str">
        <f>IF('P10(世田谷区)'!H10&lt;&gt;"",'P10(世田谷区)'!H10,"")</f>
        <v/>
      </c>
      <c r="E411" t="s">
        <v>1125</v>
      </c>
      <c r="F411" t="s">
        <v>1129</v>
      </c>
    </row>
    <row r="412" spans="1:6" x14ac:dyDescent="0.15">
      <c r="A412" t="s">
        <v>1331</v>
      </c>
      <c r="B412">
        <v>1070</v>
      </c>
      <c r="C412" t="s">
        <v>1302</v>
      </c>
      <c r="D412" s="919" t="str">
        <f>IF('P10(世田谷区)'!J10&lt;&gt;"",'P10(世田谷区)'!J10,"")</f>
        <v/>
      </c>
      <c r="E412" t="s">
        <v>1125</v>
      </c>
      <c r="F412" t="s">
        <v>1129</v>
      </c>
    </row>
    <row r="413" spans="1:6" x14ac:dyDescent="0.15">
      <c r="A413" t="s">
        <v>1331</v>
      </c>
      <c r="B413">
        <v>1072</v>
      </c>
      <c r="C413" t="s">
        <v>1387</v>
      </c>
      <c r="D413" s="919" t="str">
        <f>IF('P10(世田谷区)'!L10&lt;&gt;"",'P10(世田谷区)'!L10,"")</f>
        <v/>
      </c>
      <c r="E413" t="s">
        <v>1125</v>
      </c>
      <c r="F413" t="s">
        <v>1129</v>
      </c>
    </row>
    <row r="414" spans="1:6" x14ac:dyDescent="0.15">
      <c r="A414" t="s">
        <v>1331</v>
      </c>
      <c r="B414">
        <v>1073</v>
      </c>
      <c r="C414" t="s">
        <v>1388</v>
      </c>
      <c r="D414" s="919" t="str">
        <f>IF('P10(世田谷区)'!B11&lt;&gt;"",'P10(世田谷区)'!B11,"")</f>
        <v/>
      </c>
      <c r="E414" t="s">
        <v>1125</v>
      </c>
      <c r="F414" t="s">
        <v>1129</v>
      </c>
    </row>
    <row r="415" spans="1:6" x14ac:dyDescent="0.15">
      <c r="A415" t="s">
        <v>1331</v>
      </c>
      <c r="B415">
        <v>1074</v>
      </c>
      <c r="C415" t="s">
        <v>1389</v>
      </c>
      <c r="D415" s="919" t="str">
        <f>IF('P10(世田谷区)'!D11&lt;&gt;"",'P10(世田谷区)'!D11,"")</f>
        <v/>
      </c>
      <c r="E415" t="s">
        <v>1125</v>
      </c>
      <c r="F415" t="s">
        <v>1129</v>
      </c>
    </row>
    <row r="416" spans="1:6" x14ac:dyDescent="0.15">
      <c r="A416" t="s">
        <v>1331</v>
      </c>
      <c r="B416">
        <v>1075</v>
      </c>
      <c r="C416" t="s">
        <v>1222</v>
      </c>
      <c r="D416" s="919" t="str">
        <f>IF('P10(世田谷区)'!F11&lt;&gt;"",'P10(世田谷区)'!F11,"")</f>
        <v/>
      </c>
      <c r="E416" t="s">
        <v>1125</v>
      </c>
      <c r="F416" t="s">
        <v>1129</v>
      </c>
    </row>
    <row r="417" spans="1:6" x14ac:dyDescent="0.15">
      <c r="A417" t="s">
        <v>1331</v>
      </c>
      <c r="B417">
        <v>1076</v>
      </c>
      <c r="C417" t="s">
        <v>1164</v>
      </c>
      <c r="D417" s="920" t="str">
        <f>IF('P10(世田谷区)'!G11&lt;&gt;"",'P10(世田谷区)'!G11,"")</f>
        <v/>
      </c>
      <c r="E417" t="s">
        <v>1125</v>
      </c>
      <c r="F417" t="s">
        <v>1146</v>
      </c>
    </row>
    <row r="418" spans="1:6" x14ac:dyDescent="0.15">
      <c r="A418" t="s">
        <v>1331</v>
      </c>
      <c r="B418">
        <v>1077</v>
      </c>
      <c r="C418" t="s">
        <v>1223</v>
      </c>
      <c r="D418" s="919" t="str">
        <f>IF('P10(世田谷区)'!H11&lt;&gt;"",'P10(世田谷区)'!H11,"")</f>
        <v/>
      </c>
      <c r="E418" t="s">
        <v>1125</v>
      </c>
      <c r="F418" t="s">
        <v>1129</v>
      </c>
    </row>
    <row r="419" spans="1:6" x14ac:dyDescent="0.15">
      <c r="A419" t="s">
        <v>1331</v>
      </c>
      <c r="B419">
        <v>1079</v>
      </c>
      <c r="C419" t="s">
        <v>1390</v>
      </c>
      <c r="D419" s="919" t="str">
        <f>IF('P10(世田谷区)'!J11&lt;&gt;"",'P10(世田谷区)'!J11,"")</f>
        <v/>
      </c>
      <c r="E419" t="s">
        <v>1125</v>
      </c>
      <c r="F419" t="s">
        <v>1129</v>
      </c>
    </row>
    <row r="420" spans="1:6" x14ac:dyDescent="0.15">
      <c r="A420" t="s">
        <v>1331</v>
      </c>
      <c r="B420">
        <v>1081</v>
      </c>
      <c r="C420" t="s">
        <v>1391</v>
      </c>
      <c r="D420" s="919" t="str">
        <f>IF('P10(世田谷区)'!L11&lt;&gt;"",'P10(世田谷区)'!L11,"")</f>
        <v/>
      </c>
      <c r="E420" t="s">
        <v>1125</v>
      </c>
      <c r="F420" t="s">
        <v>1129</v>
      </c>
    </row>
    <row r="421" spans="1:6" x14ac:dyDescent="0.15">
      <c r="A421" t="s">
        <v>1331</v>
      </c>
      <c r="B421">
        <v>1082</v>
      </c>
      <c r="C421" t="s">
        <v>1392</v>
      </c>
      <c r="D421" s="919" t="str">
        <f>IF('P10(世田谷区)'!B12&lt;&gt;"",'P10(世田谷区)'!B12,"")</f>
        <v/>
      </c>
      <c r="E421" t="s">
        <v>1125</v>
      </c>
      <c r="F421" t="s">
        <v>1129</v>
      </c>
    </row>
    <row r="422" spans="1:6" x14ac:dyDescent="0.15">
      <c r="A422" t="s">
        <v>1331</v>
      </c>
      <c r="B422">
        <v>1083</v>
      </c>
      <c r="C422" t="s">
        <v>1393</v>
      </c>
      <c r="D422" s="919" t="str">
        <f>IF('P10(世田谷区)'!D12&lt;&gt;"",'P10(世田谷区)'!D12,"")</f>
        <v/>
      </c>
      <c r="E422" t="s">
        <v>1125</v>
      </c>
      <c r="F422" t="s">
        <v>1129</v>
      </c>
    </row>
    <row r="423" spans="1:6" x14ac:dyDescent="0.15">
      <c r="A423" t="s">
        <v>1331</v>
      </c>
      <c r="B423">
        <v>1084</v>
      </c>
      <c r="C423" t="s">
        <v>1226</v>
      </c>
      <c r="D423" s="919" t="str">
        <f>IF('P10(世田谷区)'!F12&lt;&gt;"",'P10(世田谷区)'!F12,"")</f>
        <v/>
      </c>
      <c r="E423" t="s">
        <v>1125</v>
      </c>
      <c r="F423" t="s">
        <v>1129</v>
      </c>
    </row>
    <row r="424" spans="1:6" x14ac:dyDescent="0.15">
      <c r="A424" t="s">
        <v>1331</v>
      </c>
      <c r="B424">
        <v>1085</v>
      </c>
      <c r="C424" t="s">
        <v>1166</v>
      </c>
      <c r="D424" s="920" t="str">
        <f>IF('P10(世田谷区)'!G12&lt;&gt;"",'P10(世田谷区)'!G12,"")</f>
        <v/>
      </c>
      <c r="E424" t="s">
        <v>1125</v>
      </c>
      <c r="F424" t="s">
        <v>1146</v>
      </c>
    </row>
    <row r="425" spans="1:6" x14ac:dyDescent="0.15">
      <c r="A425" t="s">
        <v>1331</v>
      </c>
      <c r="B425">
        <v>1086</v>
      </c>
      <c r="C425" t="s">
        <v>1227</v>
      </c>
      <c r="D425" s="919" t="str">
        <f>IF('P10(世田谷区)'!H12&lt;&gt;"",'P10(世田谷区)'!H12,"")</f>
        <v/>
      </c>
      <c r="E425" t="s">
        <v>1125</v>
      </c>
      <c r="F425" t="s">
        <v>1129</v>
      </c>
    </row>
    <row r="426" spans="1:6" x14ac:dyDescent="0.15">
      <c r="A426" t="s">
        <v>1331</v>
      </c>
      <c r="B426">
        <v>1088</v>
      </c>
      <c r="C426" t="s">
        <v>1394</v>
      </c>
      <c r="D426" s="919" t="str">
        <f>IF('P10(世田谷区)'!J12&lt;&gt;"",'P10(世田谷区)'!J12,"")</f>
        <v/>
      </c>
      <c r="E426" t="s">
        <v>1125</v>
      </c>
      <c r="F426" t="s">
        <v>1129</v>
      </c>
    </row>
    <row r="427" spans="1:6" x14ac:dyDescent="0.15">
      <c r="A427" t="s">
        <v>1331</v>
      </c>
      <c r="B427">
        <v>1090</v>
      </c>
      <c r="C427" t="s">
        <v>1395</v>
      </c>
      <c r="D427" s="919" t="str">
        <f>IF('P10(世田谷区)'!L12&lt;&gt;"",'P10(世田谷区)'!L12,"")</f>
        <v/>
      </c>
      <c r="E427" t="s">
        <v>1125</v>
      </c>
      <c r="F427" t="s">
        <v>1129</v>
      </c>
    </row>
    <row r="428" spans="1:6" x14ac:dyDescent="0.15">
      <c r="A428" t="s">
        <v>1331</v>
      </c>
      <c r="B428">
        <v>1091</v>
      </c>
      <c r="C428" t="s">
        <v>1396</v>
      </c>
      <c r="D428" s="919" t="str">
        <f>IF('P10(世田谷区)'!B13&lt;&gt;"",'P10(世田谷区)'!B13,"")</f>
        <v/>
      </c>
      <c r="E428" t="s">
        <v>1125</v>
      </c>
      <c r="F428" t="s">
        <v>1129</v>
      </c>
    </row>
    <row r="429" spans="1:6" x14ac:dyDescent="0.15">
      <c r="A429" t="s">
        <v>1331</v>
      </c>
      <c r="B429">
        <v>1092</v>
      </c>
      <c r="C429" t="s">
        <v>1397</v>
      </c>
      <c r="D429" s="919" t="str">
        <f>IF('P10(世田谷区)'!D13&lt;&gt;"",'P10(世田谷区)'!D13,"")</f>
        <v/>
      </c>
      <c r="E429" t="s">
        <v>1125</v>
      </c>
      <c r="F429" t="s">
        <v>1129</v>
      </c>
    </row>
    <row r="430" spans="1:6" x14ac:dyDescent="0.15">
      <c r="A430" t="s">
        <v>1331</v>
      </c>
      <c r="B430">
        <v>1093</v>
      </c>
      <c r="C430" t="s">
        <v>1230</v>
      </c>
      <c r="D430" s="919" t="str">
        <f>IF('P10(世田谷区)'!F13&lt;&gt;"",'P10(世田谷区)'!F13,"")</f>
        <v/>
      </c>
      <c r="E430" t="s">
        <v>1125</v>
      </c>
      <c r="F430" t="s">
        <v>1129</v>
      </c>
    </row>
    <row r="431" spans="1:6" x14ac:dyDescent="0.15">
      <c r="A431" t="s">
        <v>1331</v>
      </c>
      <c r="B431">
        <v>1094</v>
      </c>
      <c r="C431" t="s">
        <v>1168</v>
      </c>
      <c r="D431" s="920" t="str">
        <f>IF('P10(世田谷区)'!G13&lt;&gt;"",'P10(世田谷区)'!G13,"")</f>
        <v/>
      </c>
      <c r="E431" t="s">
        <v>1125</v>
      </c>
      <c r="F431" t="s">
        <v>1146</v>
      </c>
    </row>
    <row r="432" spans="1:6" x14ac:dyDescent="0.15">
      <c r="A432" t="s">
        <v>1331</v>
      </c>
      <c r="B432">
        <v>1095</v>
      </c>
      <c r="C432" t="s">
        <v>1231</v>
      </c>
      <c r="D432" s="919" t="str">
        <f>IF('P10(世田谷区)'!H13&lt;&gt;"",'P10(世田谷区)'!H13,"")</f>
        <v/>
      </c>
      <c r="E432" t="s">
        <v>1125</v>
      </c>
      <c r="F432" t="s">
        <v>1129</v>
      </c>
    </row>
    <row r="433" spans="1:6" x14ac:dyDescent="0.15">
      <c r="A433" t="s">
        <v>1331</v>
      </c>
      <c r="B433">
        <v>1097</v>
      </c>
      <c r="C433" t="s">
        <v>1398</v>
      </c>
      <c r="D433" s="919" t="str">
        <f>IF('P10(世田谷区)'!J13&lt;&gt;"",'P10(世田谷区)'!J13,"")</f>
        <v/>
      </c>
      <c r="E433" t="s">
        <v>1125</v>
      </c>
      <c r="F433" t="s">
        <v>1129</v>
      </c>
    </row>
    <row r="434" spans="1:6" x14ac:dyDescent="0.15">
      <c r="A434" t="s">
        <v>1331</v>
      </c>
      <c r="B434">
        <v>1099</v>
      </c>
      <c r="C434" t="s">
        <v>1399</v>
      </c>
      <c r="D434" s="919" t="str">
        <f>IF('P10(世田谷区)'!L13&lt;&gt;"",'P10(世田谷区)'!L13,"")</f>
        <v/>
      </c>
      <c r="E434" t="s">
        <v>1125</v>
      </c>
      <c r="F434" t="s">
        <v>1129</v>
      </c>
    </row>
    <row r="435" spans="1:6" x14ac:dyDescent="0.15">
      <c r="A435" t="s">
        <v>1331</v>
      </c>
      <c r="B435">
        <v>1100</v>
      </c>
      <c r="C435" t="s">
        <v>1400</v>
      </c>
      <c r="D435" s="919" t="str">
        <f>IF('P10(世田谷区)'!B14&lt;&gt;"",'P10(世田谷区)'!B14,"")</f>
        <v/>
      </c>
      <c r="E435" t="s">
        <v>1125</v>
      </c>
      <c r="F435" t="s">
        <v>1129</v>
      </c>
    </row>
    <row r="436" spans="1:6" x14ac:dyDescent="0.15">
      <c r="A436" t="s">
        <v>1331</v>
      </c>
      <c r="B436">
        <v>1101</v>
      </c>
      <c r="C436" t="s">
        <v>1401</v>
      </c>
      <c r="D436" s="919" t="str">
        <f>IF('P10(世田谷区)'!D14&lt;&gt;"",'P10(世田谷区)'!D14,"")</f>
        <v/>
      </c>
      <c r="E436" t="s">
        <v>1125</v>
      </c>
      <c r="F436" t="s">
        <v>1129</v>
      </c>
    </row>
    <row r="437" spans="1:6" x14ac:dyDescent="0.15">
      <c r="A437" t="s">
        <v>1331</v>
      </c>
      <c r="B437">
        <v>1102</v>
      </c>
      <c r="C437" t="s">
        <v>1234</v>
      </c>
      <c r="D437" s="919" t="str">
        <f>IF('P10(世田谷区)'!F14&lt;&gt;"",'P10(世田谷区)'!F14,"")</f>
        <v/>
      </c>
      <c r="E437" t="s">
        <v>1125</v>
      </c>
      <c r="F437" t="s">
        <v>1129</v>
      </c>
    </row>
    <row r="438" spans="1:6" x14ac:dyDescent="0.15">
      <c r="A438" t="s">
        <v>1331</v>
      </c>
      <c r="B438">
        <v>1103</v>
      </c>
      <c r="C438" t="s">
        <v>1170</v>
      </c>
      <c r="D438" s="920" t="str">
        <f>IF('P10(世田谷区)'!G14&lt;&gt;"",'P10(世田谷区)'!G14,"")</f>
        <v/>
      </c>
      <c r="E438" t="s">
        <v>1125</v>
      </c>
      <c r="F438" t="s">
        <v>1146</v>
      </c>
    </row>
    <row r="439" spans="1:6" x14ac:dyDescent="0.15">
      <c r="A439" t="s">
        <v>1331</v>
      </c>
      <c r="B439">
        <v>1104</v>
      </c>
      <c r="C439" t="s">
        <v>1235</v>
      </c>
      <c r="D439" s="919" t="str">
        <f>IF('P10(世田谷区)'!H14&lt;&gt;"",'P10(世田谷区)'!H14,"")</f>
        <v/>
      </c>
      <c r="E439" t="s">
        <v>1125</v>
      </c>
      <c r="F439" t="s">
        <v>1129</v>
      </c>
    </row>
    <row r="440" spans="1:6" x14ac:dyDescent="0.15">
      <c r="A440" t="s">
        <v>1331</v>
      </c>
      <c r="B440">
        <v>1106</v>
      </c>
      <c r="C440" t="s">
        <v>1402</v>
      </c>
      <c r="D440" s="919" t="str">
        <f>IF('P10(世田谷区)'!J14&lt;&gt;"",'P10(世田谷区)'!J14,"")</f>
        <v/>
      </c>
      <c r="E440" t="s">
        <v>1125</v>
      </c>
      <c r="F440" t="s">
        <v>1129</v>
      </c>
    </row>
    <row r="441" spans="1:6" x14ac:dyDescent="0.15">
      <c r="A441" t="s">
        <v>1331</v>
      </c>
      <c r="B441">
        <v>1108</v>
      </c>
      <c r="C441" t="s">
        <v>1403</v>
      </c>
      <c r="D441" s="919" t="str">
        <f>IF('P10(世田谷区)'!L14&lt;&gt;"",'P10(世田谷区)'!L14,"")</f>
        <v/>
      </c>
      <c r="E441" t="s">
        <v>1125</v>
      </c>
      <c r="F441" t="s">
        <v>1129</v>
      </c>
    </row>
    <row r="442" spans="1:6" x14ac:dyDescent="0.15">
      <c r="A442" t="s">
        <v>1331</v>
      </c>
      <c r="B442">
        <v>1109</v>
      </c>
      <c r="C442" t="s">
        <v>1404</v>
      </c>
      <c r="D442" s="919" t="str">
        <f>IF('P10(世田谷区)'!B15&lt;&gt;"",'P10(世田谷区)'!B15,"")</f>
        <v/>
      </c>
      <c r="E442" t="s">
        <v>1125</v>
      </c>
      <c r="F442" t="s">
        <v>1129</v>
      </c>
    </row>
    <row r="443" spans="1:6" x14ac:dyDescent="0.15">
      <c r="A443" t="s">
        <v>1331</v>
      </c>
      <c r="B443">
        <v>1110</v>
      </c>
      <c r="C443" t="s">
        <v>1405</v>
      </c>
      <c r="D443" s="919" t="str">
        <f>IF('P10(世田谷区)'!D15&lt;&gt;"",'P10(世田谷区)'!D15,"")</f>
        <v/>
      </c>
      <c r="E443" t="s">
        <v>1125</v>
      </c>
      <c r="F443" t="s">
        <v>1129</v>
      </c>
    </row>
    <row r="444" spans="1:6" x14ac:dyDescent="0.15">
      <c r="A444" t="s">
        <v>1331</v>
      </c>
      <c r="B444">
        <v>1111</v>
      </c>
      <c r="C444" t="s">
        <v>1238</v>
      </c>
      <c r="D444" s="919" t="str">
        <f>IF('P10(世田谷区)'!F15&lt;&gt;"",'P10(世田谷区)'!F15,"")</f>
        <v/>
      </c>
      <c r="E444" t="s">
        <v>1125</v>
      </c>
      <c r="F444" t="s">
        <v>1129</v>
      </c>
    </row>
    <row r="445" spans="1:6" x14ac:dyDescent="0.15">
      <c r="A445" t="s">
        <v>1331</v>
      </c>
      <c r="B445">
        <v>1112</v>
      </c>
      <c r="C445" t="s">
        <v>1172</v>
      </c>
      <c r="D445" s="920" t="str">
        <f>IF('P10(世田谷区)'!G15&lt;&gt;"",'P10(世田谷区)'!G15,"")</f>
        <v/>
      </c>
      <c r="E445" t="s">
        <v>1125</v>
      </c>
      <c r="F445" t="s">
        <v>1146</v>
      </c>
    </row>
    <row r="446" spans="1:6" x14ac:dyDescent="0.15">
      <c r="A446" t="s">
        <v>1331</v>
      </c>
      <c r="B446">
        <v>1113</v>
      </c>
      <c r="C446" t="s">
        <v>1239</v>
      </c>
      <c r="D446" s="919" t="str">
        <f>IF('P10(世田谷区)'!H15&lt;&gt;"",'P10(世田谷区)'!H15,"")</f>
        <v/>
      </c>
      <c r="E446" t="s">
        <v>1125</v>
      </c>
      <c r="F446" t="s">
        <v>1129</v>
      </c>
    </row>
    <row r="447" spans="1:6" x14ac:dyDescent="0.15">
      <c r="A447" t="s">
        <v>1331</v>
      </c>
      <c r="B447">
        <v>1115</v>
      </c>
      <c r="C447" t="s">
        <v>1406</v>
      </c>
      <c r="D447" s="919" t="str">
        <f>IF('P10(世田谷区)'!J15&lt;&gt;"",'P10(世田谷区)'!J15,"")</f>
        <v/>
      </c>
      <c r="E447" t="s">
        <v>1125</v>
      </c>
      <c r="F447" t="s">
        <v>1129</v>
      </c>
    </row>
    <row r="448" spans="1:6" x14ac:dyDescent="0.15">
      <c r="A448" t="s">
        <v>1331</v>
      </c>
      <c r="B448">
        <v>1117</v>
      </c>
      <c r="C448" t="s">
        <v>1407</v>
      </c>
      <c r="D448" s="919" t="str">
        <f>IF('P10(世田谷区)'!L15&lt;&gt;"",'P10(世田谷区)'!L15,"")</f>
        <v/>
      </c>
      <c r="E448" t="s">
        <v>1125</v>
      </c>
      <c r="F448" t="s">
        <v>1129</v>
      </c>
    </row>
    <row r="449" spans="1:6" x14ac:dyDescent="0.15">
      <c r="A449" t="s">
        <v>1331</v>
      </c>
      <c r="B449">
        <v>1118</v>
      </c>
      <c r="C449" t="s">
        <v>1408</v>
      </c>
      <c r="D449" s="919" t="str">
        <f>IF('P10(世田谷区)'!B16&lt;&gt;"",'P10(世田谷区)'!B16,"")</f>
        <v/>
      </c>
      <c r="E449" t="s">
        <v>1125</v>
      </c>
      <c r="F449" t="s">
        <v>1129</v>
      </c>
    </row>
    <row r="450" spans="1:6" x14ac:dyDescent="0.15">
      <c r="A450" t="s">
        <v>1331</v>
      </c>
      <c r="B450">
        <v>1119</v>
      </c>
      <c r="C450" t="s">
        <v>1409</v>
      </c>
      <c r="D450" s="919" t="str">
        <f>IF('P10(世田谷区)'!D16&lt;&gt;"",'P10(世田谷区)'!D16,"")</f>
        <v/>
      </c>
      <c r="E450" t="s">
        <v>1125</v>
      </c>
      <c r="F450" t="s">
        <v>1129</v>
      </c>
    </row>
    <row r="451" spans="1:6" x14ac:dyDescent="0.15">
      <c r="A451" t="s">
        <v>1331</v>
      </c>
      <c r="B451">
        <v>1120</v>
      </c>
      <c r="C451" t="s">
        <v>1242</v>
      </c>
      <c r="D451" s="919" t="str">
        <f>IF('P10(世田谷区)'!F16&lt;&gt;"",'P10(世田谷区)'!F16,"")</f>
        <v/>
      </c>
      <c r="E451" t="s">
        <v>1125</v>
      </c>
      <c r="F451" t="s">
        <v>1129</v>
      </c>
    </row>
    <row r="452" spans="1:6" x14ac:dyDescent="0.15">
      <c r="A452" t="s">
        <v>1331</v>
      </c>
      <c r="B452">
        <v>1121</v>
      </c>
      <c r="C452" t="s">
        <v>1174</v>
      </c>
      <c r="D452" s="920" t="str">
        <f>IF('P10(世田谷区)'!G16&lt;&gt;"",'P10(世田谷区)'!G16,"")</f>
        <v/>
      </c>
      <c r="E452" t="s">
        <v>1125</v>
      </c>
      <c r="F452" t="s">
        <v>1146</v>
      </c>
    </row>
    <row r="453" spans="1:6" x14ac:dyDescent="0.15">
      <c r="A453" t="s">
        <v>1331</v>
      </c>
      <c r="B453">
        <v>1122</v>
      </c>
      <c r="C453" t="s">
        <v>1243</v>
      </c>
      <c r="D453" s="919" t="str">
        <f>IF('P10(世田谷区)'!H16&lt;&gt;"",'P10(世田谷区)'!H16,"")</f>
        <v/>
      </c>
      <c r="E453" t="s">
        <v>1125</v>
      </c>
      <c r="F453" t="s">
        <v>1129</v>
      </c>
    </row>
    <row r="454" spans="1:6" x14ac:dyDescent="0.15">
      <c r="A454" t="s">
        <v>1331</v>
      </c>
      <c r="B454">
        <v>1124</v>
      </c>
      <c r="C454" t="s">
        <v>1410</v>
      </c>
      <c r="D454" s="919" t="str">
        <f>IF('P10(世田谷区)'!J16&lt;&gt;"",'P10(世田谷区)'!J16,"")</f>
        <v/>
      </c>
      <c r="E454" t="s">
        <v>1125</v>
      </c>
      <c r="F454" t="s">
        <v>1129</v>
      </c>
    </row>
    <row r="455" spans="1:6" x14ac:dyDescent="0.15">
      <c r="A455" t="s">
        <v>1331</v>
      </c>
      <c r="B455">
        <v>1126</v>
      </c>
      <c r="C455" t="s">
        <v>1411</v>
      </c>
      <c r="D455" s="919" t="str">
        <f>IF('P10(世田谷区)'!L16&lt;&gt;"",'P10(世田谷区)'!L16,"")</f>
        <v/>
      </c>
      <c r="E455" t="s">
        <v>1125</v>
      </c>
      <c r="F455" t="s">
        <v>1129</v>
      </c>
    </row>
    <row r="456" spans="1:6" x14ac:dyDescent="0.15">
      <c r="A456" t="s">
        <v>1331</v>
      </c>
      <c r="B456">
        <v>1127</v>
      </c>
      <c r="C456" t="s">
        <v>1412</v>
      </c>
      <c r="D456" s="919" t="str">
        <f>IF('P10(世田谷区)'!B17&lt;&gt;"",'P10(世田谷区)'!B17,"")</f>
        <v/>
      </c>
      <c r="E456" t="s">
        <v>1125</v>
      </c>
      <c r="F456" t="s">
        <v>1129</v>
      </c>
    </row>
    <row r="457" spans="1:6" x14ac:dyDescent="0.15">
      <c r="A457" t="s">
        <v>1331</v>
      </c>
      <c r="B457">
        <v>1128</v>
      </c>
      <c r="C457" t="s">
        <v>1413</v>
      </c>
      <c r="D457" s="919" t="str">
        <f>IF('P10(世田谷区)'!D17&lt;&gt;"",'P10(世田谷区)'!D17,"")</f>
        <v/>
      </c>
      <c r="E457" t="s">
        <v>1125</v>
      </c>
      <c r="F457" t="s">
        <v>1129</v>
      </c>
    </row>
    <row r="458" spans="1:6" x14ac:dyDescent="0.15">
      <c r="A458" t="s">
        <v>1331</v>
      </c>
      <c r="B458">
        <v>1129</v>
      </c>
      <c r="C458" t="s">
        <v>1177</v>
      </c>
      <c r="D458" s="919" t="str">
        <f>IF('P10(世田谷区)'!F17&lt;&gt;"",'P10(世田谷区)'!F17,"")</f>
        <v/>
      </c>
      <c r="E458" t="s">
        <v>1125</v>
      </c>
      <c r="F458" t="s">
        <v>1129</v>
      </c>
    </row>
    <row r="459" spans="1:6" x14ac:dyDescent="0.15">
      <c r="A459" t="s">
        <v>1331</v>
      </c>
      <c r="B459">
        <v>1130</v>
      </c>
      <c r="C459" t="s">
        <v>1178</v>
      </c>
      <c r="D459" s="920" t="str">
        <f>IF('P10(世田谷区)'!G17&lt;&gt;"",'P10(世田谷区)'!G17,"")</f>
        <v/>
      </c>
      <c r="E459" t="s">
        <v>1125</v>
      </c>
      <c r="F459" t="s">
        <v>1146</v>
      </c>
    </row>
    <row r="460" spans="1:6" x14ac:dyDescent="0.15">
      <c r="A460" t="s">
        <v>1331</v>
      </c>
      <c r="B460">
        <v>1131</v>
      </c>
      <c r="C460" t="s">
        <v>1245</v>
      </c>
      <c r="D460" s="919" t="str">
        <f>IF('P10(世田谷区)'!H17&lt;&gt;"",'P10(世田谷区)'!H17,"")</f>
        <v/>
      </c>
      <c r="E460" t="s">
        <v>1125</v>
      </c>
      <c r="F460" t="s">
        <v>1129</v>
      </c>
    </row>
    <row r="461" spans="1:6" x14ac:dyDescent="0.15">
      <c r="A461" t="s">
        <v>1331</v>
      </c>
      <c r="B461">
        <v>1133</v>
      </c>
      <c r="C461" t="s">
        <v>1414</v>
      </c>
      <c r="D461" s="919" t="str">
        <f>IF('P10(世田谷区)'!J17&lt;&gt;"",'P10(世田谷区)'!J17,"")</f>
        <v/>
      </c>
      <c r="E461" t="s">
        <v>1125</v>
      </c>
      <c r="F461" t="s">
        <v>1129</v>
      </c>
    </row>
    <row r="462" spans="1:6" x14ac:dyDescent="0.15">
      <c r="A462" t="s">
        <v>1331</v>
      </c>
      <c r="B462">
        <v>1135</v>
      </c>
      <c r="C462" t="s">
        <v>1415</v>
      </c>
      <c r="D462" s="919" t="str">
        <f>IF('P10(世田谷区)'!L17&lt;&gt;"",'P10(世田谷区)'!L17,"")</f>
        <v/>
      </c>
      <c r="E462" t="s">
        <v>1125</v>
      </c>
      <c r="F462" t="s">
        <v>1129</v>
      </c>
    </row>
    <row r="463" spans="1:6" x14ac:dyDescent="0.15">
      <c r="A463" t="s">
        <v>1331</v>
      </c>
      <c r="B463">
        <v>1136</v>
      </c>
      <c r="C463" t="s">
        <v>1416</v>
      </c>
      <c r="D463" s="919" t="str">
        <f>IF('P10(世田谷区)'!B18&lt;&gt;"",'P10(世田谷区)'!B18,"")</f>
        <v/>
      </c>
      <c r="E463" t="s">
        <v>1125</v>
      </c>
      <c r="F463" t="s">
        <v>1129</v>
      </c>
    </row>
    <row r="464" spans="1:6" x14ac:dyDescent="0.15">
      <c r="A464" t="s">
        <v>1331</v>
      </c>
      <c r="B464">
        <v>1137</v>
      </c>
      <c r="C464" t="s">
        <v>1417</v>
      </c>
      <c r="D464" s="919" t="str">
        <f>IF('P10(世田谷区)'!D18&lt;&gt;"",'P10(世田谷区)'!D18,"")</f>
        <v/>
      </c>
      <c r="E464" t="s">
        <v>1125</v>
      </c>
      <c r="F464" t="s">
        <v>1129</v>
      </c>
    </row>
    <row r="465" spans="1:6" x14ac:dyDescent="0.15">
      <c r="A465" t="s">
        <v>1331</v>
      </c>
      <c r="B465">
        <v>1138</v>
      </c>
      <c r="C465" t="s">
        <v>1181</v>
      </c>
      <c r="D465" s="919" t="str">
        <f>IF('P10(世田谷区)'!F18&lt;&gt;"",'P10(世田谷区)'!F18,"")</f>
        <v/>
      </c>
      <c r="E465" t="s">
        <v>1125</v>
      </c>
      <c r="F465" t="s">
        <v>1129</v>
      </c>
    </row>
    <row r="466" spans="1:6" x14ac:dyDescent="0.15">
      <c r="A466" t="s">
        <v>1331</v>
      </c>
      <c r="B466">
        <v>1139</v>
      </c>
      <c r="C466" t="s">
        <v>1182</v>
      </c>
      <c r="D466" s="920" t="str">
        <f>IF('P10(世田谷区)'!G18&lt;&gt;"",'P10(世田谷区)'!G18,"")</f>
        <v/>
      </c>
      <c r="E466" t="s">
        <v>1125</v>
      </c>
      <c r="F466" t="s">
        <v>1146</v>
      </c>
    </row>
    <row r="467" spans="1:6" x14ac:dyDescent="0.15">
      <c r="A467" t="s">
        <v>1331</v>
      </c>
      <c r="B467">
        <v>1140</v>
      </c>
      <c r="C467" t="s">
        <v>1247</v>
      </c>
      <c r="D467" s="919" t="str">
        <f>IF('P10(世田谷区)'!H18&lt;&gt;"",'P10(世田谷区)'!H18,"")</f>
        <v/>
      </c>
      <c r="E467" t="s">
        <v>1125</v>
      </c>
      <c r="F467" t="s">
        <v>1129</v>
      </c>
    </row>
    <row r="468" spans="1:6" x14ac:dyDescent="0.15">
      <c r="A468" t="s">
        <v>1331</v>
      </c>
      <c r="B468">
        <v>1142</v>
      </c>
      <c r="C468" t="s">
        <v>1418</v>
      </c>
      <c r="D468" s="919" t="str">
        <f>IF('P10(世田谷区)'!J18&lt;&gt;"",'P10(世田谷区)'!J18,"")</f>
        <v/>
      </c>
      <c r="E468" t="s">
        <v>1125</v>
      </c>
      <c r="F468" t="s">
        <v>1129</v>
      </c>
    </row>
    <row r="469" spans="1:6" x14ac:dyDescent="0.15">
      <c r="A469" t="s">
        <v>1331</v>
      </c>
      <c r="B469">
        <v>1144</v>
      </c>
      <c r="C469" t="s">
        <v>1419</v>
      </c>
      <c r="D469" s="919" t="str">
        <f>IF('P10(世田谷区)'!L18&lt;&gt;"",'P10(世田谷区)'!L18,"")</f>
        <v/>
      </c>
      <c r="E469" t="s">
        <v>1125</v>
      </c>
      <c r="F469" t="s">
        <v>1129</v>
      </c>
    </row>
    <row r="470" spans="1:6" x14ac:dyDescent="0.15">
      <c r="A470" t="s">
        <v>1331</v>
      </c>
      <c r="B470">
        <v>1148</v>
      </c>
      <c r="C470" t="s">
        <v>1268</v>
      </c>
      <c r="D470" t="str">
        <f>IF('P10(世田谷区)'!E22&lt;&gt;"",'P10(世田谷区)'!E22,"")</f>
        <v/>
      </c>
      <c r="E470" t="s">
        <v>1125</v>
      </c>
      <c r="F470" t="s">
        <v>1322</v>
      </c>
    </row>
    <row r="471" spans="1:6" x14ac:dyDescent="0.15">
      <c r="A471" t="s">
        <v>1331</v>
      </c>
      <c r="B471">
        <v>1152</v>
      </c>
      <c r="C471" t="s">
        <v>1294</v>
      </c>
      <c r="D471" t="str">
        <f>IF('P10(世田谷区)'!E25&lt;&gt;"",'P10(世田谷区)'!E25,"")</f>
        <v/>
      </c>
      <c r="E471" t="s">
        <v>1125</v>
      </c>
      <c r="F471" t="s">
        <v>1322</v>
      </c>
    </row>
    <row r="472" spans="1:6" x14ac:dyDescent="0.15">
      <c r="A472" t="s">
        <v>1341</v>
      </c>
      <c r="B472">
        <v>1157</v>
      </c>
      <c r="C472" t="s">
        <v>1420</v>
      </c>
      <c r="D472" s="919" t="str">
        <f>IF('P11(世田谷区)'!B4&lt;&gt;"",'P11(世田谷区)'!B4,"")</f>
        <v/>
      </c>
      <c r="E472" t="s">
        <v>1125</v>
      </c>
      <c r="F472" t="s">
        <v>1129</v>
      </c>
    </row>
    <row r="473" spans="1:6" x14ac:dyDescent="0.15">
      <c r="A473" t="s">
        <v>1341</v>
      </c>
      <c r="B473">
        <v>1160</v>
      </c>
      <c r="C473" t="s">
        <v>1421</v>
      </c>
      <c r="D473" s="919" t="str">
        <f>IF('P11(世田谷区)'!B6&lt;&gt;"",'P11(世田谷区)'!B6,"")</f>
        <v/>
      </c>
      <c r="E473" t="s">
        <v>1125</v>
      </c>
      <c r="F473" t="s">
        <v>1129</v>
      </c>
    </row>
    <row r="474" spans="1:6" x14ac:dyDescent="0.15">
      <c r="A474" t="s">
        <v>1341</v>
      </c>
      <c r="B474">
        <v>1162</v>
      </c>
      <c r="C474" t="s">
        <v>1153</v>
      </c>
      <c r="D474" s="919" t="str">
        <f>IF('P11(世田谷区)'!D6&lt;&gt;"",'P11(世田谷区)'!D6,"")</f>
        <v/>
      </c>
      <c r="E474" t="s">
        <v>1125</v>
      </c>
      <c r="F474" t="s">
        <v>1129</v>
      </c>
    </row>
    <row r="475" spans="1:6" x14ac:dyDescent="0.15">
      <c r="A475" t="s">
        <v>1341</v>
      </c>
      <c r="B475">
        <v>1164</v>
      </c>
      <c r="C475" t="s">
        <v>1284</v>
      </c>
      <c r="D475" s="919" t="str">
        <f>IF('P11(世田谷区)'!B7&lt;&gt;"",'P11(世田谷区)'!B7,"")</f>
        <v/>
      </c>
      <c r="E475" t="s">
        <v>1125</v>
      </c>
      <c r="F475" t="s">
        <v>1129</v>
      </c>
    </row>
    <row r="476" spans="1:6" x14ac:dyDescent="0.15">
      <c r="A476" t="s">
        <v>1341</v>
      </c>
      <c r="B476">
        <v>1166</v>
      </c>
      <c r="C476" t="s">
        <v>1155</v>
      </c>
      <c r="D476" s="919" t="str">
        <f>IF('P11(世田谷区)'!D7&lt;&gt;"",'P11(世田谷区)'!D7,"")</f>
        <v/>
      </c>
      <c r="E476" t="s">
        <v>1125</v>
      </c>
      <c r="F476" t="s">
        <v>1129</v>
      </c>
    </row>
    <row r="477" spans="1:6" x14ac:dyDescent="0.15">
      <c r="A477" t="s">
        <v>1341</v>
      </c>
      <c r="B477">
        <v>1171</v>
      </c>
      <c r="C477" t="s">
        <v>1308</v>
      </c>
      <c r="D477" s="919" t="str">
        <f>IF('P11(世田谷区)'!C11&lt;&gt;"",'P11(世田谷区)'!C11,"")</f>
        <v/>
      </c>
      <c r="E477" t="s">
        <v>1125</v>
      </c>
      <c r="F477" t="s">
        <v>1129</v>
      </c>
    </row>
    <row r="478" spans="1:6" x14ac:dyDescent="0.15">
      <c r="A478" t="s">
        <v>1341</v>
      </c>
      <c r="B478">
        <v>1174</v>
      </c>
      <c r="C478" t="s">
        <v>1309</v>
      </c>
      <c r="D478" s="919" t="str">
        <f>IF('P11(世田谷区)'!C12&lt;&gt;"",'P11(世田谷区)'!C12,"")</f>
        <v/>
      </c>
      <c r="E478" t="s">
        <v>1125</v>
      </c>
      <c r="F478" t="s">
        <v>1129</v>
      </c>
    </row>
    <row r="479" spans="1:6" x14ac:dyDescent="0.15">
      <c r="A479" t="s">
        <v>1341</v>
      </c>
      <c r="B479">
        <v>1177</v>
      </c>
      <c r="C479" t="s">
        <v>1287</v>
      </c>
      <c r="D479" s="919" t="str">
        <f>IF('P11(世田谷区)'!B15&lt;&gt;"",'P11(世田谷区)'!B15,"")</f>
        <v/>
      </c>
      <c r="E479" t="s">
        <v>1125</v>
      </c>
      <c r="F479" t="s">
        <v>1129</v>
      </c>
    </row>
    <row r="480" spans="1:6" x14ac:dyDescent="0.15">
      <c r="A480" t="s">
        <v>1341</v>
      </c>
      <c r="B480">
        <v>1179</v>
      </c>
      <c r="C480" t="s">
        <v>1172</v>
      </c>
      <c r="D480" s="919" t="str">
        <f>IF('P11(世田谷区)'!G15&lt;&gt;"",'P11(世田谷区)'!G15,"")</f>
        <v/>
      </c>
      <c r="E480" t="s">
        <v>1125</v>
      </c>
      <c r="F480" t="s">
        <v>1129</v>
      </c>
    </row>
    <row r="481" spans="1:6" x14ac:dyDescent="0.15">
      <c r="A481" t="s">
        <v>1341</v>
      </c>
      <c r="B481">
        <v>1181</v>
      </c>
      <c r="C481" t="s">
        <v>1422</v>
      </c>
      <c r="D481" s="919" t="str">
        <f>IF('P11(世田谷区)'!B16&lt;&gt;"",'P11(世田谷区)'!B16,"")</f>
        <v/>
      </c>
      <c r="E481" t="s">
        <v>1125</v>
      </c>
      <c r="F481" t="s">
        <v>1129</v>
      </c>
    </row>
    <row r="482" spans="1:6" x14ac:dyDescent="0.15">
      <c r="A482" t="s">
        <v>1341</v>
      </c>
      <c r="B482">
        <v>1183</v>
      </c>
      <c r="C482" t="s">
        <v>1174</v>
      </c>
      <c r="D482" s="919" t="str">
        <f>IF('P11(世田谷区)'!G16&lt;&gt;"",'P11(世田谷区)'!G16,"")</f>
        <v/>
      </c>
      <c r="E482" t="s">
        <v>1125</v>
      </c>
      <c r="F482" t="s">
        <v>1129</v>
      </c>
    </row>
    <row r="483" spans="1:6" x14ac:dyDescent="0.15">
      <c r="A483" t="s">
        <v>1423</v>
      </c>
      <c r="B483">
        <v>1188</v>
      </c>
      <c r="C483" t="s">
        <v>1424</v>
      </c>
      <c r="D483" s="919" t="str">
        <f>IF('P12(世田谷区)'!C4&lt;&gt;"",'P12(世田谷区)'!C4,"")</f>
        <v/>
      </c>
      <c r="E483" t="s">
        <v>1125</v>
      </c>
      <c r="F483" t="s">
        <v>1129</v>
      </c>
    </row>
    <row r="484" spans="1:6" x14ac:dyDescent="0.15">
      <c r="A484" t="s">
        <v>1423</v>
      </c>
      <c r="B484">
        <v>1191</v>
      </c>
      <c r="C484" t="s">
        <v>1425</v>
      </c>
      <c r="D484" s="926" t="str">
        <f>IF('P12(世田谷区)'!C5&lt;&gt;"",'P12(世田谷区)'!C5,"")</f>
        <v/>
      </c>
      <c r="E484" t="s">
        <v>1125</v>
      </c>
      <c r="F484" t="s">
        <v>1426</v>
      </c>
    </row>
    <row r="485" spans="1:6" x14ac:dyDescent="0.15">
      <c r="A485" t="s">
        <v>1423</v>
      </c>
      <c r="B485">
        <v>1194</v>
      </c>
      <c r="C485" t="s">
        <v>1156</v>
      </c>
      <c r="D485" s="919" t="str">
        <f>IF('P12(世田谷区)'!G7&lt;&gt;"",'P12(世田谷区)'!G7,"")</f>
        <v/>
      </c>
      <c r="E485" t="s">
        <v>1125</v>
      </c>
      <c r="F485" t="s">
        <v>1129</v>
      </c>
    </row>
    <row r="486" spans="1:6" x14ac:dyDescent="0.15">
      <c r="A486" t="s">
        <v>1423</v>
      </c>
      <c r="B486">
        <v>1197</v>
      </c>
      <c r="C486" t="s">
        <v>1160</v>
      </c>
      <c r="D486" s="919" t="str">
        <f>IF('P12(世田谷区)'!G9&lt;&gt;"",'P12(世田谷区)'!G9,"")</f>
        <v/>
      </c>
      <c r="E486" t="s">
        <v>1125</v>
      </c>
      <c r="F486" t="s">
        <v>1129</v>
      </c>
    </row>
    <row r="487" spans="1:6" x14ac:dyDescent="0.15">
      <c r="A487" t="s">
        <v>1423</v>
      </c>
      <c r="B487">
        <v>1201</v>
      </c>
      <c r="C487" t="s">
        <v>1427</v>
      </c>
      <c r="D487" s="919" t="str">
        <f>IF('P12(世田谷区)'!B13&lt;&gt;"",'P12(世田谷区)'!B13,"")</f>
        <v/>
      </c>
      <c r="E487" t="s">
        <v>1125</v>
      </c>
      <c r="F487" t="s">
        <v>1129</v>
      </c>
    </row>
    <row r="488" spans="1:6" x14ac:dyDescent="0.15">
      <c r="A488" t="s">
        <v>1423</v>
      </c>
      <c r="B488">
        <v>1204</v>
      </c>
      <c r="C488" t="s">
        <v>1428</v>
      </c>
      <c r="D488" s="919" t="e">
        <f>IF('P12(世田谷区)'!#REF!&lt;&gt;"",'P12(世田谷区)'!#REF!,"")</f>
        <v>#REF!</v>
      </c>
      <c r="E488" t="s">
        <v>1125</v>
      </c>
      <c r="F488" t="s">
        <v>1129</v>
      </c>
    </row>
    <row r="489" spans="1:6" x14ac:dyDescent="0.15">
      <c r="A489" t="s">
        <v>1423</v>
      </c>
      <c r="B489">
        <v>1206</v>
      </c>
      <c r="C489" t="s">
        <v>1422</v>
      </c>
      <c r="D489" s="919" t="str">
        <f>IF('P12(世田谷区)'!B16&lt;&gt;"",'P12(世田谷区)'!B16,"")</f>
        <v/>
      </c>
      <c r="E489" t="s">
        <v>1125</v>
      </c>
      <c r="F489" t="s">
        <v>1129</v>
      </c>
    </row>
    <row r="490" spans="1:6" x14ac:dyDescent="0.15">
      <c r="A490" t="s">
        <v>1423</v>
      </c>
      <c r="B490">
        <v>1215</v>
      </c>
      <c r="C490" t="s">
        <v>1314</v>
      </c>
      <c r="D490" s="919" t="str">
        <f>IF('P12(世田谷区)'!C21&lt;&gt;"",'P12(世田谷区)'!C21,"")</f>
        <v/>
      </c>
      <c r="E490" t="s">
        <v>1125</v>
      </c>
      <c r="F490" t="s">
        <v>1129</v>
      </c>
    </row>
    <row r="491" spans="1:6" x14ac:dyDescent="0.15">
      <c r="A491" t="s">
        <v>1423</v>
      </c>
      <c r="B491">
        <v>1217</v>
      </c>
      <c r="C491" t="s">
        <v>1263</v>
      </c>
      <c r="D491" s="919" t="str">
        <f>IF('P12(世田谷区)'!F21&lt;&gt;"",'P12(世田谷区)'!F21,"")</f>
        <v/>
      </c>
      <c r="E491" t="s">
        <v>1125</v>
      </c>
      <c r="F491" t="s">
        <v>1129</v>
      </c>
    </row>
    <row r="492" spans="1:6" x14ac:dyDescent="0.15">
      <c r="A492" t="s">
        <v>1423</v>
      </c>
      <c r="B492">
        <v>1219</v>
      </c>
      <c r="C492" t="s">
        <v>1265</v>
      </c>
      <c r="D492" s="919" t="e">
        <f>IF('P12(世田谷区)'!#REF!&lt;&gt;"",'P12(世田谷区)'!#REF!,"")</f>
        <v>#REF!</v>
      </c>
      <c r="E492" t="s">
        <v>1125</v>
      </c>
      <c r="F492" t="s">
        <v>1129</v>
      </c>
    </row>
    <row r="493" spans="1:6" x14ac:dyDescent="0.15">
      <c r="A493" t="s">
        <v>1423</v>
      </c>
      <c r="B493">
        <v>1221</v>
      </c>
      <c r="C493" t="s">
        <v>1429</v>
      </c>
      <c r="D493" s="919" t="str">
        <f>IF('P12(世田谷区)'!H21&lt;&gt;"",'P12(世田谷区)'!H21,"")</f>
        <v/>
      </c>
      <c r="E493" t="s">
        <v>1125</v>
      </c>
      <c r="F493" t="s">
        <v>1129</v>
      </c>
    </row>
    <row r="494" spans="1:6" x14ac:dyDescent="0.15">
      <c r="A494" t="s">
        <v>1423</v>
      </c>
      <c r="B494">
        <v>1224</v>
      </c>
      <c r="C494" t="s">
        <v>1147</v>
      </c>
      <c r="D494" s="919" t="str">
        <f>IF('P12(世田谷区)'!C22&lt;&gt;"",'P12(世田谷区)'!C22,"")</f>
        <v/>
      </c>
      <c r="E494" t="s">
        <v>1125</v>
      </c>
      <c r="F494" t="s">
        <v>1129</v>
      </c>
    </row>
    <row r="495" spans="1:6" x14ac:dyDescent="0.15">
      <c r="A495" t="s">
        <v>1423</v>
      </c>
      <c r="B495">
        <v>1226</v>
      </c>
      <c r="C495" t="s">
        <v>1269</v>
      </c>
      <c r="D495" s="919" t="str">
        <f>IF('P12(世田谷区)'!F22&lt;&gt;"",'P12(世田谷区)'!F22,"")</f>
        <v/>
      </c>
      <c r="E495" t="s">
        <v>1125</v>
      </c>
      <c r="F495" t="s">
        <v>1129</v>
      </c>
    </row>
    <row r="496" spans="1:6" x14ac:dyDescent="0.15">
      <c r="A496" t="s">
        <v>1423</v>
      </c>
      <c r="B496">
        <v>1228</v>
      </c>
      <c r="C496" t="s">
        <v>1271</v>
      </c>
      <c r="D496" s="919" t="e">
        <f>IF('P12(世田谷区)'!#REF!&lt;&gt;"",'P12(世田谷区)'!#REF!,"")</f>
        <v>#REF!</v>
      </c>
      <c r="E496" t="s">
        <v>1125</v>
      </c>
      <c r="F496" t="s">
        <v>1129</v>
      </c>
    </row>
    <row r="497" spans="1:6" x14ac:dyDescent="0.15">
      <c r="A497" t="s">
        <v>1423</v>
      </c>
      <c r="B497">
        <v>1230</v>
      </c>
      <c r="C497" t="s">
        <v>1430</v>
      </c>
      <c r="D497" s="919" t="str">
        <f>IF('P12(世田谷区)'!H22&lt;&gt;"",'P12(世田谷区)'!H22,"")</f>
        <v/>
      </c>
      <c r="E497" t="s">
        <v>1125</v>
      </c>
      <c r="F497" t="s">
        <v>1129</v>
      </c>
    </row>
    <row r="498" spans="1:6" x14ac:dyDescent="0.15">
      <c r="A498" t="s">
        <v>1431</v>
      </c>
      <c r="B498">
        <v>1246</v>
      </c>
      <c r="C498" t="s">
        <v>1153</v>
      </c>
      <c r="D498" s="919" t="str">
        <f>IF('P13(世田谷区)'!D6&lt;&gt;"",'P13(世田谷区)'!D6,"")</f>
        <v/>
      </c>
      <c r="E498" t="s">
        <v>1125</v>
      </c>
      <c r="F498" t="s">
        <v>1129</v>
      </c>
    </row>
    <row r="499" spans="1:6" x14ac:dyDescent="0.15">
      <c r="A499" t="s">
        <v>1431</v>
      </c>
      <c r="B499">
        <v>1247</v>
      </c>
      <c r="C499" t="s">
        <v>1197</v>
      </c>
      <c r="D499" s="919" t="str">
        <f>IF('P13(世田谷区)'!E6&lt;&gt;"",'P13(世田谷区)'!E6,"")</f>
        <v/>
      </c>
      <c r="E499" t="s">
        <v>1125</v>
      </c>
      <c r="F499" t="s">
        <v>1129</v>
      </c>
    </row>
    <row r="500" spans="1:6" x14ac:dyDescent="0.15">
      <c r="A500" t="s">
        <v>1431</v>
      </c>
      <c r="B500">
        <v>1248</v>
      </c>
      <c r="C500" t="s">
        <v>1198</v>
      </c>
      <c r="D500" s="919" t="str">
        <f>IF('P13(世田谷区)'!F6&lt;&gt;"",'P13(世田谷区)'!F6,"")</f>
        <v/>
      </c>
      <c r="E500" t="s">
        <v>1125</v>
      </c>
      <c r="F500" t="s">
        <v>1129</v>
      </c>
    </row>
    <row r="501" spans="1:6" x14ac:dyDescent="0.15">
      <c r="A501" t="s">
        <v>1431</v>
      </c>
      <c r="B501">
        <v>1249</v>
      </c>
      <c r="C501" t="s">
        <v>1154</v>
      </c>
      <c r="D501" s="919" t="str">
        <f>IF('P13(世田谷区)'!G6&lt;&gt;"",'P13(世田谷区)'!G6,"")</f>
        <v/>
      </c>
      <c r="E501" t="s">
        <v>1125</v>
      </c>
      <c r="F501" t="s">
        <v>1129</v>
      </c>
    </row>
    <row r="502" spans="1:6" x14ac:dyDescent="0.15">
      <c r="A502" t="s">
        <v>1431</v>
      </c>
      <c r="B502">
        <v>1250</v>
      </c>
      <c r="C502" t="s">
        <v>1199</v>
      </c>
      <c r="D502" s="919" t="str">
        <f>IF('P13(世田谷区)'!H6&lt;&gt;"",'P13(世田谷区)'!H6,"")</f>
        <v/>
      </c>
      <c r="E502" t="s">
        <v>1125</v>
      </c>
      <c r="F502" t="s">
        <v>1129</v>
      </c>
    </row>
    <row r="503" spans="1:6" x14ac:dyDescent="0.15">
      <c r="A503" t="s">
        <v>1431</v>
      </c>
      <c r="B503">
        <v>1251</v>
      </c>
      <c r="C503" t="s">
        <v>1200</v>
      </c>
      <c r="D503" s="919" t="str">
        <f>IF('P13(世田谷区)'!I6&lt;&gt;"",'P13(世田谷区)'!I6,"")</f>
        <v/>
      </c>
      <c r="E503" t="s">
        <v>1125</v>
      </c>
      <c r="F503" t="s">
        <v>1129</v>
      </c>
    </row>
    <row r="504" spans="1:6" x14ac:dyDescent="0.15">
      <c r="A504" t="s">
        <v>1431</v>
      </c>
      <c r="B504">
        <v>1252</v>
      </c>
      <c r="C504" t="s">
        <v>1432</v>
      </c>
      <c r="D504" s="919" t="str">
        <f>IF('P13(世田谷区)'!J6&lt;&gt;"",'P13(世田谷区)'!J6,"")</f>
        <v/>
      </c>
      <c r="E504" t="s">
        <v>1125</v>
      </c>
      <c r="F504" t="s">
        <v>1129</v>
      </c>
    </row>
    <row r="505" spans="1:6" x14ac:dyDescent="0.15">
      <c r="A505" t="s">
        <v>1431</v>
      </c>
      <c r="B505">
        <v>1253</v>
      </c>
      <c r="C505" t="s">
        <v>1201</v>
      </c>
      <c r="D505" s="919" t="str">
        <f>IF('P13(世田谷区)'!K6&lt;&gt;"",'P13(世田谷区)'!K6,"")</f>
        <v/>
      </c>
      <c r="E505" t="s">
        <v>1125</v>
      </c>
      <c r="F505" t="s">
        <v>1129</v>
      </c>
    </row>
    <row r="506" spans="1:6" x14ac:dyDescent="0.15">
      <c r="A506" t="s">
        <v>1431</v>
      </c>
      <c r="B506">
        <v>1255</v>
      </c>
      <c r="C506" t="s">
        <v>1155</v>
      </c>
      <c r="D506" s="919" t="str">
        <f>IF('P13(世田谷区)'!D7&lt;&gt;"",'P13(世田谷区)'!D7,"")</f>
        <v/>
      </c>
      <c r="E506" t="s">
        <v>1125</v>
      </c>
      <c r="F506" t="s">
        <v>1129</v>
      </c>
    </row>
    <row r="507" spans="1:6" x14ac:dyDescent="0.15">
      <c r="A507" t="s">
        <v>1431</v>
      </c>
      <c r="B507">
        <v>1256</v>
      </c>
      <c r="C507" t="s">
        <v>1203</v>
      </c>
      <c r="D507" s="919" t="str">
        <f>IF('P13(世田谷区)'!E7&lt;&gt;"",'P13(世田谷区)'!E7,"")</f>
        <v/>
      </c>
      <c r="E507" t="s">
        <v>1125</v>
      </c>
      <c r="F507" t="s">
        <v>1129</v>
      </c>
    </row>
    <row r="508" spans="1:6" x14ac:dyDescent="0.15">
      <c r="A508" t="s">
        <v>1431</v>
      </c>
      <c r="B508">
        <v>1257</v>
      </c>
      <c r="C508" t="s">
        <v>1204</v>
      </c>
      <c r="D508" s="919" t="str">
        <f>IF('P13(世田谷区)'!F7&lt;&gt;"",'P13(世田谷区)'!F7,"")</f>
        <v/>
      </c>
      <c r="E508" t="s">
        <v>1125</v>
      </c>
      <c r="F508" t="s">
        <v>1129</v>
      </c>
    </row>
    <row r="509" spans="1:6" x14ac:dyDescent="0.15">
      <c r="A509" t="s">
        <v>1431</v>
      </c>
      <c r="B509">
        <v>1258</v>
      </c>
      <c r="C509" t="s">
        <v>1156</v>
      </c>
      <c r="D509" s="919" t="str">
        <f>IF('P13(世田谷区)'!G7&lt;&gt;"",'P13(世田谷区)'!G7,"")</f>
        <v/>
      </c>
      <c r="E509" t="s">
        <v>1125</v>
      </c>
      <c r="F509" t="s">
        <v>1129</v>
      </c>
    </row>
    <row r="510" spans="1:6" x14ac:dyDescent="0.15">
      <c r="A510" t="s">
        <v>1431</v>
      </c>
      <c r="B510">
        <v>1259</v>
      </c>
      <c r="C510" t="s">
        <v>1205</v>
      </c>
      <c r="D510" s="919" t="str">
        <f>IF('P13(世田谷区)'!H7&lt;&gt;"",'P13(世田谷区)'!H7,"")</f>
        <v/>
      </c>
      <c r="E510" t="s">
        <v>1125</v>
      </c>
      <c r="F510" t="s">
        <v>1129</v>
      </c>
    </row>
    <row r="511" spans="1:6" x14ac:dyDescent="0.15">
      <c r="A511" t="s">
        <v>1431</v>
      </c>
      <c r="B511">
        <v>1260</v>
      </c>
      <c r="C511" t="s">
        <v>1206</v>
      </c>
      <c r="D511" s="919" t="str">
        <f>IF('P13(世田谷区)'!I7&lt;&gt;"",'P13(世田谷区)'!I7,"")</f>
        <v/>
      </c>
      <c r="E511" t="s">
        <v>1125</v>
      </c>
      <c r="F511" t="s">
        <v>1129</v>
      </c>
    </row>
    <row r="512" spans="1:6" x14ac:dyDescent="0.15">
      <c r="A512" t="s">
        <v>1431</v>
      </c>
      <c r="B512">
        <v>1261</v>
      </c>
      <c r="C512" t="s">
        <v>1323</v>
      </c>
      <c r="D512" s="919" t="str">
        <f>IF('P13(世田谷区)'!J7&lt;&gt;"",'P13(世田谷区)'!J7,"")</f>
        <v/>
      </c>
      <c r="E512" t="s">
        <v>1125</v>
      </c>
      <c r="F512" t="s">
        <v>1129</v>
      </c>
    </row>
    <row r="513" spans="1:6" x14ac:dyDescent="0.15">
      <c r="A513" t="s">
        <v>1431</v>
      </c>
      <c r="B513">
        <v>1262</v>
      </c>
      <c r="C513" t="s">
        <v>1207</v>
      </c>
      <c r="D513" s="919" t="str">
        <f>IF('P13(世田谷区)'!K7&lt;&gt;"",'P13(世田谷区)'!K7,"")</f>
        <v/>
      </c>
      <c r="E513" t="s">
        <v>1125</v>
      </c>
      <c r="F513" t="s">
        <v>1129</v>
      </c>
    </row>
    <row r="514" spans="1:6" x14ac:dyDescent="0.15">
      <c r="A514" t="s">
        <v>1431</v>
      </c>
      <c r="B514">
        <v>1265</v>
      </c>
      <c r="C514" t="s">
        <v>1286</v>
      </c>
      <c r="D514" s="919" t="e">
        <f>IF('P13(世田谷区)'!#REF!&lt;&gt;"",'P13(世田谷区)'!#REF!,"")</f>
        <v>#REF!</v>
      </c>
      <c r="E514" t="s">
        <v>1125</v>
      </c>
      <c r="F514" t="s">
        <v>1129</v>
      </c>
    </row>
    <row r="515" spans="1:6" x14ac:dyDescent="0.15">
      <c r="A515" t="s">
        <v>1431</v>
      </c>
      <c r="B515">
        <v>1267</v>
      </c>
      <c r="C515" t="s">
        <v>1221</v>
      </c>
      <c r="D515" s="919" t="e">
        <f>IF('P13(世田谷区)'!#REF!&lt;&gt;"",'P13(世田谷区)'!#REF!,"")</f>
        <v>#REF!</v>
      </c>
      <c r="E515" t="s">
        <v>1125</v>
      </c>
      <c r="F515" t="s">
        <v>1129</v>
      </c>
    </row>
    <row r="516" spans="1:6" x14ac:dyDescent="0.15">
      <c r="A516" t="s">
        <v>1431</v>
      </c>
      <c r="B516">
        <v>1270</v>
      </c>
      <c r="C516" t="s">
        <v>1427</v>
      </c>
      <c r="D516" s="919" t="str">
        <f>IF('P13(世田谷区)'!B12&lt;&gt;"",'P13(世田谷区)'!B12,"")</f>
        <v/>
      </c>
      <c r="E516" t="s">
        <v>1125</v>
      </c>
      <c r="F516" t="s">
        <v>1129</v>
      </c>
    </row>
    <row r="517" spans="1:6" x14ac:dyDescent="0.15">
      <c r="A517" t="s">
        <v>1431</v>
      </c>
      <c r="B517">
        <v>1272</v>
      </c>
      <c r="C517" t="s">
        <v>1287</v>
      </c>
      <c r="D517" s="919" t="str">
        <f>IF('P13(世田谷区)'!B14&lt;&gt;"",'P13(世田谷区)'!B14,"")</f>
        <v/>
      </c>
      <c r="E517" t="s">
        <v>1125</v>
      </c>
      <c r="F517" t="s">
        <v>1129</v>
      </c>
    </row>
    <row r="518" spans="1:6" x14ac:dyDescent="0.15">
      <c r="A518" t="s">
        <v>1431</v>
      </c>
      <c r="B518">
        <v>1274</v>
      </c>
      <c r="C518" t="s">
        <v>1237</v>
      </c>
      <c r="D518" s="919" t="str">
        <f>IF('P13(世田谷区)'!E14&lt;&gt;"",'P13(世田谷区)'!E14,"")</f>
        <v/>
      </c>
      <c r="E518" t="s">
        <v>1125</v>
      </c>
      <c r="F518" t="s">
        <v>1129</v>
      </c>
    </row>
    <row r="519" spans="1:6" x14ac:dyDescent="0.15">
      <c r="A519" t="s">
        <v>1431</v>
      </c>
      <c r="B519">
        <v>1278</v>
      </c>
      <c r="C519" t="s">
        <v>1253</v>
      </c>
      <c r="D519" s="919" t="str">
        <f>IF('P13(世田谷区)'!H18&lt;&gt;"",'P13(世田谷区)'!H18,"")</f>
        <v/>
      </c>
      <c r="E519" t="s">
        <v>1125</v>
      </c>
      <c r="F519" t="s">
        <v>1129</v>
      </c>
    </row>
    <row r="520" spans="1:6" x14ac:dyDescent="0.15">
      <c r="A520" t="s">
        <v>1431</v>
      </c>
      <c r="B520">
        <v>1281</v>
      </c>
      <c r="C520" t="s">
        <v>1271</v>
      </c>
      <c r="D520" s="919" t="e">
        <f>IF('P13(世田谷区)'!#REF!&lt;&gt;"",'P13(世田谷区)'!#REF!,"")</f>
        <v>#REF!</v>
      </c>
      <c r="E520" t="s">
        <v>1125</v>
      </c>
      <c r="F520" t="s">
        <v>1129</v>
      </c>
    </row>
    <row r="521" spans="1:6" x14ac:dyDescent="0.15">
      <c r="A521" t="s">
        <v>1347</v>
      </c>
      <c r="B521">
        <v>1284</v>
      </c>
      <c r="C521" t="s">
        <v>1281</v>
      </c>
      <c r="D521" s="919" t="str">
        <f>IF('P14(世田谷区)'!E2&lt;&gt;"",'P14(世田谷区)'!E2,"")</f>
        <v/>
      </c>
      <c r="E521" t="s">
        <v>1125</v>
      </c>
      <c r="F521" t="s">
        <v>1129</v>
      </c>
    </row>
    <row r="522" spans="1:6" x14ac:dyDescent="0.15">
      <c r="A522" t="s">
        <v>1347</v>
      </c>
      <c r="B522">
        <v>1286</v>
      </c>
      <c r="C522" t="s">
        <v>1420</v>
      </c>
      <c r="D522" s="919" t="str">
        <f>IF('P14(世田谷区)'!B4&lt;&gt;"",'P14(世田谷区)'!B4,"")</f>
        <v/>
      </c>
      <c r="E522" t="s">
        <v>1125</v>
      </c>
      <c r="F522" t="s">
        <v>1129</v>
      </c>
    </row>
    <row r="523" spans="1:6" x14ac:dyDescent="0.15">
      <c r="A523" t="s">
        <v>1347</v>
      </c>
      <c r="B523">
        <v>1288</v>
      </c>
      <c r="C523" t="s">
        <v>1184</v>
      </c>
      <c r="D523" s="919" t="str">
        <f>IF('P14(世田谷区)'!D4&lt;&gt;"",'P14(世田谷区)'!D4,"")</f>
        <v/>
      </c>
      <c r="E523" t="s">
        <v>1125</v>
      </c>
      <c r="F523" t="s">
        <v>1129</v>
      </c>
    </row>
    <row r="524" spans="1:6" x14ac:dyDescent="0.15">
      <c r="A524" t="s">
        <v>1347</v>
      </c>
      <c r="B524">
        <v>1290</v>
      </c>
      <c r="C524" t="s">
        <v>1186</v>
      </c>
      <c r="D524" s="919" t="str">
        <f>IF('P14(世田谷区)'!F4&lt;&gt;"",'P14(世田谷区)'!F4,"")</f>
        <v/>
      </c>
      <c r="E524" t="s">
        <v>1125</v>
      </c>
      <c r="F524" t="s">
        <v>1129</v>
      </c>
    </row>
    <row r="525" spans="1:6" x14ac:dyDescent="0.15">
      <c r="A525" t="s">
        <v>1347</v>
      </c>
      <c r="B525">
        <v>1296</v>
      </c>
      <c r="C525" t="s">
        <v>1433</v>
      </c>
      <c r="D525" s="919" t="str">
        <f>IF('P14(世田谷区)'!B9&lt;&gt;"",'P14(世田谷区)'!B9,"")</f>
        <v/>
      </c>
      <c r="E525" t="s">
        <v>1125</v>
      </c>
      <c r="F525" t="s">
        <v>1129</v>
      </c>
    </row>
    <row r="526" spans="1:6" x14ac:dyDescent="0.15">
      <c r="A526" t="s">
        <v>1347</v>
      </c>
      <c r="B526">
        <v>1298</v>
      </c>
      <c r="C526" t="s">
        <v>1301</v>
      </c>
      <c r="D526" s="919" t="str">
        <f>IF('P14(世田谷区)'!B10&lt;&gt;"",'P14(世田谷区)'!B10,"")</f>
        <v/>
      </c>
      <c r="E526" t="s">
        <v>1125</v>
      </c>
      <c r="F526" t="s">
        <v>1129</v>
      </c>
    </row>
    <row r="527" spans="1:6" x14ac:dyDescent="0.15">
      <c r="A527" t="s">
        <v>1347</v>
      </c>
      <c r="B527">
        <v>1301</v>
      </c>
      <c r="C527" t="s">
        <v>1434</v>
      </c>
      <c r="D527" s="919" t="str">
        <f>IF('P14(世田谷区)'!C11&lt;&gt;"",'P14(世田谷区)'!C11,"")</f>
        <v/>
      </c>
      <c r="E527" t="s">
        <v>1125</v>
      </c>
      <c r="F527" t="s">
        <v>1129</v>
      </c>
    </row>
    <row r="528" spans="1:6" x14ac:dyDescent="0.15">
      <c r="A528" t="s">
        <v>1347</v>
      </c>
      <c r="B528">
        <v>1303</v>
      </c>
      <c r="C528" t="s">
        <v>1435</v>
      </c>
      <c r="D528" s="919" t="str">
        <f>IF('P14(世田谷区)'!B14&lt;&gt;"",'P14(世田谷区)'!B14,"")</f>
        <v/>
      </c>
      <c r="E528" t="s">
        <v>1125</v>
      </c>
      <c r="F528" t="s">
        <v>1129</v>
      </c>
    </row>
    <row r="529" spans="1:6" x14ac:dyDescent="0.15">
      <c r="A529" t="s">
        <v>1347</v>
      </c>
      <c r="B529">
        <v>1305</v>
      </c>
      <c r="C529" t="s">
        <v>1436</v>
      </c>
      <c r="D529" s="919" t="str">
        <f>IF('P14(世田谷区)'!B17&lt;&gt;"",'P14(世田谷区)'!B17,"")</f>
        <v/>
      </c>
      <c r="E529" t="s">
        <v>1125</v>
      </c>
      <c r="F529" t="s">
        <v>1129</v>
      </c>
    </row>
    <row r="530" spans="1:6" x14ac:dyDescent="0.15">
      <c r="A530" t="s">
        <v>1437</v>
      </c>
      <c r="B530">
        <v>1325</v>
      </c>
      <c r="C530" t="s">
        <v>1421</v>
      </c>
      <c r="D530" s="919" t="str">
        <f>IF('P15(世田谷区)'!B6&lt;&gt;"",'P15(世田谷区)'!B6,"")</f>
        <v/>
      </c>
      <c r="E530" t="s">
        <v>1125</v>
      </c>
      <c r="F530" t="s">
        <v>1129</v>
      </c>
    </row>
    <row r="531" spans="1:6" x14ac:dyDescent="0.15">
      <c r="A531" t="s">
        <v>1437</v>
      </c>
      <c r="B531">
        <v>1326</v>
      </c>
      <c r="C531" t="s">
        <v>1306</v>
      </c>
      <c r="D531" s="919" t="str">
        <f>IF('P15(世田谷区)'!C6&lt;&gt;"",'P15(世田谷区)'!C6,"")</f>
        <v/>
      </c>
      <c r="E531" t="s">
        <v>1125</v>
      </c>
      <c r="F531" t="s">
        <v>1129</v>
      </c>
    </row>
    <row r="532" spans="1:6" x14ac:dyDescent="0.15">
      <c r="A532" t="s">
        <v>1437</v>
      </c>
      <c r="B532">
        <v>1327</v>
      </c>
      <c r="C532" t="s">
        <v>1153</v>
      </c>
      <c r="D532" s="919" t="str">
        <f>IF('P15(世田谷区)'!D6&lt;&gt;"",'P15(世田谷区)'!D6,"")</f>
        <v/>
      </c>
      <c r="E532" t="s">
        <v>1125</v>
      </c>
      <c r="F532" t="s">
        <v>1129</v>
      </c>
    </row>
    <row r="533" spans="1:6" x14ac:dyDescent="0.15">
      <c r="A533" t="s">
        <v>1437</v>
      </c>
      <c r="B533">
        <v>1328</v>
      </c>
      <c r="C533" t="s">
        <v>1197</v>
      </c>
      <c r="D533" s="919" t="str">
        <f>IF('P15(世田谷区)'!E6&lt;&gt;"",'P15(世田谷区)'!E6,"")</f>
        <v/>
      </c>
      <c r="E533" t="s">
        <v>1125</v>
      </c>
      <c r="F533" t="s">
        <v>1129</v>
      </c>
    </row>
    <row r="534" spans="1:6" x14ac:dyDescent="0.15">
      <c r="A534" t="s">
        <v>1437</v>
      </c>
      <c r="B534">
        <v>1329</v>
      </c>
      <c r="C534" t="s">
        <v>1198</v>
      </c>
      <c r="D534" s="919" t="str">
        <f>IF('P15(世田谷区)'!F6&lt;&gt;"",'P15(世田谷区)'!F6,"")</f>
        <v/>
      </c>
      <c r="E534" t="s">
        <v>1125</v>
      </c>
      <c r="F534" t="s">
        <v>1129</v>
      </c>
    </row>
    <row r="535" spans="1:6" x14ac:dyDescent="0.15">
      <c r="A535" t="s">
        <v>1437</v>
      </c>
      <c r="B535">
        <v>1330</v>
      </c>
      <c r="C535" t="s">
        <v>1154</v>
      </c>
      <c r="D535" s="919" t="str">
        <f>IF('P15(世田谷区)'!G6&lt;&gt;"",'P15(世田谷区)'!G6,"")</f>
        <v/>
      </c>
      <c r="E535" t="s">
        <v>1125</v>
      </c>
      <c r="F535" t="s">
        <v>1129</v>
      </c>
    </row>
    <row r="536" spans="1:6" x14ac:dyDescent="0.15">
      <c r="A536" t="s">
        <v>1437</v>
      </c>
      <c r="B536">
        <v>1331</v>
      </c>
      <c r="C536" t="s">
        <v>1199</v>
      </c>
      <c r="D536" s="919" t="str">
        <f>IF('P15(世田谷区)'!H6&lt;&gt;"",'P15(世田谷区)'!H6,"")</f>
        <v/>
      </c>
      <c r="E536" t="s">
        <v>1125</v>
      </c>
      <c r="F536" t="s">
        <v>1129</v>
      </c>
    </row>
    <row r="537" spans="1:6" x14ac:dyDescent="0.15">
      <c r="A537" t="s">
        <v>1437</v>
      </c>
      <c r="B537">
        <v>1332</v>
      </c>
      <c r="C537" t="s">
        <v>1438</v>
      </c>
      <c r="D537" s="919" t="str">
        <f>IF('P15(世田谷区)'!P6&lt;&gt;"",'P15(世田谷区)'!P6,"")</f>
        <v/>
      </c>
      <c r="E537" t="s">
        <v>1125</v>
      </c>
      <c r="F537" t="s">
        <v>1129</v>
      </c>
    </row>
    <row r="538" spans="1:6" x14ac:dyDescent="0.15">
      <c r="A538" t="s">
        <v>1437</v>
      </c>
      <c r="B538">
        <v>1334</v>
      </c>
      <c r="C538" t="s">
        <v>1284</v>
      </c>
      <c r="D538" s="919" t="str">
        <f>IF('P15(世田谷区)'!B7&lt;&gt;"",'P15(世田谷区)'!B7,"")</f>
        <v/>
      </c>
      <c r="E538" t="s">
        <v>1125</v>
      </c>
      <c r="F538" t="s">
        <v>1129</v>
      </c>
    </row>
    <row r="539" spans="1:6" x14ac:dyDescent="0.15">
      <c r="A539" t="s">
        <v>1437</v>
      </c>
      <c r="B539">
        <v>1335</v>
      </c>
      <c r="C539" t="s">
        <v>1132</v>
      </c>
      <c r="D539" s="919" t="str">
        <f>IF('P15(世田谷区)'!C7&lt;&gt;"",'P15(世田谷区)'!C7,"")</f>
        <v/>
      </c>
      <c r="E539" t="s">
        <v>1125</v>
      </c>
      <c r="F539" t="s">
        <v>1129</v>
      </c>
    </row>
    <row r="540" spans="1:6" x14ac:dyDescent="0.15">
      <c r="A540" t="s">
        <v>1437</v>
      </c>
      <c r="B540">
        <v>1336</v>
      </c>
      <c r="C540" t="s">
        <v>1155</v>
      </c>
      <c r="D540" s="919" t="str">
        <f>IF('P15(世田谷区)'!D7&lt;&gt;"",'P15(世田谷区)'!D7,"")</f>
        <v/>
      </c>
      <c r="E540" t="s">
        <v>1125</v>
      </c>
      <c r="F540" t="s">
        <v>1129</v>
      </c>
    </row>
    <row r="541" spans="1:6" x14ac:dyDescent="0.15">
      <c r="A541" t="s">
        <v>1437</v>
      </c>
      <c r="B541">
        <v>1337</v>
      </c>
      <c r="C541" t="s">
        <v>1203</v>
      </c>
      <c r="D541" s="919" t="str">
        <f>IF('P15(世田谷区)'!E7&lt;&gt;"",'P15(世田谷区)'!E7,"")</f>
        <v/>
      </c>
      <c r="E541" t="s">
        <v>1125</v>
      </c>
      <c r="F541" t="s">
        <v>1129</v>
      </c>
    </row>
    <row r="542" spans="1:6" x14ac:dyDescent="0.15">
      <c r="A542" t="s">
        <v>1437</v>
      </c>
      <c r="B542">
        <v>1338</v>
      </c>
      <c r="C542" t="s">
        <v>1204</v>
      </c>
      <c r="D542" s="919" t="str">
        <f>IF('P15(世田谷区)'!F7&lt;&gt;"",'P15(世田谷区)'!F7,"")</f>
        <v/>
      </c>
      <c r="E542" t="s">
        <v>1125</v>
      </c>
      <c r="F542" t="s">
        <v>1129</v>
      </c>
    </row>
    <row r="543" spans="1:6" x14ac:dyDescent="0.15">
      <c r="A543" t="s">
        <v>1437</v>
      </c>
      <c r="B543">
        <v>1339</v>
      </c>
      <c r="C543" t="s">
        <v>1156</v>
      </c>
      <c r="D543" s="919" t="str">
        <f>IF('P15(世田谷区)'!G7&lt;&gt;"",'P15(世田谷区)'!G7,"")</f>
        <v/>
      </c>
      <c r="E543" t="s">
        <v>1125</v>
      </c>
      <c r="F543" t="s">
        <v>1129</v>
      </c>
    </row>
    <row r="544" spans="1:6" x14ac:dyDescent="0.15">
      <c r="A544" t="s">
        <v>1437</v>
      </c>
      <c r="B544">
        <v>1340</v>
      </c>
      <c r="C544" t="s">
        <v>1205</v>
      </c>
      <c r="D544" s="919" t="str">
        <f>IF('P15(世田谷区)'!H7&lt;&gt;"",'P15(世田谷区)'!H7,"")</f>
        <v/>
      </c>
      <c r="E544" t="s">
        <v>1125</v>
      </c>
      <c r="F544" t="s">
        <v>1129</v>
      </c>
    </row>
    <row r="545" spans="1:6" x14ac:dyDescent="0.15">
      <c r="A545" t="s">
        <v>1437</v>
      </c>
      <c r="B545">
        <v>1342</v>
      </c>
      <c r="C545" t="s">
        <v>1323</v>
      </c>
      <c r="D545" s="919" t="str">
        <f>IF('P15(世田谷区)'!J7&lt;&gt;"",'P15(世田谷区)'!J7,"")</f>
        <v/>
      </c>
      <c r="E545" t="s">
        <v>1125</v>
      </c>
      <c r="F545" t="s">
        <v>1129</v>
      </c>
    </row>
    <row r="546" spans="1:6" x14ac:dyDescent="0.15">
      <c r="A546" t="s">
        <v>1437</v>
      </c>
      <c r="B546">
        <v>1344</v>
      </c>
      <c r="C546" t="s">
        <v>1439</v>
      </c>
      <c r="D546">
        <f>IF('P15(世田谷区)'!L7&lt;&gt;"",'P15(世田谷区)'!L7,"")</f>
        <v>0</v>
      </c>
      <c r="E546" t="s">
        <v>1125</v>
      </c>
      <c r="F546" t="s">
        <v>1440</v>
      </c>
    </row>
    <row r="547" spans="1:6" x14ac:dyDescent="0.15">
      <c r="A547" t="s">
        <v>1437</v>
      </c>
      <c r="B547">
        <v>1346</v>
      </c>
      <c r="C547" t="s">
        <v>1336</v>
      </c>
      <c r="D547" s="919" t="str">
        <f>IF('P15(世田谷区)'!N7&lt;&gt;"",'P15(世田谷区)'!N7,"")</f>
        <v/>
      </c>
      <c r="E547" t="s">
        <v>1125</v>
      </c>
      <c r="F547" t="s">
        <v>1129</v>
      </c>
    </row>
    <row r="548" spans="1:6" x14ac:dyDescent="0.15">
      <c r="A548" t="s">
        <v>1437</v>
      </c>
      <c r="B548">
        <v>1349</v>
      </c>
      <c r="C548" t="s">
        <v>1285</v>
      </c>
      <c r="D548" s="919" t="str">
        <f>IF('P15(世田谷区)'!B8&lt;&gt;"",'P15(世田谷区)'!B8,"")</f>
        <v/>
      </c>
      <c r="E548" t="s">
        <v>1125</v>
      </c>
      <c r="F548" t="s">
        <v>1129</v>
      </c>
    </row>
    <row r="549" spans="1:6" x14ac:dyDescent="0.15">
      <c r="A549" t="s">
        <v>1437</v>
      </c>
      <c r="B549">
        <v>1350</v>
      </c>
      <c r="C549" t="s">
        <v>1307</v>
      </c>
      <c r="D549" s="919" t="str">
        <f>IF('P15(世田谷区)'!C8&lt;&gt;"",'P15(世田谷区)'!C8,"")</f>
        <v/>
      </c>
      <c r="E549" t="s">
        <v>1125</v>
      </c>
      <c r="F549" t="s">
        <v>1129</v>
      </c>
    </row>
    <row r="550" spans="1:6" x14ac:dyDescent="0.15">
      <c r="A550" t="s">
        <v>1437</v>
      </c>
      <c r="B550">
        <v>1351</v>
      </c>
      <c r="C550" t="s">
        <v>1157</v>
      </c>
      <c r="D550" s="919" t="str">
        <f>IF('P15(世田谷区)'!D8&lt;&gt;"",'P15(世田谷区)'!D8,"")</f>
        <v/>
      </c>
      <c r="E550" t="s">
        <v>1125</v>
      </c>
      <c r="F550" t="s">
        <v>1129</v>
      </c>
    </row>
    <row r="551" spans="1:6" x14ac:dyDescent="0.15">
      <c r="A551" t="s">
        <v>1437</v>
      </c>
      <c r="B551">
        <v>1352</v>
      </c>
      <c r="C551" t="s">
        <v>1208</v>
      </c>
      <c r="D551" s="919" t="str">
        <f>IF('P15(世田谷区)'!E8&lt;&gt;"",'P15(世田谷区)'!E8,"")</f>
        <v/>
      </c>
      <c r="E551" t="s">
        <v>1125</v>
      </c>
      <c r="F551" t="s">
        <v>1129</v>
      </c>
    </row>
    <row r="552" spans="1:6" x14ac:dyDescent="0.15">
      <c r="A552" t="s">
        <v>1437</v>
      </c>
      <c r="B552">
        <v>1353</v>
      </c>
      <c r="C552" t="s">
        <v>1209</v>
      </c>
      <c r="D552" s="919" t="str">
        <f>IF('P15(世田谷区)'!F8&lt;&gt;"",'P15(世田谷区)'!F8,"")</f>
        <v/>
      </c>
      <c r="E552" t="s">
        <v>1125</v>
      </c>
      <c r="F552" t="s">
        <v>1129</v>
      </c>
    </row>
    <row r="553" spans="1:6" x14ac:dyDescent="0.15">
      <c r="A553" t="s">
        <v>1437</v>
      </c>
      <c r="B553">
        <v>1354</v>
      </c>
      <c r="C553" t="s">
        <v>1158</v>
      </c>
      <c r="D553" s="919" t="str">
        <f>IF('P15(世田谷区)'!G8&lt;&gt;"",'P15(世田谷区)'!G8,"")</f>
        <v/>
      </c>
      <c r="E553" t="s">
        <v>1125</v>
      </c>
      <c r="F553" t="s">
        <v>1129</v>
      </c>
    </row>
    <row r="554" spans="1:6" x14ac:dyDescent="0.15">
      <c r="A554" t="s">
        <v>1437</v>
      </c>
      <c r="B554">
        <v>1355</v>
      </c>
      <c r="C554" t="s">
        <v>1210</v>
      </c>
      <c r="D554" s="919" t="str">
        <f>IF('P15(世田谷区)'!H8&lt;&gt;"",'P15(世田谷区)'!H8,"")</f>
        <v/>
      </c>
      <c r="E554" t="s">
        <v>1125</v>
      </c>
      <c r="F554" t="s">
        <v>1129</v>
      </c>
    </row>
    <row r="555" spans="1:6" x14ac:dyDescent="0.15">
      <c r="A555" t="s">
        <v>1437</v>
      </c>
      <c r="B555">
        <v>1358</v>
      </c>
      <c r="C555" t="s">
        <v>1433</v>
      </c>
      <c r="D555" s="919" t="str">
        <f>IF('P15(世田谷区)'!B9&lt;&gt;"",'P15(世田谷区)'!B9,"")</f>
        <v/>
      </c>
      <c r="E555" t="s">
        <v>1125</v>
      </c>
      <c r="F555" t="s">
        <v>1129</v>
      </c>
    </row>
    <row r="556" spans="1:6" x14ac:dyDescent="0.15">
      <c r="A556" t="s">
        <v>1437</v>
      </c>
      <c r="B556">
        <v>1359</v>
      </c>
      <c r="C556" t="s">
        <v>1134</v>
      </c>
      <c r="D556" s="919" t="str">
        <f>IF('P15(世田谷区)'!C9&lt;&gt;"",'P15(世田谷区)'!C9,"")</f>
        <v/>
      </c>
      <c r="E556" t="s">
        <v>1125</v>
      </c>
      <c r="F556" t="s">
        <v>1129</v>
      </c>
    </row>
    <row r="557" spans="1:6" x14ac:dyDescent="0.15">
      <c r="A557" t="s">
        <v>1437</v>
      </c>
      <c r="B557">
        <v>1360</v>
      </c>
      <c r="C557" t="s">
        <v>1159</v>
      </c>
      <c r="D557" s="919" t="str">
        <f>IF('P15(世田谷区)'!D9&lt;&gt;"",'P15(世田谷区)'!D9,"")</f>
        <v/>
      </c>
      <c r="E557" t="s">
        <v>1125</v>
      </c>
      <c r="F557" t="s">
        <v>1129</v>
      </c>
    </row>
    <row r="558" spans="1:6" x14ac:dyDescent="0.15">
      <c r="A558" t="s">
        <v>1437</v>
      </c>
      <c r="B558">
        <v>1361</v>
      </c>
      <c r="C558" t="s">
        <v>1213</v>
      </c>
      <c r="D558" s="919" t="str">
        <f>IF('P15(世田谷区)'!E9&lt;&gt;"",'P15(世田谷区)'!E9,"")</f>
        <v/>
      </c>
      <c r="E558" t="s">
        <v>1125</v>
      </c>
      <c r="F558" t="s">
        <v>1129</v>
      </c>
    </row>
    <row r="559" spans="1:6" x14ac:dyDescent="0.15">
      <c r="A559" t="s">
        <v>1437</v>
      </c>
      <c r="B559">
        <v>1362</v>
      </c>
      <c r="C559" t="s">
        <v>1214</v>
      </c>
      <c r="D559" s="919" t="str">
        <f>IF('P15(世田谷区)'!F9&lt;&gt;"",'P15(世田谷区)'!F9,"")</f>
        <v/>
      </c>
      <c r="E559" t="s">
        <v>1125</v>
      </c>
      <c r="F559" t="s">
        <v>1129</v>
      </c>
    </row>
    <row r="560" spans="1:6" x14ac:dyDescent="0.15">
      <c r="A560" t="s">
        <v>1437</v>
      </c>
      <c r="B560">
        <v>1363</v>
      </c>
      <c r="C560" t="s">
        <v>1160</v>
      </c>
      <c r="D560" s="919" t="str">
        <f>IF('P15(世田谷区)'!G9&lt;&gt;"",'P15(世田谷区)'!G9,"")</f>
        <v/>
      </c>
      <c r="E560" t="s">
        <v>1125</v>
      </c>
      <c r="F560" t="s">
        <v>1129</v>
      </c>
    </row>
    <row r="561" spans="1:6" x14ac:dyDescent="0.15">
      <c r="A561" t="s">
        <v>1437</v>
      </c>
      <c r="B561">
        <v>1364</v>
      </c>
      <c r="C561" t="s">
        <v>1215</v>
      </c>
      <c r="D561" s="919" t="str">
        <f>IF('P15(世田谷区)'!H9&lt;&gt;"",'P15(世田谷区)'!H9,"")</f>
        <v/>
      </c>
      <c r="E561" t="s">
        <v>1125</v>
      </c>
      <c r="F561" t="s">
        <v>1129</v>
      </c>
    </row>
    <row r="562" spans="1:6" x14ac:dyDescent="0.15">
      <c r="A562" t="s">
        <v>1437</v>
      </c>
      <c r="B562">
        <v>1365</v>
      </c>
      <c r="C562" t="s">
        <v>1301</v>
      </c>
      <c r="D562" s="919" t="str">
        <f>IF('P15(世田谷区)'!B10&lt;&gt;"",'P15(世田谷区)'!B10,"")</f>
        <v/>
      </c>
      <c r="E562" t="s">
        <v>1125</v>
      </c>
      <c r="F562" t="s">
        <v>1129</v>
      </c>
    </row>
    <row r="563" spans="1:6" x14ac:dyDescent="0.15">
      <c r="A563" t="s">
        <v>1437</v>
      </c>
      <c r="B563">
        <v>1366</v>
      </c>
      <c r="C563" t="s">
        <v>1135</v>
      </c>
      <c r="D563" s="919" t="str">
        <f>IF('P15(世田谷区)'!C10&lt;&gt;"",'P15(世田谷区)'!C10,"")</f>
        <v/>
      </c>
      <c r="E563" t="s">
        <v>1125</v>
      </c>
      <c r="F563" t="s">
        <v>1129</v>
      </c>
    </row>
    <row r="564" spans="1:6" x14ac:dyDescent="0.15">
      <c r="A564" t="s">
        <v>1437</v>
      </c>
      <c r="B564">
        <v>1367</v>
      </c>
      <c r="C564" t="s">
        <v>1161</v>
      </c>
      <c r="D564" s="919" t="str">
        <f>IF('P15(世田谷区)'!D10&lt;&gt;"",'P15(世田谷区)'!D10,"")</f>
        <v/>
      </c>
      <c r="E564" t="s">
        <v>1125</v>
      </c>
      <c r="F564" t="s">
        <v>1129</v>
      </c>
    </row>
    <row r="565" spans="1:6" x14ac:dyDescent="0.15">
      <c r="A565" t="s">
        <v>1437</v>
      </c>
      <c r="B565">
        <v>1368</v>
      </c>
      <c r="C565" t="s">
        <v>1217</v>
      </c>
      <c r="D565" s="919" t="str">
        <f>IF('P15(世田谷区)'!E10&lt;&gt;"",'P15(世田谷区)'!E10,"")</f>
        <v/>
      </c>
      <c r="E565" t="s">
        <v>1125</v>
      </c>
      <c r="F565" t="s">
        <v>1129</v>
      </c>
    </row>
    <row r="566" spans="1:6" x14ac:dyDescent="0.15">
      <c r="A566" t="s">
        <v>1437</v>
      </c>
      <c r="B566">
        <v>1369</v>
      </c>
      <c r="C566" t="s">
        <v>1218</v>
      </c>
      <c r="D566" s="919" t="str">
        <f>IF('P15(世田谷区)'!F10&lt;&gt;"",'P15(世田谷区)'!F10,"")</f>
        <v/>
      </c>
      <c r="E566" t="s">
        <v>1125</v>
      </c>
      <c r="F566" t="s">
        <v>1129</v>
      </c>
    </row>
    <row r="567" spans="1:6" x14ac:dyDescent="0.15">
      <c r="A567" t="s">
        <v>1437</v>
      </c>
      <c r="B567">
        <v>1370</v>
      </c>
      <c r="C567" t="s">
        <v>1162</v>
      </c>
      <c r="D567" s="919" t="str">
        <f>IF('P15(世田谷区)'!G10&lt;&gt;"",'P15(世田谷区)'!G10,"")</f>
        <v/>
      </c>
      <c r="E567" t="s">
        <v>1125</v>
      </c>
      <c r="F567" t="s">
        <v>1129</v>
      </c>
    </row>
    <row r="568" spans="1:6" x14ac:dyDescent="0.15">
      <c r="A568" t="s">
        <v>1437</v>
      </c>
      <c r="B568">
        <v>1371</v>
      </c>
      <c r="C568" t="s">
        <v>1219</v>
      </c>
      <c r="D568" s="919" t="str">
        <f>IF('P15(世田谷区)'!H10&lt;&gt;"",'P15(世田谷区)'!H10,"")</f>
        <v/>
      </c>
      <c r="E568" t="s">
        <v>1125</v>
      </c>
      <c r="F568" t="s">
        <v>1129</v>
      </c>
    </row>
    <row r="569" spans="1:6" x14ac:dyDescent="0.15">
      <c r="A569" t="s">
        <v>1437</v>
      </c>
      <c r="B569">
        <v>1372</v>
      </c>
      <c r="C569" t="s">
        <v>1441</v>
      </c>
      <c r="D569" s="919" t="str">
        <f>IF('P15(世田谷区)'!P10&lt;&gt;"",'P15(世田谷区)'!P10,"")</f>
        <v/>
      </c>
      <c r="E569" t="s">
        <v>1125</v>
      </c>
      <c r="F569" t="s">
        <v>1129</v>
      </c>
    </row>
    <row r="570" spans="1:6" x14ac:dyDescent="0.15">
      <c r="A570" t="s">
        <v>1437</v>
      </c>
      <c r="B570">
        <v>1374</v>
      </c>
      <c r="C570" t="s">
        <v>1286</v>
      </c>
      <c r="D570" s="919" t="str">
        <f>IF('P15(世田谷区)'!B11&lt;&gt;"",'P15(世田谷区)'!B11,"")</f>
        <v/>
      </c>
      <c r="E570" t="s">
        <v>1125</v>
      </c>
      <c r="F570" t="s">
        <v>1129</v>
      </c>
    </row>
    <row r="571" spans="1:6" x14ac:dyDescent="0.15">
      <c r="A571" t="s">
        <v>1437</v>
      </c>
      <c r="B571">
        <v>1375</v>
      </c>
      <c r="C571" t="s">
        <v>1308</v>
      </c>
      <c r="D571" s="919" t="str">
        <f>IF('P15(世田谷区)'!C11&lt;&gt;"",'P15(世田谷区)'!C11,"")</f>
        <v/>
      </c>
      <c r="E571" t="s">
        <v>1125</v>
      </c>
      <c r="F571" t="s">
        <v>1129</v>
      </c>
    </row>
    <row r="572" spans="1:6" x14ac:dyDescent="0.15">
      <c r="A572" t="s">
        <v>1437</v>
      </c>
      <c r="B572">
        <v>1376</v>
      </c>
      <c r="C572" t="s">
        <v>1163</v>
      </c>
      <c r="D572" s="919" t="str">
        <f>IF('P15(世田谷区)'!D11&lt;&gt;"",'P15(世田谷区)'!D11,"")</f>
        <v/>
      </c>
      <c r="E572" t="s">
        <v>1125</v>
      </c>
      <c r="F572" t="s">
        <v>1129</v>
      </c>
    </row>
    <row r="573" spans="1:6" x14ac:dyDescent="0.15">
      <c r="A573" t="s">
        <v>1437</v>
      </c>
      <c r="B573">
        <v>1377</v>
      </c>
      <c r="C573" t="s">
        <v>1221</v>
      </c>
      <c r="D573" s="919" t="str">
        <f>IF('P15(世田谷区)'!E11&lt;&gt;"",'P15(世田谷区)'!E11,"")</f>
        <v/>
      </c>
      <c r="E573" t="s">
        <v>1125</v>
      </c>
      <c r="F573" t="s">
        <v>1129</v>
      </c>
    </row>
    <row r="574" spans="1:6" x14ac:dyDescent="0.15">
      <c r="A574" t="s">
        <v>1437</v>
      </c>
      <c r="B574">
        <v>1378</v>
      </c>
      <c r="C574" t="s">
        <v>1222</v>
      </c>
      <c r="D574" s="919" t="str">
        <f>IF('P15(世田谷区)'!F11&lt;&gt;"",'P15(世田谷区)'!F11,"")</f>
        <v/>
      </c>
      <c r="E574" t="s">
        <v>1125</v>
      </c>
      <c r="F574" t="s">
        <v>1129</v>
      </c>
    </row>
    <row r="575" spans="1:6" x14ac:dyDescent="0.15">
      <c r="A575" t="s">
        <v>1437</v>
      </c>
      <c r="B575">
        <v>1379</v>
      </c>
      <c r="C575" t="s">
        <v>1164</v>
      </c>
      <c r="D575" s="919" t="str">
        <f>IF('P15(世田谷区)'!G11&lt;&gt;"",'P15(世田谷区)'!G11,"")</f>
        <v/>
      </c>
      <c r="E575" t="s">
        <v>1125</v>
      </c>
      <c r="F575" t="s">
        <v>1129</v>
      </c>
    </row>
    <row r="576" spans="1:6" x14ac:dyDescent="0.15">
      <c r="A576" t="s">
        <v>1437</v>
      </c>
      <c r="B576">
        <v>1380</v>
      </c>
      <c r="C576" t="s">
        <v>1223</v>
      </c>
      <c r="D576" s="919" t="str">
        <f>IF('P15(世田谷区)'!H11&lt;&gt;"",'P15(世田谷区)'!H11,"")</f>
        <v/>
      </c>
      <c r="E576" t="s">
        <v>1125</v>
      </c>
      <c r="F576" t="s">
        <v>1129</v>
      </c>
    </row>
    <row r="577" spans="1:6" x14ac:dyDescent="0.15">
      <c r="A577" t="s">
        <v>1437</v>
      </c>
      <c r="B577">
        <v>1382</v>
      </c>
      <c r="C577" t="s">
        <v>1390</v>
      </c>
      <c r="D577" s="919" t="str">
        <f>IF('P15(世田谷区)'!J11&lt;&gt;"",'P15(世田谷区)'!J11,"")</f>
        <v/>
      </c>
      <c r="E577" t="s">
        <v>1125</v>
      </c>
      <c r="F577" t="s">
        <v>1129</v>
      </c>
    </row>
    <row r="578" spans="1:6" x14ac:dyDescent="0.15">
      <c r="A578" t="s">
        <v>1437</v>
      </c>
      <c r="B578">
        <v>1384</v>
      </c>
      <c r="C578" t="s">
        <v>1391</v>
      </c>
      <c r="D578">
        <f>IF('P15(世田谷区)'!L11&lt;&gt;"",'P15(世田谷区)'!L11,"")</f>
        <v>0</v>
      </c>
      <c r="E578" t="s">
        <v>1125</v>
      </c>
      <c r="F578" t="s">
        <v>1440</v>
      </c>
    </row>
    <row r="579" spans="1:6" x14ac:dyDescent="0.15">
      <c r="A579" t="s">
        <v>1437</v>
      </c>
      <c r="B579">
        <v>1386</v>
      </c>
      <c r="C579" t="s">
        <v>1442</v>
      </c>
      <c r="D579" s="919" t="str">
        <f>IF('P15(世田谷区)'!N11&lt;&gt;"",'P15(世田谷区)'!N11,"")</f>
        <v/>
      </c>
      <c r="E579" t="s">
        <v>1125</v>
      </c>
      <c r="F579" t="s">
        <v>1129</v>
      </c>
    </row>
    <row r="580" spans="1:6" x14ac:dyDescent="0.15">
      <c r="A580" t="s">
        <v>1437</v>
      </c>
      <c r="B580">
        <v>1389</v>
      </c>
      <c r="C580" t="s">
        <v>1443</v>
      </c>
      <c r="D580" s="919" t="str">
        <f>IF('P15(世田谷区)'!B12&lt;&gt;"",'P15(世田谷区)'!B12,"")</f>
        <v/>
      </c>
      <c r="E580" t="s">
        <v>1125</v>
      </c>
      <c r="F580" t="s">
        <v>1129</v>
      </c>
    </row>
    <row r="581" spans="1:6" x14ac:dyDescent="0.15">
      <c r="A581" t="s">
        <v>1437</v>
      </c>
      <c r="B581">
        <v>1390</v>
      </c>
      <c r="C581" t="s">
        <v>1309</v>
      </c>
      <c r="D581" s="919" t="str">
        <f>IF('P15(世田谷区)'!C12&lt;&gt;"",'P15(世田谷区)'!C12,"")</f>
        <v/>
      </c>
      <c r="E581" t="s">
        <v>1125</v>
      </c>
      <c r="F581" t="s">
        <v>1129</v>
      </c>
    </row>
    <row r="582" spans="1:6" x14ac:dyDescent="0.15">
      <c r="A582" t="s">
        <v>1437</v>
      </c>
      <c r="B582">
        <v>1391</v>
      </c>
      <c r="C582" t="s">
        <v>1165</v>
      </c>
      <c r="D582" s="919" t="str">
        <f>IF('P15(世田谷区)'!D12&lt;&gt;"",'P15(世田谷区)'!D12,"")</f>
        <v/>
      </c>
      <c r="E582" t="s">
        <v>1125</v>
      </c>
      <c r="F582" t="s">
        <v>1129</v>
      </c>
    </row>
    <row r="583" spans="1:6" x14ac:dyDescent="0.15">
      <c r="A583" t="s">
        <v>1437</v>
      </c>
      <c r="B583">
        <v>1392</v>
      </c>
      <c r="C583" t="s">
        <v>1225</v>
      </c>
      <c r="D583" s="919" t="str">
        <f>IF('P15(世田谷区)'!E12&lt;&gt;"",'P15(世田谷区)'!E12,"")</f>
        <v/>
      </c>
      <c r="E583" t="s">
        <v>1125</v>
      </c>
      <c r="F583" t="s">
        <v>1129</v>
      </c>
    </row>
    <row r="584" spans="1:6" x14ac:dyDescent="0.15">
      <c r="A584" t="s">
        <v>1437</v>
      </c>
      <c r="B584">
        <v>1393</v>
      </c>
      <c r="C584" t="s">
        <v>1226</v>
      </c>
      <c r="D584" s="919" t="str">
        <f>IF('P15(世田谷区)'!F12&lt;&gt;"",'P15(世田谷区)'!F12,"")</f>
        <v/>
      </c>
      <c r="E584" t="s">
        <v>1125</v>
      </c>
      <c r="F584" t="s">
        <v>1129</v>
      </c>
    </row>
    <row r="585" spans="1:6" x14ac:dyDescent="0.15">
      <c r="A585" t="s">
        <v>1437</v>
      </c>
      <c r="B585">
        <v>1394</v>
      </c>
      <c r="C585" t="s">
        <v>1166</v>
      </c>
      <c r="D585" s="919" t="str">
        <f>IF('P15(世田谷区)'!G12&lt;&gt;"",'P15(世田谷区)'!G12,"")</f>
        <v/>
      </c>
      <c r="E585" t="s">
        <v>1125</v>
      </c>
      <c r="F585" t="s">
        <v>1129</v>
      </c>
    </row>
    <row r="586" spans="1:6" x14ac:dyDescent="0.15">
      <c r="A586" t="s">
        <v>1437</v>
      </c>
      <c r="B586">
        <v>1395</v>
      </c>
      <c r="C586" t="s">
        <v>1227</v>
      </c>
      <c r="D586" s="919" t="str">
        <f>IF('P15(世田谷区)'!H12&lt;&gt;"",'P15(世田谷区)'!H12,"")</f>
        <v/>
      </c>
      <c r="E586" t="s">
        <v>1125</v>
      </c>
      <c r="F586" t="s">
        <v>1129</v>
      </c>
    </row>
    <row r="587" spans="1:6" x14ac:dyDescent="0.15">
      <c r="A587" t="s">
        <v>1437</v>
      </c>
      <c r="B587">
        <v>1398</v>
      </c>
      <c r="C587" t="s">
        <v>1427</v>
      </c>
      <c r="D587" s="919" t="str">
        <f>IF('P15(世田谷区)'!B13&lt;&gt;"",'P15(世田谷区)'!B13,"")</f>
        <v/>
      </c>
      <c r="E587" t="s">
        <v>1125</v>
      </c>
      <c r="F587" t="s">
        <v>1129</v>
      </c>
    </row>
    <row r="588" spans="1:6" x14ac:dyDescent="0.15">
      <c r="A588" t="s">
        <v>1437</v>
      </c>
      <c r="B588">
        <v>1399</v>
      </c>
      <c r="C588" t="s">
        <v>1310</v>
      </c>
      <c r="D588" s="919" t="str">
        <f>IF('P15(世田谷区)'!C13&lt;&gt;"",'P15(世田谷区)'!C13,"")</f>
        <v/>
      </c>
      <c r="E588" t="s">
        <v>1125</v>
      </c>
      <c r="F588" t="s">
        <v>1129</v>
      </c>
    </row>
    <row r="589" spans="1:6" x14ac:dyDescent="0.15">
      <c r="A589" t="s">
        <v>1437</v>
      </c>
      <c r="B589">
        <v>1400</v>
      </c>
      <c r="C589" t="s">
        <v>1167</v>
      </c>
      <c r="D589" s="919" t="str">
        <f>IF('P15(世田谷区)'!D13&lt;&gt;"",'P15(世田谷区)'!D13,"")</f>
        <v/>
      </c>
      <c r="E589" t="s">
        <v>1125</v>
      </c>
      <c r="F589" t="s">
        <v>1129</v>
      </c>
    </row>
    <row r="590" spans="1:6" x14ac:dyDescent="0.15">
      <c r="A590" t="s">
        <v>1437</v>
      </c>
      <c r="B590">
        <v>1401</v>
      </c>
      <c r="C590" t="s">
        <v>1229</v>
      </c>
      <c r="D590" s="919" t="str">
        <f>IF('P15(世田谷区)'!E13&lt;&gt;"",'P15(世田谷区)'!E13,"")</f>
        <v/>
      </c>
      <c r="E590" t="s">
        <v>1125</v>
      </c>
      <c r="F590" t="s">
        <v>1129</v>
      </c>
    </row>
    <row r="591" spans="1:6" x14ac:dyDescent="0.15">
      <c r="A591" t="s">
        <v>1437</v>
      </c>
      <c r="B591">
        <v>1402</v>
      </c>
      <c r="C591" t="s">
        <v>1230</v>
      </c>
      <c r="D591" s="919" t="str">
        <f>IF('P15(世田谷区)'!F13&lt;&gt;"",'P15(世田谷区)'!F13,"")</f>
        <v/>
      </c>
      <c r="E591" t="s">
        <v>1125</v>
      </c>
      <c r="F591" t="s">
        <v>1129</v>
      </c>
    </row>
    <row r="592" spans="1:6" x14ac:dyDescent="0.15">
      <c r="A592" t="s">
        <v>1437</v>
      </c>
      <c r="B592">
        <v>1403</v>
      </c>
      <c r="C592" t="s">
        <v>1168</v>
      </c>
      <c r="D592" s="919" t="str">
        <f>IF('P15(世田谷区)'!G13&lt;&gt;"",'P15(世田谷区)'!G13,"")</f>
        <v/>
      </c>
      <c r="E592" t="s">
        <v>1125</v>
      </c>
      <c r="F592" t="s">
        <v>1129</v>
      </c>
    </row>
    <row r="593" spans="1:6" x14ac:dyDescent="0.15">
      <c r="A593" t="s">
        <v>1437</v>
      </c>
      <c r="B593">
        <v>1404</v>
      </c>
      <c r="C593" t="s">
        <v>1231</v>
      </c>
      <c r="D593" s="919" t="str">
        <f>IF('P15(世田谷区)'!H13&lt;&gt;"",'P15(世田谷区)'!H13,"")</f>
        <v/>
      </c>
      <c r="E593" t="s">
        <v>1125</v>
      </c>
      <c r="F593" t="s">
        <v>1129</v>
      </c>
    </row>
    <row r="594" spans="1:6" x14ac:dyDescent="0.15">
      <c r="A594" t="s">
        <v>1437</v>
      </c>
      <c r="B594">
        <v>1406</v>
      </c>
      <c r="C594" t="s">
        <v>1435</v>
      </c>
      <c r="D594" s="919" t="str">
        <f>IF('P15(世田谷区)'!B14&lt;&gt;"",'P15(世田谷区)'!B14,"")</f>
        <v/>
      </c>
      <c r="E594" t="s">
        <v>1125</v>
      </c>
      <c r="F594" t="s">
        <v>1129</v>
      </c>
    </row>
    <row r="595" spans="1:6" x14ac:dyDescent="0.15">
      <c r="A595" t="s">
        <v>1437</v>
      </c>
      <c r="B595">
        <v>1407</v>
      </c>
      <c r="C595" t="s">
        <v>1311</v>
      </c>
      <c r="D595" s="919" t="str">
        <f>IF('P15(世田谷区)'!C14&lt;&gt;"",'P15(世田谷区)'!C14,"")</f>
        <v/>
      </c>
      <c r="E595" t="s">
        <v>1125</v>
      </c>
      <c r="F595" t="s">
        <v>1129</v>
      </c>
    </row>
    <row r="596" spans="1:6" x14ac:dyDescent="0.15">
      <c r="A596" t="s">
        <v>1437</v>
      </c>
      <c r="B596">
        <v>1408</v>
      </c>
      <c r="C596" t="s">
        <v>1169</v>
      </c>
      <c r="D596" s="919" t="str">
        <f>IF('P15(世田谷区)'!D14&lt;&gt;"",'P15(世田谷区)'!D14,"")</f>
        <v/>
      </c>
      <c r="E596" t="s">
        <v>1125</v>
      </c>
      <c r="F596" t="s">
        <v>1129</v>
      </c>
    </row>
    <row r="597" spans="1:6" x14ac:dyDescent="0.15">
      <c r="A597" t="s">
        <v>1437</v>
      </c>
      <c r="B597">
        <v>1409</v>
      </c>
      <c r="C597" t="s">
        <v>1233</v>
      </c>
      <c r="D597" s="919" t="str">
        <f>IF('P15(世田谷区)'!E14&lt;&gt;"",'P15(世田谷区)'!E14,"")</f>
        <v/>
      </c>
      <c r="E597" t="s">
        <v>1125</v>
      </c>
      <c r="F597" t="s">
        <v>1129</v>
      </c>
    </row>
    <row r="598" spans="1:6" x14ac:dyDescent="0.15">
      <c r="A598" t="s">
        <v>1437</v>
      </c>
      <c r="B598">
        <v>1410</v>
      </c>
      <c r="C598" t="s">
        <v>1234</v>
      </c>
      <c r="D598" s="919" t="str">
        <f>IF('P15(世田谷区)'!F14&lt;&gt;"",'P15(世田谷区)'!F14,"")</f>
        <v/>
      </c>
      <c r="E598" t="s">
        <v>1125</v>
      </c>
      <c r="F598" t="s">
        <v>1129</v>
      </c>
    </row>
    <row r="599" spans="1:6" x14ac:dyDescent="0.15">
      <c r="A599" t="s">
        <v>1437</v>
      </c>
      <c r="B599">
        <v>1411</v>
      </c>
      <c r="C599" t="s">
        <v>1170</v>
      </c>
      <c r="D599" s="919" t="str">
        <f>IF('P15(世田谷区)'!G14&lt;&gt;"",'P15(世田谷区)'!G14,"")</f>
        <v/>
      </c>
      <c r="E599" t="s">
        <v>1125</v>
      </c>
      <c r="F599" t="s">
        <v>1129</v>
      </c>
    </row>
    <row r="600" spans="1:6" x14ac:dyDescent="0.15">
      <c r="A600" t="s">
        <v>1437</v>
      </c>
      <c r="B600">
        <v>1412</v>
      </c>
      <c r="C600" t="s">
        <v>1235</v>
      </c>
      <c r="D600" s="919" t="str">
        <f>IF('P15(世田谷区)'!H14&lt;&gt;"",'P15(世田谷区)'!H14,"")</f>
        <v/>
      </c>
      <c r="E600" t="s">
        <v>1125</v>
      </c>
      <c r="F600" t="s">
        <v>1129</v>
      </c>
    </row>
    <row r="601" spans="1:6" x14ac:dyDescent="0.15">
      <c r="A601" t="s">
        <v>1437</v>
      </c>
      <c r="B601">
        <v>1414</v>
      </c>
      <c r="C601" t="s">
        <v>1287</v>
      </c>
      <c r="D601" s="919" t="str">
        <f>IF('P15(世田谷区)'!B15&lt;&gt;"",'P15(世田谷区)'!B15,"")</f>
        <v/>
      </c>
      <c r="E601" t="s">
        <v>1125</v>
      </c>
      <c r="F601" t="s">
        <v>1129</v>
      </c>
    </row>
    <row r="602" spans="1:6" x14ac:dyDescent="0.15">
      <c r="A602" t="s">
        <v>1437</v>
      </c>
      <c r="B602">
        <v>1415</v>
      </c>
      <c r="C602" t="s">
        <v>1444</v>
      </c>
      <c r="D602" s="919" t="str">
        <f>IF('P15(世田谷区)'!C15&lt;&gt;"",'P15(世田谷区)'!C15,"")</f>
        <v/>
      </c>
      <c r="E602" t="s">
        <v>1125</v>
      </c>
      <c r="F602" t="s">
        <v>1129</v>
      </c>
    </row>
    <row r="603" spans="1:6" x14ac:dyDescent="0.15">
      <c r="A603" t="s">
        <v>1437</v>
      </c>
      <c r="B603">
        <v>1416</v>
      </c>
      <c r="C603" t="s">
        <v>1171</v>
      </c>
      <c r="D603" s="919" t="str">
        <f>IF('P15(世田谷区)'!D15&lt;&gt;"",'P15(世田谷区)'!D15,"")</f>
        <v/>
      </c>
      <c r="E603" t="s">
        <v>1125</v>
      </c>
      <c r="F603" t="s">
        <v>1129</v>
      </c>
    </row>
    <row r="604" spans="1:6" x14ac:dyDescent="0.15">
      <c r="A604" t="s">
        <v>1437</v>
      </c>
      <c r="B604">
        <v>1417</v>
      </c>
      <c r="C604" t="s">
        <v>1237</v>
      </c>
      <c r="D604" s="919" t="str">
        <f>IF('P15(世田谷区)'!E15&lt;&gt;"",'P15(世田谷区)'!E15,"")</f>
        <v/>
      </c>
      <c r="E604" t="s">
        <v>1125</v>
      </c>
      <c r="F604" t="s">
        <v>1129</v>
      </c>
    </row>
    <row r="605" spans="1:6" x14ac:dyDescent="0.15">
      <c r="A605" t="s">
        <v>1437</v>
      </c>
      <c r="B605">
        <v>1418</v>
      </c>
      <c r="C605" t="s">
        <v>1238</v>
      </c>
      <c r="D605" s="919" t="str">
        <f>IF('P15(世田谷区)'!F15&lt;&gt;"",'P15(世田谷区)'!F15,"")</f>
        <v/>
      </c>
      <c r="E605" t="s">
        <v>1125</v>
      </c>
      <c r="F605" t="s">
        <v>1129</v>
      </c>
    </row>
    <row r="606" spans="1:6" x14ac:dyDescent="0.15">
      <c r="A606" t="s">
        <v>1437</v>
      </c>
      <c r="B606">
        <v>1419</v>
      </c>
      <c r="C606" t="s">
        <v>1172</v>
      </c>
      <c r="D606" s="919" t="str">
        <f>IF('P15(世田谷区)'!G15&lt;&gt;"",'P15(世田谷区)'!G15,"")</f>
        <v/>
      </c>
      <c r="E606" t="s">
        <v>1125</v>
      </c>
      <c r="F606" t="s">
        <v>1129</v>
      </c>
    </row>
    <row r="607" spans="1:6" x14ac:dyDescent="0.15">
      <c r="A607" t="s">
        <v>1437</v>
      </c>
      <c r="B607">
        <v>1420</v>
      </c>
      <c r="C607" t="s">
        <v>1239</v>
      </c>
      <c r="D607" s="919" t="str">
        <f>IF('P15(世田谷区)'!H15&lt;&gt;"",'P15(世田谷区)'!H15,"")</f>
        <v/>
      </c>
      <c r="E607" t="s">
        <v>1125</v>
      </c>
      <c r="F607" t="s">
        <v>1129</v>
      </c>
    </row>
    <row r="608" spans="1:6" x14ac:dyDescent="0.15">
      <c r="A608" t="s">
        <v>1437</v>
      </c>
      <c r="B608">
        <v>1422</v>
      </c>
      <c r="C608" t="s">
        <v>1422</v>
      </c>
      <c r="D608" s="919" t="str">
        <f>IF('P15(世田谷区)'!B16&lt;&gt;"",'P15(世田谷区)'!B16,"")</f>
        <v/>
      </c>
      <c r="E608" t="s">
        <v>1125</v>
      </c>
      <c r="F608" t="s">
        <v>1129</v>
      </c>
    </row>
    <row r="609" spans="1:6" x14ac:dyDescent="0.15">
      <c r="A609" t="s">
        <v>1437</v>
      </c>
      <c r="B609">
        <v>1423</v>
      </c>
      <c r="C609" t="s">
        <v>1445</v>
      </c>
      <c r="D609" s="919" t="str">
        <f>IF('P15(世田谷区)'!C16&lt;&gt;"",'P15(世田谷区)'!C16,"")</f>
        <v/>
      </c>
      <c r="E609" t="s">
        <v>1125</v>
      </c>
      <c r="F609" t="s">
        <v>1129</v>
      </c>
    </row>
    <row r="610" spans="1:6" x14ac:dyDescent="0.15">
      <c r="A610" t="s">
        <v>1437</v>
      </c>
      <c r="B610">
        <v>1424</v>
      </c>
      <c r="C610" t="s">
        <v>1173</v>
      </c>
      <c r="D610" s="919" t="str">
        <f>IF('P15(世田谷区)'!D16&lt;&gt;"",'P15(世田谷区)'!D16,"")</f>
        <v/>
      </c>
      <c r="E610" t="s">
        <v>1125</v>
      </c>
      <c r="F610" t="s">
        <v>1129</v>
      </c>
    </row>
    <row r="611" spans="1:6" x14ac:dyDescent="0.15">
      <c r="A611" t="s">
        <v>1437</v>
      </c>
      <c r="B611">
        <v>1425</v>
      </c>
      <c r="C611" t="s">
        <v>1241</v>
      </c>
      <c r="D611" s="919" t="str">
        <f>IF('P15(世田谷区)'!E16&lt;&gt;"",'P15(世田谷区)'!E16,"")</f>
        <v/>
      </c>
      <c r="E611" t="s">
        <v>1125</v>
      </c>
      <c r="F611" t="s">
        <v>1129</v>
      </c>
    </row>
    <row r="612" spans="1:6" x14ac:dyDescent="0.15">
      <c r="A612" t="s">
        <v>1437</v>
      </c>
      <c r="B612">
        <v>1426</v>
      </c>
      <c r="C612" t="s">
        <v>1242</v>
      </c>
      <c r="D612" s="919" t="str">
        <f>IF('P15(世田谷区)'!F16&lt;&gt;"",'P15(世田谷区)'!F16,"")</f>
        <v/>
      </c>
      <c r="E612" t="s">
        <v>1125</v>
      </c>
      <c r="F612" t="s">
        <v>1129</v>
      </c>
    </row>
    <row r="613" spans="1:6" x14ac:dyDescent="0.15">
      <c r="A613" t="s">
        <v>1437</v>
      </c>
      <c r="B613">
        <v>1427</v>
      </c>
      <c r="C613" t="s">
        <v>1174</v>
      </c>
      <c r="D613" s="919" t="str">
        <f>IF('P15(世田谷区)'!G16&lt;&gt;"",'P15(世田谷区)'!G16,"")</f>
        <v/>
      </c>
      <c r="E613" t="s">
        <v>1125</v>
      </c>
      <c r="F613" t="s">
        <v>1129</v>
      </c>
    </row>
    <row r="614" spans="1:6" x14ac:dyDescent="0.15">
      <c r="A614" t="s">
        <v>1437</v>
      </c>
      <c r="B614">
        <v>1428</v>
      </c>
      <c r="C614" t="s">
        <v>1243</v>
      </c>
      <c r="D614" s="919" t="str">
        <f>IF('P15(世田谷区)'!H16&lt;&gt;"",'P15(世田谷区)'!H16,"")</f>
        <v/>
      </c>
      <c r="E614" t="s">
        <v>1125</v>
      </c>
      <c r="F614" t="s">
        <v>1129</v>
      </c>
    </row>
    <row r="615" spans="1:6" x14ac:dyDescent="0.15">
      <c r="A615" t="s">
        <v>1437</v>
      </c>
      <c r="B615">
        <v>1430</v>
      </c>
      <c r="C615" t="s">
        <v>1446</v>
      </c>
      <c r="D615" s="919" t="str">
        <f>IF('P15(世田谷区)'!B17&lt;&gt;"",'P15(世田谷区)'!B17,"")</f>
        <v/>
      </c>
      <c r="E615" t="s">
        <v>1125</v>
      </c>
      <c r="F615" t="s">
        <v>1129</v>
      </c>
    </row>
    <row r="616" spans="1:6" x14ac:dyDescent="0.15">
      <c r="A616" t="s">
        <v>1437</v>
      </c>
      <c r="B616">
        <v>1431</v>
      </c>
      <c r="C616" t="s">
        <v>1447</v>
      </c>
      <c r="D616" s="919" t="str">
        <f>IF('P15(世田谷区)'!C17&lt;&gt;"",'P15(世田谷区)'!C17,"")</f>
        <v/>
      </c>
      <c r="E616" t="s">
        <v>1125</v>
      </c>
      <c r="F616" t="s">
        <v>1129</v>
      </c>
    </row>
    <row r="617" spans="1:6" x14ac:dyDescent="0.15">
      <c r="A617" t="s">
        <v>1437</v>
      </c>
      <c r="B617">
        <v>1432</v>
      </c>
      <c r="C617" t="s">
        <v>1175</v>
      </c>
      <c r="D617" s="919" t="str">
        <f>IF('P15(世田谷区)'!D17&lt;&gt;"",'P15(世田谷区)'!D17,"")</f>
        <v/>
      </c>
      <c r="E617" t="s">
        <v>1125</v>
      </c>
      <c r="F617" t="s">
        <v>1129</v>
      </c>
    </row>
    <row r="618" spans="1:6" x14ac:dyDescent="0.15">
      <c r="A618" t="s">
        <v>1437</v>
      </c>
      <c r="B618">
        <v>1433</v>
      </c>
      <c r="C618" t="s">
        <v>1176</v>
      </c>
      <c r="D618" s="919" t="str">
        <f>IF('P15(世田谷区)'!E17&lt;&gt;"",'P15(世田谷区)'!E17,"")</f>
        <v/>
      </c>
      <c r="E618" t="s">
        <v>1125</v>
      </c>
      <c r="F618" t="s">
        <v>1129</v>
      </c>
    </row>
    <row r="619" spans="1:6" x14ac:dyDescent="0.15">
      <c r="A619" t="s">
        <v>1437</v>
      </c>
      <c r="B619">
        <v>1434</v>
      </c>
      <c r="C619" t="s">
        <v>1177</v>
      </c>
      <c r="D619" s="919" t="str">
        <f>IF('P15(世田谷区)'!F17&lt;&gt;"",'P15(世田谷区)'!F17,"")</f>
        <v/>
      </c>
      <c r="E619" t="s">
        <v>1125</v>
      </c>
      <c r="F619" t="s">
        <v>1129</v>
      </c>
    </row>
    <row r="620" spans="1:6" x14ac:dyDescent="0.15">
      <c r="A620" t="s">
        <v>1437</v>
      </c>
      <c r="B620">
        <v>1435</v>
      </c>
      <c r="C620" t="s">
        <v>1178</v>
      </c>
      <c r="D620" s="919" t="str">
        <f>IF('P15(世田谷区)'!G17&lt;&gt;"",'P15(世田谷区)'!G17,"")</f>
        <v/>
      </c>
      <c r="E620" t="s">
        <v>1125</v>
      </c>
      <c r="F620" t="s">
        <v>1129</v>
      </c>
    </row>
    <row r="621" spans="1:6" x14ac:dyDescent="0.15">
      <c r="A621" t="s">
        <v>1437</v>
      </c>
      <c r="B621">
        <v>1436</v>
      </c>
      <c r="C621" t="s">
        <v>1245</v>
      </c>
      <c r="D621" s="919" t="str">
        <f>IF('P15(世田谷区)'!H17&lt;&gt;"",'P15(世田谷区)'!H17,"")</f>
        <v/>
      </c>
      <c r="E621" t="s">
        <v>1125</v>
      </c>
      <c r="F621" t="s">
        <v>1129</v>
      </c>
    </row>
    <row r="622" spans="1:6" x14ac:dyDescent="0.15">
      <c r="A622" t="s">
        <v>1437</v>
      </c>
      <c r="B622">
        <v>1438</v>
      </c>
      <c r="C622" t="s">
        <v>1288</v>
      </c>
      <c r="D622" s="919" t="str">
        <f>IF('P15(世田谷区)'!B18&lt;&gt;"",'P15(世田谷区)'!B18,"")</f>
        <v/>
      </c>
      <c r="E622" t="s">
        <v>1125</v>
      </c>
      <c r="F622" t="s">
        <v>1129</v>
      </c>
    </row>
    <row r="623" spans="1:6" x14ac:dyDescent="0.15">
      <c r="A623" t="s">
        <v>1437</v>
      </c>
      <c r="B623">
        <v>1439</v>
      </c>
      <c r="C623" t="s">
        <v>1312</v>
      </c>
      <c r="D623" s="919" t="str">
        <f>IF('P15(世田谷区)'!C18&lt;&gt;"",'P15(世田谷区)'!C18,"")</f>
        <v/>
      </c>
      <c r="E623" t="s">
        <v>1125</v>
      </c>
      <c r="F623" t="s">
        <v>1129</v>
      </c>
    </row>
    <row r="624" spans="1:6" x14ac:dyDescent="0.15">
      <c r="A624" t="s">
        <v>1437</v>
      </c>
      <c r="B624">
        <v>1440</v>
      </c>
      <c r="C624" t="s">
        <v>1179</v>
      </c>
      <c r="D624" s="919" t="str">
        <f>IF('P15(世田谷区)'!D18&lt;&gt;"",'P15(世田谷区)'!D18,"")</f>
        <v/>
      </c>
      <c r="E624" t="s">
        <v>1125</v>
      </c>
      <c r="F624" t="s">
        <v>1129</v>
      </c>
    </row>
    <row r="625" spans="1:6" x14ac:dyDescent="0.15">
      <c r="A625" t="s">
        <v>1437</v>
      </c>
      <c r="B625">
        <v>1441</v>
      </c>
      <c r="C625" t="s">
        <v>1180</v>
      </c>
      <c r="D625" s="919" t="str">
        <f>IF('P15(世田谷区)'!E18&lt;&gt;"",'P15(世田谷区)'!E18,"")</f>
        <v/>
      </c>
      <c r="E625" t="s">
        <v>1125</v>
      </c>
      <c r="F625" t="s">
        <v>1129</v>
      </c>
    </row>
    <row r="626" spans="1:6" x14ac:dyDescent="0.15">
      <c r="A626" t="s">
        <v>1437</v>
      </c>
      <c r="B626">
        <v>1442</v>
      </c>
      <c r="C626" t="s">
        <v>1181</v>
      </c>
      <c r="D626" s="919" t="str">
        <f>IF('P15(世田谷区)'!F18&lt;&gt;"",'P15(世田谷区)'!F18,"")</f>
        <v/>
      </c>
      <c r="E626" t="s">
        <v>1125</v>
      </c>
      <c r="F626" t="s">
        <v>1129</v>
      </c>
    </row>
    <row r="627" spans="1:6" x14ac:dyDescent="0.15">
      <c r="A627" t="s">
        <v>1437</v>
      </c>
      <c r="B627">
        <v>1443</v>
      </c>
      <c r="C627" t="s">
        <v>1182</v>
      </c>
      <c r="D627" s="919" t="str">
        <f>IF('P15(世田谷区)'!G18&lt;&gt;"",'P15(世田谷区)'!G18,"")</f>
        <v/>
      </c>
      <c r="E627" t="s">
        <v>1125</v>
      </c>
      <c r="F627" t="s">
        <v>1129</v>
      </c>
    </row>
    <row r="628" spans="1:6" x14ac:dyDescent="0.15">
      <c r="A628" t="s">
        <v>1437</v>
      </c>
      <c r="B628">
        <v>1444</v>
      </c>
      <c r="C628" t="s">
        <v>1247</v>
      </c>
      <c r="D628" s="919" t="str">
        <f>IF('P15(世田谷区)'!H18&lt;&gt;"",'P15(世田谷区)'!H18,"")</f>
        <v/>
      </c>
      <c r="E628" t="s">
        <v>1125</v>
      </c>
      <c r="F628" t="s">
        <v>1129</v>
      </c>
    </row>
    <row r="629" spans="1:6" x14ac:dyDescent="0.15">
      <c r="A629" t="s">
        <v>1437</v>
      </c>
      <c r="B629">
        <v>1446</v>
      </c>
      <c r="C629" t="s">
        <v>1274</v>
      </c>
      <c r="D629" s="919" t="str">
        <f>IF('P15(世田谷区)'!B19&lt;&gt;"",'P15(世田谷区)'!B19,"")</f>
        <v/>
      </c>
      <c r="E629" t="s">
        <v>1125</v>
      </c>
      <c r="F629" t="s">
        <v>1129</v>
      </c>
    </row>
    <row r="630" spans="1:6" x14ac:dyDescent="0.15">
      <c r="A630" t="s">
        <v>1437</v>
      </c>
      <c r="B630">
        <v>1447</v>
      </c>
      <c r="C630" t="s">
        <v>1145</v>
      </c>
      <c r="D630" s="919" t="str">
        <f>IF('P15(世田谷区)'!C19&lt;&gt;"",'P15(世田谷区)'!C19,"")</f>
        <v/>
      </c>
      <c r="E630" t="s">
        <v>1125</v>
      </c>
      <c r="F630" t="s">
        <v>1129</v>
      </c>
    </row>
    <row r="631" spans="1:6" x14ac:dyDescent="0.15">
      <c r="A631" t="s">
        <v>1437</v>
      </c>
      <c r="B631">
        <v>1448</v>
      </c>
      <c r="C631" t="s">
        <v>1249</v>
      </c>
      <c r="D631" s="919" t="str">
        <f>IF('P15(世田谷区)'!D19&lt;&gt;"",'P15(世田谷区)'!D19,"")</f>
        <v/>
      </c>
      <c r="E631" t="s">
        <v>1125</v>
      </c>
      <c r="F631" t="s">
        <v>1129</v>
      </c>
    </row>
    <row r="632" spans="1:6" x14ac:dyDescent="0.15">
      <c r="A632" t="s">
        <v>1437</v>
      </c>
      <c r="B632">
        <v>1449</v>
      </c>
      <c r="C632" t="s">
        <v>1250</v>
      </c>
      <c r="D632" s="919" t="str">
        <f>IF('P15(世田谷区)'!E19&lt;&gt;"",'P15(世田谷区)'!E19,"")</f>
        <v/>
      </c>
      <c r="E632" t="s">
        <v>1125</v>
      </c>
      <c r="F632" t="s">
        <v>1129</v>
      </c>
    </row>
    <row r="633" spans="1:6" x14ac:dyDescent="0.15">
      <c r="A633" t="s">
        <v>1437</v>
      </c>
      <c r="B633">
        <v>1450</v>
      </c>
      <c r="C633" t="s">
        <v>1251</v>
      </c>
      <c r="D633" s="919" t="str">
        <f>IF('P15(世田谷区)'!F19&lt;&gt;"",'P15(世田谷区)'!F19,"")</f>
        <v/>
      </c>
      <c r="E633" t="s">
        <v>1125</v>
      </c>
      <c r="F633" t="s">
        <v>1129</v>
      </c>
    </row>
    <row r="634" spans="1:6" x14ac:dyDescent="0.15">
      <c r="A634" t="s">
        <v>1437</v>
      </c>
      <c r="B634">
        <v>1451</v>
      </c>
      <c r="C634" t="s">
        <v>1252</v>
      </c>
      <c r="D634" s="919" t="str">
        <f>IF('P15(世田谷区)'!G19&lt;&gt;"",'P15(世田谷区)'!G19,"")</f>
        <v/>
      </c>
      <c r="E634" t="s">
        <v>1125</v>
      </c>
      <c r="F634" t="s">
        <v>1129</v>
      </c>
    </row>
    <row r="635" spans="1:6" x14ac:dyDescent="0.15">
      <c r="A635" t="s">
        <v>1437</v>
      </c>
      <c r="B635">
        <v>1452</v>
      </c>
      <c r="C635" t="s">
        <v>1253</v>
      </c>
      <c r="D635" s="919" t="str">
        <f>IF('P15(世田谷区)'!H19&lt;&gt;"",'P15(世田谷区)'!H19,"")</f>
        <v/>
      </c>
      <c r="E635" t="s">
        <v>1125</v>
      </c>
      <c r="F635" t="s">
        <v>1129</v>
      </c>
    </row>
    <row r="636" spans="1:6" x14ac:dyDescent="0.15">
      <c r="A636" t="s">
        <v>1437</v>
      </c>
      <c r="B636">
        <v>1454</v>
      </c>
      <c r="C636" t="s">
        <v>1275</v>
      </c>
      <c r="D636" s="919" t="str">
        <f>IF('P15(世田谷区)'!B20&lt;&gt;"",'P15(世田谷区)'!B20,"")</f>
        <v/>
      </c>
      <c r="E636" t="s">
        <v>1125</v>
      </c>
      <c r="F636" t="s">
        <v>1129</v>
      </c>
    </row>
    <row r="637" spans="1:6" x14ac:dyDescent="0.15">
      <c r="A637" t="s">
        <v>1437</v>
      </c>
      <c r="B637">
        <v>1455</v>
      </c>
      <c r="C637" t="s">
        <v>1313</v>
      </c>
      <c r="D637" s="919" t="str">
        <f>IF('P15(世田谷区)'!C20&lt;&gt;"",'P15(世田谷区)'!C20,"")</f>
        <v/>
      </c>
      <c r="E637" t="s">
        <v>1125</v>
      </c>
      <c r="F637" t="s">
        <v>1129</v>
      </c>
    </row>
    <row r="638" spans="1:6" x14ac:dyDescent="0.15">
      <c r="A638" t="s">
        <v>1437</v>
      </c>
      <c r="B638">
        <v>1456</v>
      </c>
      <c r="C638" t="s">
        <v>1255</v>
      </c>
      <c r="D638" s="919" t="str">
        <f>IF('P15(世田谷区)'!D20&lt;&gt;"",'P15(世田谷区)'!D20,"")</f>
        <v/>
      </c>
      <c r="E638" t="s">
        <v>1125</v>
      </c>
      <c r="F638" t="s">
        <v>1129</v>
      </c>
    </row>
    <row r="639" spans="1:6" x14ac:dyDescent="0.15">
      <c r="A639" t="s">
        <v>1437</v>
      </c>
      <c r="B639">
        <v>1457</v>
      </c>
      <c r="C639" t="s">
        <v>1256</v>
      </c>
      <c r="D639" s="919" t="str">
        <f>IF('P15(世田谷区)'!E20&lt;&gt;"",'P15(世田谷区)'!E20,"")</f>
        <v/>
      </c>
      <c r="E639" t="s">
        <v>1125</v>
      </c>
      <c r="F639" t="s">
        <v>1129</v>
      </c>
    </row>
    <row r="640" spans="1:6" x14ac:dyDescent="0.15">
      <c r="A640" t="s">
        <v>1437</v>
      </c>
      <c r="B640">
        <v>1458</v>
      </c>
      <c r="C640" t="s">
        <v>1257</v>
      </c>
      <c r="D640" s="919" t="str">
        <f>IF('P15(世田谷区)'!F20&lt;&gt;"",'P15(世田谷区)'!F20,"")</f>
        <v/>
      </c>
      <c r="E640" t="s">
        <v>1125</v>
      </c>
      <c r="F640" t="s">
        <v>1129</v>
      </c>
    </row>
    <row r="641" spans="1:6" x14ac:dyDescent="0.15">
      <c r="A641" t="s">
        <v>1437</v>
      </c>
      <c r="B641">
        <v>1459</v>
      </c>
      <c r="C641" t="s">
        <v>1258</v>
      </c>
      <c r="D641" s="919" t="str">
        <f>IF('P15(世田谷区)'!G20&lt;&gt;"",'P15(世田谷区)'!G20,"")</f>
        <v/>
      </c>
      <c r="E641" t="s">
        <v>1125</v>
      </c>
      <c r="F641" t="s">
        <v>1129</v>
      </c>
    </row>
    <row r="642" spans="1:6" x14ac:dyDescent="0.15">
      <c r="A642" t="s">
        <v>1437</v>
      </c>
      <c r="B642">
        <v>1460</v>
      </c>
      <c r="C642" t="s">
        <v>1259</v>
      </c>
      <c r="D642" s="919" t="str">
        <f>IF('P15(世田谷区)'!H20&lt;&gt;"",'P15(世田谷区)'!H20,"")</f>
        <v/>
      </c>
      <c r="E642" t="s">
        <v>1125</v>
      </c>
      <c r="F642" t="s">
        <v>1129</v>
      </c>
    </row>
    <row r="643" spans="1:6" x14ac:dyDescent="0.15">
      <c r="A643" t="s">
        <v>1437</v>
      </c>
      <c r="B643">
        <v>1462</v>
      </c>
      <c r="C643" t="s">
        <v>1276</v>
      </c>
      <c r="D643" s="919" t="str">
        <f>IF('P15(世田谷区)'!B21&lt;&gt;"",'P15(世田谷区)'!B21,"")</f>
        <v/>
      </c>
      <c r="E643" t="s">
        <v>1125</v>
      </c>
      <c r="F643" t="s">
        <v>1129</v>
      </c>
    </row>
    <row r="644" spans="1:6" x14ac:dyDescent="0.15">
      <c r="A644" t="s">
        <v>1437</v>
      </c>
      <c r="B644">
        <v>1463</v>
      </c>
      <c r="C644" t="s">
        <v>1314</v>
      </c>
      <c r="D644" s="919" t="str">
        <f>IF('P15(世田谷区)'!C21&lt;&gt;"",'P15(世田谷区)'!C21,"")</f>
        <v/>
      </c>
      <c r="E644" t="s">
        <v>1125</v>
      </c>
      <c r="F644" t="s">
        <v>1129</v>
      </c>
    </row>
    <row r="645" spans="1:6" x14ac:dyDescent="0.15">
      <c r="A645" t="s">
        <v>1437</v>
      </c>
      <c r="B645">
        <v>1464</v>
      </c>
      <c r="C645" t="s">
        <v>1261</v>
      </c>
      <c r="D645" s="919" t="str">
        <f>IF('P15(世田谷区)'!D21&lt;&gt;"",'P15(世田谷区)'!D21,"")</f>
        <v/>
      </c>
      <c r="E645" t="s">
        <v>1125</v>
      </c>
      <c r="F645" t="s">
        <v>1129</v>
      </c>
    </row>
    <row r="646" spans="1:6" x14ac:dyDescent="0.15">
      <c r="A646" t="s">
        <v>1437</v>
      </c>
      <c r="B646">
        <v>1465</v>
      </c>
      <c r="C646" t="s">
        <v>1262</v>
      </c>
      <c r="D646" s="919" t="str">
        <f>IF('P15(世田谷区)'!E21&lt;&gt;"",'P15(世田谷区)'!E21,"")</f>
        <v/>
      </c>
      <c r="E646" t="s">
        <v>1125</v>
      </c>
      <c r="F646" t="s">
        <v>1129</v>
      </c>
    </row>
    <row r="647" spans="1:6" x14ac:dyDescent="0.15">
      <c r="A647" t="s">
        <v>1437</v>
      </c>
      <c r="B647">
        <v>1466</v>
      </c>
      <c r="C647" t="s">
        <v>1263</v>
      </c>
      <c r="D647" s="919" t="str">
        <f>IF('P15(世田谷区)'!F21&lt;&gt;"",'P15(世田谷区)'!F21,"")</f>
        <v/>
      </c>
      <c r="E647" t="s">
        <v>1125</v>
      </c>
      <c r="F647" t="s">
        <v>1129</v>
      </c>
    </row>
    <row r="648" spans="1:6" x14ac:dyDescent="0.15">
      <c r="A648" t="s">
        <v>1437</v>
      </c>
      <c r="B648">
        <v>1467</v>
      </c>
      <c r="C648" t="s">
        <v>1264</v>
      </c>
      <c r="D648" s="919" t="str">
        <f>IF('P15(世田谷区)'!G21&lt;&gt;"",'P15(世田谷区)'!G21,"")</f>
        <v/>
      </c>
      <c r="E648" t="s">
        <v>1125</v>
      </c>
      <c r="F648" t="s">
        <v>1129</v>
      </c>
    </row>
    <row r="649" spans="1:6" x14ac:dyDescent="0.15">
      <c r="A649" t="s">
        <v>1437</v>
      </c>
      <c r="B649">
        <v>1468</v>
      </c>
      <c r="C649" t="s">
        <v>1265</v>
      </c>
      <c r="D649" s="919" t="str">
        <f>IF('P15(世田谷区)'!H21&lt;&gt;"",'P15(世田谷区)'!H21,"")</f>
        <v/>
      </c>
      <c r="E649" t="s">
        <v>1125</v>
      </c>
      <c r="F649" t="s">
        <v>1129</v>
      </c>
    </row>
    <row r="650" spans="1:6" x14ac:dyDescent="0.15">
      <c r="A650" t="s">
        <v>1437</v>
      </c>
      <c r="B650">
        <v>1472</v>
      </c>
      <c r="C650" t="s">
        <v>1448</v>
      </c>
      <c r="D650" s="919" t="str">
        <f>IF('P15(世田谷区)'!B22&lt;&gt;"",'P15(世田谷区)'!B22,"")</f>
        <v/>
      </c>
      <c r="E650" t="s">
        <v>1125</v>
      </c>
      <c r="F650" t="s">
        <v>1129</v>
      </c>
    </row>
    <row r="651" spans="1:6" x14ac:dyDescent="0.15">
      <c r="A651" t="s">
        <v>1437</v>
      </c>
      <c r="B651">
        <v>1473</v>
      </c>
      <c r="C651" t="s">
        <v>1147</v>
      </c>
      <c r="D651" s="919" t="str">
        <f>IF('P15(世田谷区)'!C22&lt;&gt;"",'P15(世田谷区)'!C22,"")</f>
        <v/>
      </c>
      <c r="E651" t="s">
        <v>1125</v>
      </c>
      <c r="F651" t="s">
        <v>1129</v>
      </c>
    </row>
    <row r="652" spans="1:6" x14ac:dyDescent="0.15">
      <c r="A652" t="s">
        <v>1437</v>
      </c>
      <c r="B652">
        <v>1474</v>
      </c>
      <c r="C652" t="s">
        <v>1267</v>
      </c>
      <c r="D652" s="919" t="str">
        <f>IF('P15(世田谷区)'!D22&lt;&gt;"",'P15(世田谷区)'!D22,"")</f>
        <v/>
      </c>
      <c r="E652" t="s">
        <v>1125</v>
      </c>
      <c r="F652" t="s">
        <v>1129</v>
      </c>
    </row>
    <row r="653" spans="1:6" x14ac:dyDescent="0.15">
      <c r="A653" t="s">
        <v>1437</v>
      </c>
      <c r="B653">
        <v>1475</v>
      </c>
      <c r="C653" t="s">
        <v>1268</v>
      </c>
      <c r="D653" s="919" t="str">
        <f>IF('P15(世田谷区)'!E22&lt;&gt;"",'P15(世田谷区)'!E22,"")</f>
        <v/>
      </c>
      <c r="E653" t="s">
        <v>1125</v>
      </c>
      <c r="F653" t="s">
        <v>1129</v>
      </c>
    </row>
    <row r="654" spans="1:6" x14ac:dyDescent="0.15">
      <c r="A654" t="s">
        <v>1437</v>
      </c>
      <c r="B654">
        <v>1476</v>
      </c>
      <c r="C654" t="s">
        <v>1269</v>
      </c>
      <c r="D654" s="919" t="str">
        <f>IF('P15(世田谷区)'!F22&lt;&gt;"",'P15(世田谷区)'!F22,"")</f>
        <v/>
      </c>
      <c r="E654" t="s">
        <v>1125</v>
      </c>
      <c r="F654" t="s">
        <v>1129</v>
      </c>
    </row>
    <row r="655" spans="1:6" x14ac:dyDescent="0.15">
      <c r="A655" t="s">
        <v>1437</v>
      </c>
      <c r="B655">
        <v>1477</v>
      </c>
      <c r="C655" t="s">
        <v>1270</v>
      </c>
      <c r="D655" s="919" t="str">
        <f>IF('P15(世田谷区)'!G22&lt;&gt;"",'P15(世田谷区)'!G22,"")</f>
        <v/>
      </c>
      <c r="E655" t="s">
        <v>1125</v>
      </c>
      <c r="F655" t="s">
        <v>1129</v>
      </c>
    </row>
    <row r="656" spans="1:6" x14ac:dyDescent="0.15">
      <c r="A656" t="s">
        <v>1437</v>
      </c>
      <c r="B656">
        <v>1478</v>
      </c>
      <c r="C656" t="s">
        <v>1271</v>
      </c>
      <c r="D656" s="919" t="str">
        <f>IF('P15(世田谷区)'!H22&lt;&gt;"",'P15(世田谷区)'!H22,"")</f>
        <v/>
      </c>
      <c r="E656" t="s">
        <v>1125</v>
      </c>
      <c r="F656" t="s">
        <v>1129</v>
      </c>
    </row>
    <row r="657" spans="1:6" x14ac:dyDescent="0.15">
      <c r="A657" t="s">
        <v>1437</v>
      </c>
      <c r="B657">
        <v>1485</v>
      </c>
      <c r="C657" t="s">
        <v>1449</v>
      </c>
      <c r="D657" s="919" t="str">
        <f>IF('P15(世田谷区)'!C23&lt;&gt;"",'P15(世田谷区)'!C23,"")</f>
        <v/>
      </c>
      <c r="E657" t="s">
        <v>1125</v>
      </c>
      <c r="F657" t="s">
        <v>1129</v>
      </c>
    </row>
    <row r="658" spans="1:6" x14ac:dyDescent="0.15">
      <c r="A658" t="s">
        <v>1437</v>
      </c>
      <c r="B658">
        <v>1486</v>
      </c>
      <c r="C658" t="s">
        <v>1450</v>
      </c>
      <c r="D658" s="919" t="str">
        <f>IF('P15(世田谷区)'!H23&lt;&gt;"",'P15(世田谷区)'!H23,"")</f>
        <v/>
      </c>
      <c r="E658" t="s">
        <v>1125</v>
      </c>
      <c r="F658" t="s">
        <v>1129</v>
      </c>
    </row>
    <row r="659" spans="1:6" x14ac:dyDescent="0.15">
      <c r="A659" t="s">
        <v>1437</v>
      </c>
      <c r="B659">
        <v>1488</v>
      </c>
      <c r="C659" t="s">
        <v>1451</v>
      </c>
      <c r="D659" s="919" t="str">
        <f>IF('P15(世田谷区)'!J23&lt;&gt;"",'P15(世田谷区)'!J23,"")</f>
        <v/>
      </c>
      <c r="E659" t="s">
        <v>1125</v>
      </c>
      <c r="F659" t="s">
        <v>1129</v>
      </c>
    </row>
    <row r="660" spans="1:6" x14ac:dyDescent="0.15">
      <c r="A660" t="s">
        <v>1437</v>
      </c>
      <c r="B660">
        <v>1490</v>
      </c>
      <c r="C660" t="s">
        <v>1452</v>
      </c>
      <c r="D660">
        <f>IF('P15(世田谷区)'!L23&lt;&gt;"",'P15(世田谷区)'!L23,"")</f>
        <v>0</v>
      </c>
      <c r="E660" t="s">
        <v>1125</v>
      </c>
      <c r="F660" t="s">
        <v>1440</v>
      </c>
    </row>
    <row r="661" spans="1:6" x14ac:dyDescent="0.15">
      <c r="A661" t="s">
        <v>1437</v>
      </c>
      <c r="B661">
        <v>1492</v>
      </c>
      <c r="C661" t="s">
        <v>1453</v>
      </c>
      <c r="D661" s="919" t="str">
        <f>IF('P15(世田谷区)'!N23&lt;&gt;"",'P15(世田谷区)'!N23,"")</f>
        <v/>
      </c>
      <c r="E661" t="s">
        <v>1125</v>
      </c>
      <c r="F661" t="s">
        <v>1129</v>
      </c>
    </row>
    <row r="662" spans="1:6" x14ac:dyDescent="0.15">
      <c r="A662" t="s">
        <v>1437</v>
      </c>
      <c r="B662">
        <v>1494</v>
      </c>
      <c r="C662" t="s">
        <v>1363</v>
      </c>
      <c r="D662" s="919" t="str">
        <f>IF('P15(世田谷区)'!P23&lt;&gt;"",'P15(世田谷区)'!P23,"")</f>
        <v/>
      </c>
      <c r="E662" t="s">
        <v>1125</v>
      </c>
      <c r="F662" t="s">
        <v>1129</v>
      </c>
    </row>
    <row r="663" spans="1:6" x14ac:dyDescent="0.15">
      <c r="A663" t="s">
        <v>1437</v>
      </c>
      <c r="B663">
        <v>1497</v>
      </c>
      <c r="C663" t="s">
        <v>1454</v>
      </c>
      <c r="D663" s="919" t="str">
        <f>IF('P15(世田谷区)'!B26&lt;&gt;"",'P15(世田谷区)'!B26,"")</f>
        <v/>
      </c>
      <c r="E663" t="s">
        <v>1125</v>
      </c>
      <c r="F663" t="s">
        <v>1129</v>
      </c>
    </row>
    <row r="664" spans="1:6" x14ac:dyDescent="0.15">
      <c r="A664" t="s">
        <v>1437</v>
      </c>
      <c r="B664">
        <v>1499</v>
      </c>
      <c r="C664" t="s">
        <v>1455</v>
      </c>
      <c r="D664" s="925" t="str">
        <f>IF('P15(世田谷区)'!G26&lt;&gt;"",'P15(世田谷区)'!G26,"")</f>
        <v/>
      </c>
      <c r="E664" t="s">
        <v>1125</v>
      </c>
      <c r="F664" t="s">
        <v>1293</v>
      </c>
    </row>
    <row r="665" spans="1:6" x14ac:dyDescent="0.15">
      <c r="A665" t="s">
        <v>1437</v>
      </c>
      <c r="B665">
        <v>1501</v>
      </c>
      <c r="C665" t="s">
        <v>1456</v>
      </c>
      <c r="D665" s="925" t="e">
        <f>IF('P15(世田谷区)'!#REF!&lt;&gt;"",'P15(世田谷区)'!#REF!,"")</f>
        <v>#REF!</v>
      </c>
      <c r="E665" t="s">
        <v>1125</v>
      </c>
      <c r="F665" t="s">
        <v>1293</v>
      </c>
    </row>
    <row r="666" spans="1:6" x14ac:dyDescent="0.15">
      <c r="A666" t="s">
        <v>1457</v>
      </c>
      <c r="B666">
        <v>1521</v>
      </c>
      <c r="C666" t="s">
        <v>1299</v>
      </c>
      <c r="D666" s="919" t="e">
        <f>IF(#REF!&lt;&gt;"",#REF!,"")</f>
        <v>#REF!</v>
      </c>
      <c r="E666" t="s">
        <v>1125</v>
      </c>
      <c r="F666" t="s">
        <v>1129</v>
      </c>
    </row>
    <row r="667" spans="1:6" x14ac:dyDescent="0.15">
      <c r="A667" t="s">
        <v>1457</v>
      </c>
      <c r="B667">
        <v>1522</v>
      </c>
      <c r="C667" t="s">
        <v>1305</v>
      </c>
      <c r="D667" s="919" t="e">
        <f>IF(#REF!&lt;&gt;"",#REF!,"")</f>
        <v>#REF!</v>
      </c>
      <c r="E667" t="s">
        <v>1125</v>
      </c>
      <c r="F667" t="s">
        <v>1129</v>
      </c>
    </row>
    <row r="668" spans="1:6" x14ac:dyDescent="0.15">
      <c r="A668" t="s">
        <v>1457</v>
      </c>
      <c r="B668">
        <v>1523</v>
      </c>
      <c r="C668" t="s">
        <v>1151</v>
      </c>
      <c r="D668" s="919" t="e">
        <f>IF(#REF!&lt;&gt;"",#REF!,"")</f>
        <v>#REF!</v>
      </c>
      <c r="E668" t="s">
        <v>1125</v>
      </c>
      <c r="F668" t="s">
        <v>1129</v>
      </c>
    </row>
    <row r="669" spans="1:6" x14ac:dyDescent="0.15">
      <c r="A669" t="s">
        <v>1457</v>
      </c>
      <c r="B669">
        <v>1524</v>
      </c>
      <c r="C669" t="s">
        <v>1192</v>
      </c>
      <c r="D669" s="919" t="e">
        <f>IF(#REF!&lt;&gt;"",#REF!,"")</f>
        <v>#REF!</v>
      </c>
      <c r="E669" t="s">
        <v>1125</v>
      </c>
      <c r="F669" t="s">
        <v>1129</v>
      </c>
    </row>
    <row r="670" spans="1:6" x14ac:dyDescent="0.15">
      <c r="A670" t="s">
        <v>1457</v>
      </c>
      <c r="B670">
        <v>1525</v>
      </c>
      <c r="C670" t="s">
        <v>1193</v>
      </c>
      <c r="D670" s="919" t="e">
        <f>IF(#REF!&lt;&gt;"",#REF!,"")</f>
        <v>#REF!</v>
      </c>
      <c r="E670" t="s">
        <v>1125</v>
      </c>
      <c r="F670" t="s">
        <v>1129</v>
      </c>
    </row>
    <row r="671" spans="1:6" x14ac:dyDescent="0.15">
      <c r="A671" t="s">
        <v>1457</v>
      </c>
      <c r="B671">
        <v>1526</v>
      </c>
      <c r="C671" t="s">
        <v>1152</v>
      </c>
      <c r="D671" s="919" t="e">
        <f>IF(#REF!&lt;&gt;"",#REF!,"")</f>
        <v>#REF!</v>
      </c>
      <c r="E671" t="s">
        <v>1125</v>
      </c>
      <c r="F671" t="s">
        <v>1129</v>
      </c>
    </row>
    <row r="672" spans="1:6" x14ac:dyDescent="0.15">
      <c r="A672" t="s">
        <v>1457</v>
      </c>
      <c r="B672">
        <v>1527</v>
      </c>
      <c r="C672" t="s">
        <v>1194</v>
      </c>
      <c r="D672" s="919" t="e">
        <f>IF(#REF!&lt;&gt;"",#REF!,"")</f>
        <v>#REF!</v>
      </c>
      <c r="E672" t="s">
        <v>1125</v>
      </c>
      <c r="F672" t="s">
        <v>1129</v>
      </c>
    </row>
    <row r="673" spans="1:6" x14ac:dyDescent="0.15">
      <c r="A673" t="s">
        <v>1457</v>
      </c>
      <c r="B673">
        <v>1528</v>
      </c>
      <c r="C673" t="s">
        <v>1458</v>
      </c>
      <c r="D673" s="919" t="e">
        <f>IF(#REF!&lt;&gt;"",#REF!,"")</f>
        <v>#REF!</v>
      </c>
      <c r="E673" t="s">
        <v>1125</v>
      </c>
      <c r="F673" t="s">
        <v>1129</v>
      </c>
    </row>
    <row r="674" spans="1:6" x14ac:dyDescent="0.15">
      <c r="A674" t="s">
        <v>1457</v>
      </c>
      <c r="B674">
        <v>1530</v>
      </c>
      <c r="C674" t="s">
        <v>1421</v>
      </c>
      <c r="D674" s="919" t="e">
        <f>IF(#REF!&lt;&gt;"",#REF!,"")</f>
        <v>#REF!</v>
      </c>
      <c r="E674" t="s">
        <v>1125</v>
      </c>
      <c r="F674" t="s">
        <v>1129</v>
      </c>
    </row>
    <row r="675" spans="1:6" x14ac:dyDescent="0.15">
      <c r="A675" t="s">
        <v>1457</v>
      </c>
      <c r="B675">
        <v>1531</v>
      </c>
      <c r="C675" t="s">
        <v>1306</v>
      </c>
      <c r="D675" s="919" t="e">
        <f>IF(#REF!&lt;&gt;"",#REF!,"")</f>
        <v>#REF!</v>
      </c>
      <c r="E675" t="s">
        <v>1125</v>
      </c>
      <c r="F675" t="s">
        <v>1129</v>
      </c>
    </row>
    <row r="676" spans="1:6" x14ac:dyDescent="0.15">
      <c r="A676" t="s">
        <v>1457</v>
      </c>
      <c r="B676">
        <v>1532</v>
      </c>
      <c r="C676" t="s">
        <v>1153</v>
      </c>
      <c r="D676" s="919" t="e">
        <f>IF(#REF!&lt;&gt;"",#REF!,"")</f>
        <v>#REF!</v>
      </c>
      <c r="E676" t="s">
        <v>1125</v>
      </c>
      <c r="F676" t="s">
        <v>1129</v>
      </c>
    </row>
    <row r="677" spans="1:6" x14ac:dyDescent="0.15">
      <c r="A677" t="s">
        <v>1457</v>
      </c>
      <c r="B677">
        <v>1533</v>
      </c>
      <c r="C677" t="s">
        <v>1197</v>
      </c>
      <c r="D677" s="919" t="e">
        <f>IF(#REF!&lt;&gt;"",#REF!,"")</f>
        <v>#REF!</v>
      </c>
      <c r="E677" t="s">
        <v>1125</v>
      </c>
      <c r="F677" t="s">
        <v>1129</v>
      </c>
    </row>
    <row r="678" spans="1:6" x14ac:dyDescent="0.15">
      <c r="A678" t="s">
        <v>1457</v>
      </c>
      <c r="B678">
        <v>1534</v>
      </c>
      <c r="C678" t="s">
        <v>1198</v>
      </c>
      <c r="D678" s="919" t="e">
        <f>IF(#REF!&lt;&gt;"",#REF!,"")</f>
        <v>#REF!</v>
      </c>
      <c r="E678" t="s">
        <v>1125</v>
      </c>
      <c r="F678" t="s">
        <v>1129</v>
      </c>
    </row>
    <row r="679" spans="1:6" x14ac:dyDescent="0.15">
      <c r="A679" t="s">
        <v>1457</v>
      </c>
      <c r="B679">
        <v>1535</v>
      </c>
      <c r="C679" t="s">
        <v>1154</v>
      </c>
      <c r="D679" s="919" t="e">
        <f>IF(#REF!&lt;&gt;"",#REF!,"")</f>
        <v>#REF!</v>
      </c>
      <c r="E679" t="s">
        <v>1125</v>
      </c>
      <c r="F679" t="s">
        <v>1129</v>
      </c>
    </row>
    <row r="680" spans="1:6" x14ac:dyDescent="0.15">
      <c r="A680" t="s">
        <v>1457</v>
      </c>
      <c r="B680">
        <v>1536</v>
      </c>
      <c r="C680" t="s">
        <v>1199</v>
      </c>
      <c r="D680" s="919" t="e">
        <f>IF(#REF!&lt;&gt;"",#REF!,"")</f>
        <v>#REF!</v>
      </c>
      <c r="E680" t="s">
        <v>1125</v>
      </c>
      <c r="F680" t="s">
        <v>1129</v>
      </c>
    </row>
    <row r="681" spans="1:6" x14ac:dyDescent="0.15">
      <c r="A681" t="s">
        <v>1457</v>
      </c>
      <c r="B681">
        <v>1538</v>
      </c>
      <c r="C681" t="s">
        <v>1432</v>
      </c>
      <c r="D681" s="919" t="e">
        <f>IF(#REF!&lt;&gt;"",#REF!,"")</f>
        <v>#REF!</v>
      </c>
      <c r="E681" t="s">
        <v>1125</v>
      </c>
      <c r="F681" t="s">
        <v>1129</v>
      </c>
    </row>
    <row r="682" spans="1:6" x14ac:dyDescent="0.15">
      <c r="A682" t="s">
        <v>1457</v>
      </c>
      <c r="B682">
        <v>1540</v>
      </c>
      <c r="C682" t="s">
        <v>1459</v>
      </c>
      <c r="D682" t="e">
        <f>IF(#REF!&lt;&gt;"",#REF!,"")</f>
        <v>#REF!</v>
      </c>
      <c r="E682" t="s">
        <v>1125</v>
      </c>
      <c r="F682" t="s">
        <v>1440</v>
      </c>
    </row>
    <row r="683" spans="1:6" x14ac:dyDescent="0.15">
      <c r="A683" t="s">
        <v>1457</v>
      </c>
      <c r="B683">
        <v>1542</v>
      </c>
      <c r="C683" t="s">
        <v>1334</v>
      </c>
      <c r="D683" s="919" t="e">
        <f>IF(#REF!&lt;&gt;"",#REF!,"")</f>
        <v>#REF!</v>
      </c>
      <c r="E683" t="s">
        <v>1125</v>
      </c>
      <c r="F683" t="s">
        <v>1129</v>
      </c>
    </row>
    <row r="684" spans="1:6" x14ac:dyDescent="0.15">
      <c r="A684" t="s">
        <v>1457</v>
      </c>
      <c r="B684">
        <v>1545</v>
      </c>
      <c r="C684" t="s">
        <v>1284</v>
      </c>
      <c r="D684" s="919" t="e">
        <f>IF(#REF!&lt;&gt;"",#REF!,"")</f>
        <v>#REF!</v>
      </c>
      <c r="E684" t="s">
        <v>1125</v>
      </c>
      <c r="F684" t="s">
        <v>1129</v>
      </c>
    </row>
    <row r="685" spans="1:6" x14ac:dyDescent="0.15">
      <c r="A685" t="s">
        <v>1457</v>
      </c>
      <c r="B685">
        <v>1546</v>
      </c>
      <c r="C685" t="s">
        <v>1132</v>
      </c>
      <c r="D685" s="919" t="e">
        <f>IF(#REF!&lt;&gt;"",#REF!,"")</f>
        <v>#REF!</v>
      </c>
      <c r="E685" t="s">
        <v>1125</v>
      </c>
      <c r="F685" t="s">
        <v>1129</v>
      </c>
    </row>
    <row r="686" spans="1:6" x14ac:dyDescent="0.15">
      <c r="A686" t="s">
        <v>1457</v>
      </c>
      <c r="B686">
        <v>1547</v>
      </c>
      <c r="C686" t="s">
        <v>1155</v>
      </c>
      <c r="D686" s="919" t="e">
        <f>IF(#REF!&lt;&gt;"",#REF!,"")</f>
        <v>#REF!</v>
      </c>
      <c r="E686" t="s">
        <v>1125</v>
      </c>
      <c r="F686" t="s">
        <v>1129</v>
      </c>
    </row>
    <row r="687" spans="1:6" x14ac:dyDescent="0.15">
      <c r="A687" t="s">
        <v>1457</v>
      </c>
      <c r="B687">
        <v>1548</v>
      </c>
      <c r="C687" t="s">
        <v>1203</v>
      </c>
      <c r="D687" s="919" t="e">
        <f>IF(#REF!&lt;&gt;"",#REF!,"")</f>
        <v>#REF!</v>
      </c>
      <c r="E687" t="s">
        <v>1125</v>
      </c>
      <c r="F687" t="s">
        <v>1129</v>
      </c>
    </row>
    <row r="688" spans="1:6" x14ac:dyDescent="0.15">
      <c r="A688" t="s">
        <v>1457</v>
      </c>
      <c r="B688">
        <v>1549</v>
      </c>
      <c r="C688" t="s">
        <v>1204</v>
      </c>
      <c r="D688" s="919" t="e">
        <f>IF(#REF!&lt;&gt;"",#REF!,"")</f>
        <v>#REF!</v>
      </c>
      <c r="E688" t="s">
        <v>1125</v>
      </c>
      <c r="F688" t="s">
        <v>1129</v>
      </c>
    </row>
    <row r="689" spans="1:6" x14ac:dyDescent="0.15">
      <c r="A689" t="s">
        <v>1457</v>
      </c>
      <c r="B689">
        <v>1550</v>
      </c>
      <c r="C689" t="s">
        <v>1156</v>
      </c>
      <c r="D689" s="919" t="e">
        <f>IF(#REF!&lt;&gt;"",#REF!,"")</f>
        <v>#REF!</v>
      </c>
      <c r="E689" t="s">
        <v>1125</v>
      </c>
      <c r="F689" t="s">
        <v>1129</v>
      </c>
    </row>
    <row r="690" spans="1:6" x14ac:dyDescent="0.15">
      <c r="A690" t="s">
        <v>1457</v>
      </c>
      <c r="B690">
        <v>1551</v>
      </c>
      <c r="C690" t="s">
        <v>1205</v>
      </c>
      <c r="D690" s="919" t="e">
        <f>IF(#REF!&lt;&gt;"",#REF!,"")</f>
        <v>#REF!</v>
      </c>
      <c r="E690" t="s">
        <v>1125</v>
      </c>
      <c r="F690" t="s">
        <v>1129</v>
      </c>
    </row>
    <row r="691" spans="1:6" x14ac:dyDescent="0.15">
      <c r="A691" t="s">
        <v>1457</v>
      </c>
      <c r="B691">
        <v>1554</v>
      </c>
      <c r="C691" t="s">
        <v>1285</v>
      </c>
      <c r="D691" s="919" t="e">
        <f>IF(#REF!&lt;&gt;"",#REF!,"")</f>
        <v>#REF!</v>
      </c>
      <c r="E691" t="s">
        <v>1125</v>
      </c>
      <c r="F691" t="s">
        <v>1129</v>
      </c>
    </row>
    <row r="692" spans="1:6" x14ac:dyDescent="0.15">
      <c r="A692" t="s">
        <v>1457</v>
      </c>
      <c r="B692">
        <v>1555</v>
      </c>
      <c r="C692" t="s">
        <v>1307</v>
      </c>
      <c r="D692" s="919" t="e">
        <f>IF(#REF!&lt;&gt;"",#REF!,"")</f>
        <v>#REF!</v>
      </c>
      <c r="E692" t="s">
        <v>1125</v>
      </c>
      <c r="F692" t="s">
        <v>1129</v>
      </c>
    </row>
    <row r="693" spans="1:6" x14ac:dyDescent="0.15">
      <c r="A693" t="s">
        <v>1457</v>
      </c>
      <c r="B693">
        <v>1556</v>
      </c>
      <c r="C693" t="s">
        <v>1157</v>
      </c>
      <c r="D693" s="919" t="e">
        <f>IF(#REF!&lt;&gt;"",#REF!,"")</f>
        <v>#REF!</v>
      </c>
      <c r="E693" t="s">
        <v>1125</v>
      </c>
      <c r="F693" t="s">
        <v>1129</v>
      </c>
    </row>
    <row r="694" spans="1:6" x14ac:dyDescent="0.15">
      <c r="A694" t="s">
        <v>1457</v>
      </c>
      <c r="B694">
        <v>1557</v>
      </c>
      <c r="C694" t="s">
        <v>1208</v>
      </c>
      <c r="D694" s="919" t="e">
        <f>IF(#REF!&lt;&gt;"",#REF!,"")</f>
        <v>#REF!</v>
      </c>
      <c r="E694" t="s">
        <v>1125</v>
      </c>
      <c r="F694" t="s">
        <v>1129</v>
      </c>
    </row>
    <row r="695" spans="1:6" x14ac:dyDescent="0.15">
      <c r="A695" t="s">
        <v>1457</v>
      </c>
      <c r="B695">
        <v>1558</v>
      </c>
      <c r="C695" t="s">
        <v>1209</v>
      </c>
      <c r="D695" s="919" t="e">
        <f>IF(#REF!&lt;&gt;"",#REF!,"")</f>
        <v>#REF!</v>
      </c>
      <c r="E695" t="s">
        <v>1125</v>
      </c>
      <c r="F695" t="s">
        <v>1129</v>
      </c>
    </row>
    <row r="696" spans="1:6" x14ac:dyDescent="0.15">
      <c r="A696" t="s">
        <v>1457</v>
      </c>
      <c r="B696">
        <v>1559</v>
      </c>
      <c r="C696" t="s">
        <v>1158</v>
      </c>
      <c r="D696" s="919" t="e">
        <f>IF(#REF!&lt;&gt;"",#REF!,"")</f>
        <v>#REF!</v>
      </c>
      <c r="E696" t="s">
        <v>1125</v>
      </c>
      <c r="F696" t="s">
        <v>1129</v>
      </c>
    </row>
    <row r="697" spans="1:6" x14ac:dyDescent="0.15">
      <c r="A697" t="s">
        <v>1457</v>
      </c>
      <c r="B697">
        <v>1560</v>
      </c>
      <c r="C697" t="s">
        <v>1210</v>
      </c>
      <c r="D697" s="919" t="e">
        <f>IF(#REF!&lt;&gt;"",#REF!,"")</f>
        <v>#REF!</v>
      </c>
      <c r="E697" t="s">
        <v>1125</v>
      </c>
      <c r="F697" t="s">
        <v>1129</v>
      </c>
    </row>
    <row r="698" spans="1:6" x14ac:dyDescent="0.15">
      <c r="A698" t="s">
        <v>1457</v>
      </c>
      <c r="B698">
        <v>1561</v>
      </c>
      <c r="C698" t="s">
        <v>1433</v>
      </c>
      <c r="D698" s="919" t="e">
        <f>IF(#REF!&lt;&gt;"",#REF!,"")</f>
        <v>#REF!</v>
      </c>
      <c r="E698" t="s">
        <v>1125</v>
      </c>
      <c r="F698" t="s">
        <v>1129</v>
      </c>
    </row>
    <row r="699" spans="1:6" x14ac:dyDescent="0.15">
      <c r="A699" t="s">
        <v>1457</v>
      </c>
      <c r="B699">
        <v>1562</v>
      </c>
      <c r="C699" t="s">
        <v>1134</v>
      </c>
      <c r="D699" s="919" t="e">
        <f>IF(#REF!&lt;&gt;"",#REF!,"")</f>
        <v>#REF!</v>
      </c>
      <c r="E699" t="s">
        <v>1125</v>
      </c>
      <c r="F699" t="s">
        <v>1129</v>
      </c>
    </row>
    <row r="700" spans="1:6" x14ac:dyDescent="0.15">
      <c r="A700" t="s">
        <v>1457</v>
      </c>
      <c r="B700">
        <v>1563</v>
      </c>
      <c r="C700" t="s">
        <v>1159</v>
      </c>
      <c r="D700" s="919" t="e">
        <f>IF(#REF!&lt;&gt;"",#REF!,"")</f>
        <v>#REF!</v>
      </c>
      <c r="E700" t="s">
        <v>1125</v>
      </c>
      <c r="F700" t="s">
        <v>1129</v>
      </c>
    </row>
    <row r="701" spans="1:6" x14ac:dyDescent="0.15">
      <c r="A701" t="s">
        <v>1457</v>
      </c>
      <c r="B701">
        <v>1564</v>
      </c>
      <c r="C701" t="s">
        <v>1213</v>
      </c>
      <c r="D701" s="919" t="e">
        <f>IF(#REF!&lt;&gt;"",#REF!,"")</f>
        <v>#REF!</v>
      </c>
      <c r="E701" t="s">
        <v>1125</v>
      </c>
      <c r="F701" t="s">
        <v>1129</v>
      </c>
    </row>
    <row r="702" spans="1:6" x14ac:dyDescent="0.15">
      <c r="A702" t="s">
        <v>1457</v>
      </c>
      <c r="B702">
        <v>1565</v>
      </c>
      <c r="C702" t="s">
        <v>1214</v>
      </c>
      <c r="D702" s="919" t="e">
        <f>IF(#REF!&lt;&gt;"",#REF!,"")</f>
        <v>#REF!</v>
      </c>
      <c r="E702" t="s">
        <v>1125</v>
      </c>
      <c r="F702" t="s">
        <v>1129</v>
      </c>
    </row>
    <row r="703" spans="1:6" x14ac:dyDescent="0.15">
      <c r="A703" t="s">
        <v>1457</v>
      </c>
      <c r="B703">
        <v>1566</v>
      </c>
      <c r="C703" t="s">
        <v>1160</v>
      </c>
      <c r="D703" s="919" t="e">
        <f>IF(#REF!&lt;&gt;"",#REF!,"")</f>
        <v>#REF!</v>
      </c>
      <c r="E703" t="s">
        <v>1125</v>
      </c>
      <c r="F703" t="s">
        <v>1129</v>
      </c>
    </row>
    <row r="704" spans="1:6" x14ac:dyDescent="0.15">
      <c r="A704" t="s">
        <v>1457</v>
      </c>
      <c r="B704">
        <v>1567</v>
      </c>
      <c r="C704" t="s">
        <v>1215</v>
      </c>
      <c r="D704" s="919" t="e">
        <f>IF(#REF!&lt;&gt;"",#REF!,"")</f>
        <v>#REF!</v>
      </c>
      <c r="E704" t="s">
        <v>1125</v>
      </c>
      <c r="F704" t="s">
        <v>1129</v>
      </c>
    </row>
    <row r="705" spans="1:6" x14ac:dyDescent="0.15">
      <c r="A705" t="s">
        <v>1457</v>
      </c>
      <c r="B705">
        <v>1568</v>
      </c>
      <c r="C705" t="s">
        <v>1460</v>
      </c>
      <c r="D705" s="919" t="e">
        <f>IF(#REF!&lt;&gt;"",#REF!,"")</f>
        <v>#REF!</v>
      </c>
      <c r="E705" t="s">
        <v>1125</v>
      </c>
      <c r="F705" t="s">
        <v>1129</v>
      </c>
    </row>
    <row r="706" spans="1:6" x14ac:dyDescent="0.15">
      <c r="A706" t="s">
        <v>1457</v>
      </c>
      <c r="B706">
        <v>1570</v>
      </c>
      <c r="C706" t="s">
        <v>1301</v>
      </c>
      <c r="D706" s="919" t="e">
        <f>IF(#REF!&lt;&gt;"",#REF!,"")</f>
        <v>#REF!</v>
      </c>
      <c r="E706" t="s">
        <v>1125</v>
      </c>
      <c r="F706" t="s">
        <v>1129</v>
      </c>
    </row>
    <row r="707" spans="1:6" x14ac:dyDescent="0.15">
      <c r="A707" t="s">
        <v>1457</v>
      </c>
      <c r="B707">
        <v>1571</v>
      </c>
      <c r="C707" t="s">
        <v>1135</v>
      </c>
      <c r="D707" s="919" t="e">
        <f>IF(#REF!&lt;&gt;"",#REF!,"")</f>
        <v>#REF!</v>
      </c>
      <c r="E707" t="s">
        <v>1125</v>
      </c>
      <c r="F707" t="s">
        <v>1129</v>
      </c>
    </row>
    <row r="708" spans="1:6" x14ac:dyDescent="0.15">
      <c r="A708" t="s">
        <v>1457</v>
      </c>
      <c r="B708">
        <v>1572</v>
      </c>
      <c r="C708" t="s">
        <v>1161</v>
      </c>
      <c r="D708" s="919" t="e">
        <f>IF(#REF!&lt;&gt;"",#REF!,"")</f>
        <v>#REF!</v>
      </c>
      <c r="E708" t="s">
        <v>1125</v>
      </c>
      <c r="F708" t="s">
        <v>1129</v>
      </c>
    </row>
    <row r="709" spans="1:6" x14ac:dyDescent="0.15">
      <c r="A709" t="s">
        <v>1457</v>
      </c>
      <c r="B709">
        <v>1573</v>
      </c>
      <c r="C709" t="s">
        <v>1217</v>
      </c>
      <c r="D709" s="919" t="e">
        <f>IF(#REF!&lt;&gt;"",#REF!,"")</f>
        <v>#REF!</v>
      </c>
      <c r="E709" t="s">
        <v>1125</v>
      </c>
      <c r="F709" t="s">
        <v>1129</v>
      </c>
    </row>
    <row r="710" spans="1:6" x14ac:dyDescent="0.15">
      <c r="A710" t="s">
        <v>1457</v>
      </c>
      <c r="B710">
        <v>1574</v>
      </c>
      <c r="C710" t="s">
        <v>1218</v>
      </c>
      <c r="D710" s="919" t="e">
        <f>IF(#REF!&lt;&gt;"",#REF!,"")</f>
        <v>#REF!</v>
      </c>
      <c r="E710" t="s">
        <v>1125</v>
      </c>
      <c r="F710" t="s">
        <v>1129</v>
      </c>
    </row>
    <row r="711" spans="1:6" x14ac:dyDescent="0.15">
      <c r="A711" t="s">
        <v>1457</v>
      </c>
      <c r="B711">
        <v>1575</v>
      </c>
      <c r="C711" t="s">
        <v>1162</v>
      </c>
      <c r="D711" s="919" t="e">
        <f>IF(#REF!&lt;&gt;"",#REF!,"")</f>
        <v>#REF!</v>
      </c>
      <c r="E711" t="s">
        <v>1125</v>
      </c>
      <c r="F711" t="s">
        <v>1129</v>
      </c>
    </row>
    <row r="712" spans="1:6" x14ac:dyDescent="0.15">
      <c r="A712" t="s">
        <v>1457</v>
      </c>
      <c r="B712">
        <v>1576</v>
      </c>
      <c r="C712" t="s">
        <v>1219</v>
      </c>
      <c r="D712" s="919" t="e">
        <f>IF(#REF!&lt;&gt;"",#REF!,"")</f>
        <v>#REF!</v>
      </c>
      <c r="E712" t="s">
        <v>1125</v>
      </c>
      <c r="F712" t="s">
        <v>1129</v>
      </c>
    </row>
    <row r="713" spans="1:6" x14ac:dyDescent="0.15">
      <c r="A713" t="s">
        <v>1457</v>
      </c>
      <c r="B713">
        <v>1578</v>
      </c>
      <c r="C713" t="s">
        <v>1302</v>
      </c>
      <c r="D713" s="919" t="e">
        <f>IF(#REF!&lt;&gt;"",#REF!,"")</f>
        <v>#REF!</v>
      </c>
      <c r="E713" t="s">
        <v>1125</v>
      </c>
      <c r="F713" t="s">
        <v>1129</v>
      </c>
    </row>
    <row r="714" spans="1:6" x14ac:dyDescent="0.15">
      <c r="A714" t="s">
        <v>1457</v>
      </c>
      <c r="B714">
        <v>1580</v>
      </c>
      <c r="C714" t="s">
        <v>1387</v>
      </c>
      <c r="D714" t="e">
        <f>IF(#REF!&lt;&gt;"",#REF!,"")</f>
        <v>#REF!</v>
      </c>
      <c r="E714" t="s">
        <v>1125</v>
      </c>
      <c r="F714" t="s">
        <v>1440</v>
      </c>
    </row>
    <row r="715" spans="1:6" x14ac:dyDescent="0.15">
      <c r="A715" t="s">
        <v>1457</v>
      </c>
      <c r="B715">
        <v>1582</v>
      </c>
      <c r="C715" t="s">
        <v>1340</v>
      </c>
      <c r="D715" s="919" t="e">
        <f>IF(#REF!&lt;&gt;"",#REF!,"")</f>
        <v>#REF!</v>
      </c>
      <c r="E715" t="s">
        <v>1125</v>
      </c>
      <c r="F715" t="s">
        <v>1129</v>
      </c>
    </row>
    <row r="716" spans="1:6" x14ac:dyDescent="0.15">
      <c r="A716" t="s">
        <v>1457</v>
      </c>
      <c r="B716">
        <v>1585</v>
      </c>
      <c r="C716" t="s">
        <v>1286</v>
      </c>
      <c r="D716" s="919" t="e">
        <f>IF(#REF!&lt;&gt;"",#REF!,"")</f>
        <v>#REF!</v>
      </c>
      <c r="E716" t="s">
        <v>1125</v>
      </c>
      <c r="F716" t="s">
        <v>1129</v>
      </c>
    </row>
    <row r="717" spans="1:6" x14ac:dyDescent="0.15">
      <c r="A717" t="s">
        <v>1457</v>
      </c>
      <c r="B717">
        <v>1586</v>
      </c>
      <c r="C717" t="s">
        <v>1308</v>
      </c>
      <c r="D717" s="919" t="e">
        <f>IF(#REF!&lt;&gt;"",#REF!,"")</f>
        <v>#REF!</v>
      </c>
      <c r="E717" t="s">
        <v>1125</v>
      </c>
      <c r="F717" t="s">
        <v>1129</v>
      </c>
    </row>
    <row r="718" spans="1:6" x14ac:dyDescent="0.15">
      <c r="A718" t="s">
        <v>1457</v>
      </c>
      <c r="B718">
        <v>1587</v>
      </c>
      <c r="C718" t="s">
        <v>1163</v>
      </c>
      <c r="D718" s="919" t="e">
        <f>IF(#REF!&lt;&gt;"",#REF!,"")</f>
        <v>#REF!</v>
      </c>
      <c r="E718" t="s">
        <v>1125</v>
      </c>
      <c r="F718" t="s">
        <v>1129</v>
      </c>
    </row>
    <row r="719" spans="1:6" x14ac:dyDescent="0.15">
      <c r="A719" t="s">
        <v>1457</v>
      </c>
      <c r="B719">
        <v>1588</v>
      </c>
      <c r="C719" t="s">
        <v>1221</v>
      </c>
      <c r="D719" s="919" t="e">
        <f>IF(#REF!&lt;&gt;"",#REF!,"")</f>
        <v>#REF!</v>
      </c>
      <c r="E719" t="s">
        <v>1125</v>
      </c>
      <c r="F719" t="s">
        <v>1129</v>
      </c>
    </row>
    <row r="720" spans="1:6" x14ac:dyDescent="0.15">
      <c r="A720" t="s">
        <v>1457</v>
      </c>
      <c r="B720">
        <v>1589</v>
      </c>
      <c r="C720" t="s">
        <v>1222</v>
      </c>
      <c r="D720" s="919" t="e">
        <f>IF(#REF!&lt;&gt;"",#REF!,"")</f>
        <v>#REF!</v>
      </c>
      <c r="E720" t="s">
        <v>1125</v>
      </c>
      <c r="F720" t="s">
        <v>1129</v>
      </c>
    </row>
    <row r="721" spans="1:6" x14ac:dyDescent="0.15">
      <c r="A721" t="s">
        <v>1457</v>
      </c>
      <c r="B721">
        <v>1590</v>
      </c>
      <c r="C721" t="s">
        <v>1164</v>
      </c>
      <c r="D721" s="919" t="e">
        <f>IF(#REF!&lt;&gt;"",#REF!,"")</f>
        <v>#REF!</v>
      </c>
      <c r="E721" t="s">
        <v>1125</v>
      </c>
      <c r="F721" t="s">
        <v>1129</v>
      </c>
    </row>
    <row r="722" spans="1:6" x14ac:dyDescent="0.15">
      <c r="A722" t="s">
        <v>1457</v>
      </c>
      <c r="B722">
        <v>1591</v>
      </c>
      <c r="C722" t="s">
        <v>1223</v>
      </c>
      <c r="D722" s="919" t="e">
        <f>IF(#REF!&lt;&gt;"",#REF!,"")</f>
        <v>#REF!</v>
      </c>
      <c r="E722" t="s">
        <v>1125</v>
      </c>
      <c r="F722" t="s">
        <v>1129</v>
      </c>
    </row>
    <row r="723" spans="1:6" x14ac:dyDescent="0.15">
      <c r="A723" t="s">
        <v>1457</v>
      </c>
      <c r="B723">
        <v>1594</v>
      </c>
      <c r="C723" t="s">
        <v>1443</v>
      </c>
      <c r="D723" s="919" t="e">
        <f>IF(#REF!&lt;&gt;"",#REF!,"")</f>
        <v>#REF!</v>
      </c>
      <c r="E723" t="s">
        <v>1125</v>
      </c>
      <c r="F723" t="s">
        <v>1129</v>
      </c>
    </row>
    <row r="724" spans="1:6" x14ac:dyDescent="0.15">
      <c r="A724" t="s">
        <v>1457</v>
      </c>
      <c r="B724">
        <v>1595</v>
      </c>
      <c r="C724" t="s">
        <v>1309</v>
      </c>
      <c r="D724" s="919" t="e">
        <f>IF(#REF!&lt;&gt;"",#REF!,"")</f>
        <v>#REF!</v>
      </c>
      <c r="E724" t="s">
        <v>1125</v>
      </c>
      <c r="F724" t="s">
        <v>1129</v>
      </c>
    </row>
    <row r="725" spans="1:6" x14ac:dyDescent="0.15">
      <c r="A725" t="s">
        <v>1457</v>
      </c>
      <c r="B725">
        <v>1596</v>
      </c>
      <c r="C725" t="s">
        <v>1165</v>
      </c>
      <c r="D725" s="919" t="e">
        <f>IF(#REF!&lt;&gt;"",#REF!,"")</f>
        <v>#REF!</v>
      </c>
      <c r="E725" t="s">
        <v>1125</v>
      </c>
      <c r="F725" t="s">
        <v>1129</v>
      </c>
    </row>
    <row r="726" spans="1:6" x14ac:dyDescent="0.15">
      <c r="A726" t="s">
        <v>1457</v>
      </c>
      <c r="B726">
        <v>1597</v>
      </c>
      <c r="C726" t="s">
        <v>1225</v>
      </c>
      <c r="D726" s="919" t="e">
        <f>IF(#REF!&lt;&gt;"",#REF!,"")</f>
        <v>#REF!</v>
      </c>
      <c r="E726" t="s">
        <v>1125</v>
      </c>
      <c r="F726" t="s">
        <v>1129</v>
      </c>
    </row>
    <row r="727" spans="1:6" x14ac:dyDescent="0.15">
      <c r="A727" t="s">
        <v>1457</v>
      </c>
      <c r="B727">
        <v>1598</v>
      </c>
      <c r="C727" t="s">
        <v>1226</v>
      </c>
      <c r="D727" s="919" t="e">
        <f>IF(#REF!&lt;&gt;"",#REF!,"")</f>
        <v>#REF!</v>
      </c>
      <c r="E727" t="s">
        <v>1125</v>
      </c>
      <c r="F727" t="s">
        <v>1129</v>
      </c>
    </row>
    <row r="728" spans="1:6" x14ac:dyDescent="0.15">
      <c r="A728" t="s">
        <v>1457</v>
      </c>
      <c r="B728">
        <v>1599</v>
      </c>
      <c r="C728" t="s">
        <v>1166</v>
      </c>
      <c r="D728" s="919" t="e">
        <f>IF(#REF!&lt;&gt;"",#REF!,"")</f>
        <v>#REF!</v>
      </c>
      <c r="E728" t="s">
        <v>1125</v>
      </c>
      <c r="F728" t="s">
        <v>1129</v>
      </c>
    </row>
    <row r="729" spans="1:6" x14ac:dyDescent="0.15">
      <c r="A729" t="s">
        <v>1457</v>
      </c>
      <c r="B729">
        <v>1600</v>
      </c>
      <c r="C729" t="s">
        <v>1227</v>
      </c>
      <c r="D729" s="919" t="e">
        <f>IF(#REF!&lt;&gt;"",#REF!,"")</f>
        <v>#REF!</v>
      </c>
      <c r="E729" t="s">
        <v>1125</v>
      </c>
      <c r="F729" t="s">
        <v>1129</v>
      </c>
    </row>
    <row r="730" spans="1:6" x14ac:dyDescent="0.15">
      <c r="A730" t="s">
        <v>1457</v>
      </c>
      <c r="B730">
        <v>1602</v>
      </c>
      <c r="C730" t="s">
        <v>1427</v>
      </c>
      <c r="D730" s="919" t="e">
        <f>IF(#REF!&lt;&gt;"",#REF!,"")</f>
        <v>#REF!</v>
      </c>
      <c r="E730" t="s">
        <v>1125</v>
      </c>
      <c r="F730" t="s">
        <v>1129</v>
      </c>
    </row>
    <row r="731" spans="1:6" x14ac:dyDescent="0.15">
      <c r="A731" t="s">
        <v>1457</v>
      </c>
      <c r="B731">
        <v>1603</v>
      </c>
      <c r="C731" t="s">
        <v>1310</v>
      </c>
      <c r="D731" s="919" t="e">
        <f>IF(#REF!&lt;&gt;"",#REF!,"")</f>
        <v>#REF!</v>
      </c>
      <c r="E731" t="s">
        <v>1125</v>
      </c>
      <c r="F731" t="s">
        <v>1129</v>
      </c>
    </row>
    <row r="732" spans="1:6" x14ac:dyDescent="0.15">
      <c r="A732" t="s">
        <v>1457</v>
      </c>
      <c r="B732">
        <v>1604</v>
      </c>
      <c r="C732" t="s">
        <v>1167</v>
      </c>
      <c r="D732" s="919" t="e">
        <f>IF(#REF!&lt;&gt;"",#REF!,"")</f>
        <v>#REF!</v>
      </c>
      <c r="E732" t="s">
        <v>1125</v>
      </c>
      <c r="F732" t="s">
        <v>1129</v>
      </c>
    </row>
    <row r="733" spans="1:6" x14ac:dyDescent="0.15">
      <c r="A733" t="s">
        <v>1457</v>
      </c>
      <c r="B733">
        <v>1605</v>
      </c>
      <c r="C733" t="s">
        <v>1229</v>
      </c>
      <c r="D733" s="919" t="e">
        <f>IF(#REF!&lt;&gt;"",#REF!,"")</f>
        <v>#REF!</v>
      </c>
      <c r="E733" t="s">
        <v>1125</v>
      </c>
      <c r="F733" t="s">
        <v>1129</v>
      </c>
    </row>
    <row r="734" spans="1:6" x14ac:dyDescent="0.15">
      <c r="A734" t="s">
        <v>1457</v>
      </c>
      <c r="B734">
        <v>1606</v>
      </c>
      <c r="C734" t="s">
        <v>1230</v>
      </c>
      <c r="D734" s="919" t="e">
        <f>IF(#REF!&lt;&gt;"",#REF!,"")</f>
        <v>#REF!</v>
      </c>
      <c r="E734" t="s">
        <v>1125</v>
      </c>
      <c r="F734" t="s">
        <v>1129</v>
      </c>
    </row>
    <row r="735" spans="1:6" x14ac:dyDescent="0.15">
      <c r="A735" t="s">
        <v>1457</v>
      </c>
      <c r="B735">
        <v>1607</v>
      </c>
      <c r="C735" t="s">
        <v>1168</v>
      </c>
      <c r="D735" s="919" t="e">
        <f>IF(#REF!&lt;&gt;"",#REF!,"")</f>
        <v>#REF!</v>
      </c>
      <c r="E735" t="s">
        <v>1125</v>
      </c>
      <c r="F735" t="s">
        <v>1129</v>
      </c>
    </row>
    <row r="736" spans="1:6" x14ac:dyDescent="0.15">
      <c r="A736" t="s">
        <v>1457</v>
      </c>
      <c r="B736">
        <v>1608</v>
      </c>
      <c r="C736" t="s">
        <v>1231</v>
      </c>
      <c r="D736" s="919" t="e">
        <f>IF(#REF!&lt;&gt;"",#REF!,"")</f>
        <v>#REF!</v>
      </c>
      <c r="E736" t="s">
        <v>1125</v>
      </c>
      <c r="F736" t="s">
        <v>1129</v>
      </c>
    </row>
    <row r="737" spans="1:6" x14ac:dyDescent="0.15">
      <c r="A737" t="s">
        <v>1457</v>
      </c>
      <c r="B737">
        <v>1610</v>
      </c>
      <c r="C737" t="s">
        <v>1435</v>
      </c>
      <c r="D737" s="919" t="e">
        <f>IF(#REF!&lt;&gt;"",#REF!,"")</f>
        <v>#REF!</v>
      </c>
      <c r="E737" t="s">
        <v>1125</v>
      </c>
      <c r="F737" t="s">
        <v>1129</v>
      </c>
    </row>
    <row r="738" spans="1:6" x14ac:dyDescent="0.15">
      <c r="A738" t="s">
        <v>1457</v>
      </c>
      <c r="B738">
        <v>1611</v>
      </c>
      <c r="C738" t="s">
        <v>1311</v>
      </c>
      <c r="D738" s="919" t="e">
        <f>IF(#REF!&lt;&gt;"",#REF!,"")</f>
        <v>#REF!</v>
      </c>
      <c r="E738" t="s">
        <v>1125</v>
      </c>
      <c r="F738" t="s">
        <v>1129</v>
      </c>
    </row>
    <row r="739" spans="1:6" x14ac:dyDescent="0.15">
      <c r="A739" t="s">
        <v>1457</v>
      </c>
      <c r="B739">
        <v>1612</v>
      </c>
      <c r="C739" t="s">
        <v>1169</v>
      </c>
      <c r="D739" s="919" t="e">
        <f>IF(#REF!&lt;&gt;"",#REF!,"")</f>
        <v>#REF!</v>
      </c>
      <c r="E739" t="s">
        <v>1125</v>
      </c>
      <c r="F739" t="s">
        <v>1129</v>
      </c>
    </row>
    <row r="740" spans="1:6" x14ac:dyDescent="0.15">
      <c r="A740" t="s">
        <v>1457</v>
      </c>
      <c r="B740">
        <v>1613</v>
      </c>
      <c r="C740" t="s">
        <v>1233</v>
      </c>
      <c r="D740" s="919" t="e">
        <f>IF(#REF!&lt;&gt;"",#REF!,"")</f>
        <v>#REF!</v>
      </c>
      <c r="E740" t="s">
        <v>1125</v>
      </c>
      <c r="F740" t="s">
        <v>1129</v>
      </c>
    </row>
    <row r="741" spans="1:6" x14ac:dyDescent="0.15">
      <c r="A741" t="s">
        <v>1457</v>
      </c>
      <c r="B741">
        <v>1614</v>
      </c>
      <c r="C741" t="s">
        <v>1234</v>
      </c>
      <c r="D741" s="919" t="e">
        <f>IF(#REF!&lt;&gt;"",#REF!,"")</f>
        <v>#REF!</v>
      </c>
      <c r="E741" t="s">
        <v>1125</v>
      </c>
      <c r="F741" t="s">
        <v>1129</v>
      </c>
    </row>
    <row r="742" spans="1:6" x14ac:dyDescent="0.15">
      <c r="A742" t="s">
        <v>1457</v>
      </c>
      <c r="B742">
        <v>1615</v>
      </c>
      <c r="C742" t="s">
        <v>1170</v>
      </c>
      <c r="D742" s="919" t="e">
        <f>IF(#REF!&lt;&gt;"",#REF!,"")</f>
        <v>#REF!</v>
      </c>
      <c r="E742" t="s">
        <v>1125</v>
      </c>
      <c r="F742" t="s">
        <v>1129</v>
      </c>
    </row>
    <row r="743" spans="1:6" x14ac:dyDescent="0.15">
      <c r="A743" t="s">
        <v>1457</v>
      </c>
      <c r="B743">
        <v>1616</v>
      </c>
      <c r="C743" t="s">
        <v>1235</v>
      </c>
      <c r="D743" s="919" t="e">
        <f>IF(#REF!&lt;&gt;"",#REF!,"")</f>
        <v>#REF!</v>
      </c>
      <c r="E743" t="s">
        <v>1125</v>
      </c>
      <c r="F743" t="s">
        <v>1129</v>
      </c>
    </row>
    <row r="744" spans="1:6" x14ac:dyDescent="0.15">
      <c r="A744" t="s">
        <v>1457</v>
      </c>
      <c r="B744">
        <v>1618</v>
      </c>
      <c r="C744" t="s">
        <v>1287</v>
      </c>
      <c r="D744" s="919" t="e">
        <f>IF(#REF!&lt;&gt;"",#REF!,"")</f>
        <v>#REF!</v>
      </c>
      <c r="E744" t="s">
        <v>1125</v>
      </c>
      <c r="F744" t="s">
        <v>1129</v>
      </c>
    </row>
    <row r="745" spans="1:6" x14ac:dyDescent="0.15">
      <c r="A745" t="s">
        <v>1457</v>
      </c>
      <c r="B745">
        <v>1619</v>
      </c>
      <c r="C745" t="s">
        <v>1444</v>
      </c>
      <c r="D745" s="919" t="e">
        <f>IF(#REF!&lt;&gt;"",#REF!,"")</f>
        <v>#REF!</v>
      </c>
      <c r="E745" t="s">
        <v>1125</v>
      </c>
      <c r="F745" t="s">
        <v>1129</v>
      </c>
    </row>
    <row r="746" spans="1:6" x14ac:dyDescent="0.15">
      <c r="A746" t="s">
        <v>1457</v>
      </c>
      <c r="B746">
        <v>1620</v>
      </c>
      <c r="C746" t="s">
        <v>1171</v>
      </c>
      <c r="D746" s="919" t="e">
        <f>IF(#REF!&lt;&gt;"",#REF!,"")</f>
        <v>#REF!</v>
      </c>
      <c r="E746" t="s">
        <v>1125</v>
      </c>
      <c r="F746" t="s">
        <v>1129</v>
      </c>
    </row>
    <row r="747" spans="1:6" x14ac:dyDescent="0.15">
      <c r="A747" t="s">
        <v>1457</v>
      </c>
      <c r="B747">
        <v>1621</v>
      </c>
      <c r="C747" t="s">
        <v>1237</v>
      </c>
      <c r="D747" s="919" t="e">
        <f>IF(#REF!&lt;&gt;"",#REF!,"")</f>
        <v>#REF!</v>
      </c>
      <c r="E747" t="s">
        <v>1125</v>
      </c>
      <c r="F747" t="s">
        <v>1129</v>
      </c>
    </row>
    <row r="748" spans="1:6" x14ac:dyDescent="0.15">
      <c r="A748" t="s">
        <v>1457</v>
      </c>
      <c r="B748">
        <v>1622</v>
      </c>
      <c r="C748" t="s">
        <v>1238</v>
      </c>
      <c r="D748" s="919" t="e">
        <f>IF(#REF!&lt;&gt;"",#REF!,"")</f>
        <v>#REF!</v>
      </c>
      <c r="E748" t="s">
        <v>1125</v>
      </c>
      <c r="F748" t="s">
        <v>1129</v>
      </c>
    </row>
    <row r="749" spans="1:6" x14ac:dyDescent="0.15">
      <c r="A749" t="s">
        <v>1457</v>
      </c>
      <c r="B749">
        <v>1623</v>
      </c>
      <c r="C749" t="s">
        <v>1172</v>
      </c>
      <c r="D749" s="919" t="e">
        <f>IF(#REF!&lt;&gt;"",#REF!,"")</f>
        <v>#REF!</v>
      </c>
      <c r="E749" t="s">
        <v>1125</v>
      </c>
      <c r="F749" t="s">
        <v>1129</v>
      </c>
    </row>
    <row r="750" spans="1:6" x14ac:dyDescent="0.15">
      <c r="A750" t="s">
        <v>1457</v>
      </c>
      <c r="B750">
        <v>1624</v>
      </c>
      <c r="C750" t="s">
        <v>1239</v>
      </c>
      <c r="D750" s="919" t="e">
        <f>IF(#REF!&lt;&gt;"",#REF!,"")</f>
        <v>#REF!</v>
      </c>
      <c r="E750" t="s">
        <v>1125</v>
      </c>
      <c r="F750" t="s">
        <v>1129</v>
      </c>
    </row>
    <row r="751" spans="1:6" x14ac:dyDescent="0.15">
      <c r="A751" t="s">
        <v>1457</v>
      </c>
      <c r="B751">
        <v>1626</v>
      </c>
      <c r="C751" t="s">
        <v>1422</v>
      </c>
      <c r="D751" s="919" t="e">
        <f>IF(#REF!&lt;&gt;"",#REF!,"")</f>
        <v>#REF!</v>
      </c>
      <c r="E751" t="s">
        <v>1125</v>
      </c>
      <c r="F751" t="s">
        <v>1129</v>
      </c>
    </row>
    <row r="752" spans="1:6" x14ac:dyDescent="0.15">
      <c r="A752" t="s">
        <v>1457</v>
      </c>
      <c r="B752">
        <v>1627</v>
      </c>
      <c r="C752" t="s">
        <v>1445</v>
      </c>
      <c r="D752" s="919" t="e">
        <f>IF(#REF!&lt;&gt;"",#REF!,"")</f>
        <v>#REF!</v>
      </c>
      <c r="E752" t="s">
        <v>1125</v>
      </c>
      <c r="F752" t="s">
        <v>1129</v>
      </c>
    </row>
    <row r="753" spans="1:6" x14ac:dyDescent="0.15">
      <c r="A753" t="s">
        <v>1457</v>
      </c>
      <c r="B753">
        <v>1628</v>
      </c>
      <c r="C753" t="s">
        <v>1173</v>
      </c>
      <c r="D753" s="919" t="e">
        <f>IF(#REF!&lt;&gt;"",#REF!,"")</f>
        <v>#REF!</v>
      </c>
      <c r="E753" t="s">
        <v>1125</v>
      </c>
      <c r="F753" t="s">
        <v>1129</v>
      </c>
    </row>
    <row r="754" spans="1:6" x14ac:dyDescent="0.15">
      <c r="A754" t="s">
        <v>1457</v>
      </c>
      <c r="B754">
        <v>1629</v>
      </c>
      <c r="C754" t="s">
        <v>1241</v>
      </c>
      <c r="D754" s="919" t="e">
        <f>IF(#REF!&lt;&gt;"",#REF!,"")</f>
        <v>#REF!</v>
      </c>
      <c r="E754" t="s">
        <v>1125</v>
      </c>
      <c r="F754" t="s">
        <v>1129</v>
      </c>
    </row>
    <row r="755" spans="1:6" x14ac:dyDescent="0.15">
      <c r="A755" t="s">
        <v>1457</v>
      </c>
      <c r="B755">
        <v>1630</v>
      </c>
      <c r="C755" t="s">
        <v>1242</v>
      </c>
      <c r="D755" s="919" t="e">
        <f>IF(#REF!&lt;&gt;"",#REF!,"")</f>
        <v>#REF!</v>
      </c>
      <c r="E755" t="s">
        <v>1125</v>
      </c>
      <c r="F755" t="s">
        <v>1129</v>
      </c>
    </row>
    <row r="756" spans="1:6" x14ac:dyDescent="0.15">
      <c r="A756" t="s">
        <v>1457</v>
      </c>
      <c r="B756">
        <v>1631</v>
      </c>
      <c r="C756" t="s">
        <v>1174</v>
      </c>
      <c r="D756" s="919" t="e">
        <f>IF(#REF!&lt;&gt;"",#REF!,"")</f>
        <v>#REF!</v>
      </c>
      <c r="E756" t="s">
        <v>1125</v>
      </c>
      <c r="F756" t="s">
        <v>1129</v>
      </c>
    </row>
    <row r="757" spans="1:6" x14ac:dyDescent="0.15">
      <c r="A757" t="s">
        <v>1457</v>
      </c>
      <c r="B757">
        <v>1632</v>
      </c>
      <c r="C757" t="s">
        <v>1243</v>
      </c>
      <c r="D757" s="919" t="e">
        <f>IF(#REF!&lt;&gt;"",#REF!,"")</f>
        <v>#REF!</v>
      </c>
      <c r="E757" t="s">
        <v>1125</v>
      </c>
      <c r="F757" t="s">
        <v>1129</v>
      </c>
    </row>
    <row r="758" spans="1:6" x14ac:dyDescent="0.15">
      <c r="A758" t="s">
        <v>1457</v>
      </c>
      <c r="B758">
        <v>1634</v>
      </c>
      <c r="C758" t="s">
        <v>1446</v>
      </c>
      <c r="D758" s="919" t="e">
        <f>IF(#REF!&lt;&gt;"",#REF!,"")</f>
        <v>#REF!</v>
      </c>
      <c r="E758" t="s">
        <v>1125</v>
      </c>
      <c r="F758" t="s">
        <v>1129</v>
      </c>
    </row>
    <row r="759" spans="1:6" x14ac:dyDescent="0.15">
      <c r="A759" t="s">
        <v>1457</v>
      </c>
      <c r="B759">
        <v>1635</v>
      </c>
      <c r="C759" t="s">
        <v>1447</v>
      </c>
      <c r="D759" s="919" t="e">
        <f>IF(#REF!&lt;&gt;"",#REF!,"")</f>
        <v>#REF!</v>
      </c>
      <c r="E759" t="s">
        <v>1125</v>
      </c>
      <c r="F759" t="s">
        <v>1129</v>
      </c>
    </row>
    <row r="760" spans="1:6" x14ac:dyDescent="0.15">
      <c r="A760" t="s">
        <v>1457</v>
      </c>
      <c r="B760">
        <v>1636</v>
      </c>
      <c r="C760" t="s">
        <v>1175</v>
      </c>
      <c r="D760" s="919" t="e">
        <f>IF(#REF!&lt;&gt;"",#REF!,"")</f>
        <v>#REF!</v>
      </c>
      <c r="E760" t="s">
        <v>1125</v>
      </c>
      <c r="F760" t="s">
        <v>1129</v>
      </c>
    </row>
    <row r="761" spans="1:6" x14ac:dyDescent="0.15">
      <c r="A761" t="s">
        <v>1457</v>
      </c>
      <c r="B761">
        <v>1637</v>
      </c>
      <c r="C761" t="s">
        <v>1176</v>
      </c>
      <c r="D761" s="919" t="e">
        <f>IF(#REF!&lt;&gt;"",#REF!,"")</f>
        <v>#REF!</v>
      </c>
      <c r="E761" t="s">
        <v>1125</v>
      </c>
      <c r="F761" t="s">
        <v>1129</v>
      </c>
    </row>
    <row r="762" spans="1:6" x14ac:dyDescent="0.15">
      <c r="A762" t="s">
        <v>1457</v>
      </c>
      <c r="B762">
        <v>1638</v>
      </c>
      <c r="C762" t="s">
        <v>1177</v>
      </c>
      <c r="D762" s="919" t="e">
        <f>IF(#REF!&lt;&gt;"",#REF!,"")</f>
        <v>#REF!</v>
      </c>
      <c r="E762" t="s">
        <v>1125</v>
      </c>
      <c r="F762" t="s">
        <v>1129</v>
      </c>
    </row>
    <row r="763" spans="1:6" x14ac:dyDescent="0.15">
      <c r="A763" t="s">
        <v>1457</v>
      </c>
      <c r="B763">
        <v>1639</v>
      </c>
      <c r="C763" t="s">
        <v>1178</v>
      </c>
      <c r="D763" s="919" t="e">
        <f>IF(#REF!&lt;&gt;"",#REF!,"")</f>
        <v>#REF!</v>
      </c>
      <c r="E763" t="s">
        <v>1125</v>
      </c>
      <c r="F763" t="s">
        <v>1129</v>
      </c>
    </row>
    <row r="764" spans="1:6" x14ac:dyDescent="0.15">
      <c r="A764" t="s">
        <v>1457</v>
      </c>
      <c r="B764">
        <v>1640</v>
      </c>
      <c r="C764" t="s">
        <v>1245</v>
      </c>
      <c r="D764" s="919" t="e">
        <f>IF(#REF!&lt;&gt;"",#REF!,"")</f>
        <v>#REF!</v>
      </c>
      <c r="E764" t="s">
        <v>1125</v>
      </c>
      <c r="F764" t="s">
        <v>1129</v>
      </c>
    </row>
    <row r="765" spans="1:6" x14ac:dyDescent="0.15">
      <c r="A765" t="s">
        <v>1457</v>
      </c>
      <c r="B765">
        <v>1642</v>
      </c>
      <c r="C765" t="s">
        <v>1288</v>
      </c>
      <c r="D765" s="919" t="e">
        <f>IF(#REF!&lt;&gt;"",#REF!,"")</f>
        <v>#REF!</v>
      </c>
      <c r="E765" t="s">
        <v>1125</v>
      </c>
      <c r="F765" t="s">
        <v>1129</v>
      </c>
    </row>
    <row r="766" spans="1:6" x14ac:dyDescent="0.15">
      <c r="A766" t="s">
        <v>1457</v>
      </c>
      <c r="B766">
        <v>1643</v>
      </c>
      <c r="C766" t="s">
        <v>1312</v>
      </c>
      <c r="D766" s="919" t="e">
        <f>IF(#REF!&lt;&gt;"",#REF!,"")</f>
        <v>#REF!</v>
      </c>
      <c r="E766" t="s">
        <v>1125</v>
      </c>
      <c r="F766" t="s">
        <v>1129</v>
      </c>
    </row>
    <row r="767" spans="1:6" x14ac:dyDescent="0.15">
      <c r="A767" t="s">
        <v>1457</v>
      </c>
      <c r="B767">
        <v>1644</v>
      </c>
      <c r="C767" t="s">
        <v>1179</v>
      </c>
      <c r="D767" s="919" t="e">
        <f>IF(#REF!&lt;&gt;"",#REF!,"")</f>
        <v>#REF!</v>
      </c>
      <c r="E767" t="s">
        <v>1125</v>
      </c>
      <c r="F767" t="s">
        <v>1129</v>
      </c>
    </row>
    <row r="768" spans="1:6" x14ac:dyDescent="0.15">
      <c r="A768" t="s">
        <v>1457</v>
      </c>
      <c r="B768">
        <v>1645</v>
      </c>
      <c r="C768" t="s">
        <v>1180</v>
      </c>
      <c r="D768" s="919" t="e">
        <f>IF(#REF!&lt;&gt;"",#REF!,"")</f>
        <v>#REF!</v>
      </c>
      <c r="E768" t="s">
        <v>1125</v>
      </c>
      <c r="F768" t="s">
        <v>1129</v>
      </c>
    </row>
    <row r="769" spans="1:6" x14ac:dyDescent="0.15">
      <c r="A769" t="s">
        <v>1457</v>
      </c>
      <c r="B769">
        <v>1646</v>
      </c>
      <c r="C769" t="s">
        <v>1181</v>
      </c>
      <c r="D769" s="919" t="e">
        <f>IF(#REF!&lt;&gt;"",#REF!,"")</f>
        <v>#REF!</v>
      </c>
      <c r="E769" t="s">
        <v>1125</v>
      </c>
      <c r="F769" t="s">
        <v>1129</v>
      </c>
    </row>
    <row r="770" spans="1:6" x14ac:dyDescent="0.15">
      <c r="A770" t="s">
        <v>1457</v>
      </c>
      <c r="B770">
        <v>1647</v>
      </c>
      <c r="C770" t="s">
        <v>1182</v>
      </c>
      <c r="D770" s="919" t="e">
        <f>IF(#REF!&lt;&gt;"",#REF!,"")</f>
        <v>#REF!</v>
      </c>
      <c r="E770" t="s">
        <v>1125</v>
      </c>
      <c r="F770" t="s">
        <v>1129</v>
      </c>
    </row>
    <row r="771" spans="1:6" x14ac:dyDescent="0.15">
      <c r="A771" t="s">
        <v>1457</v>
      </c>
      <c r="B771">
        <v>1648</v>
      </c>
      <c r="C771" t="s">
        <v>1247</v>
      </c>
      <c r="D771" s="919" t="e">
        <f>IF(#REF!&lt;&gt;"",#REF!,"")</f>
        <v>#REF!</v>
      </c>
      <c r="E771" t="s">
        <v>1125</v>
      </c>
      <c r="F771" t="s">
        <v>1129</v>
      </c>
    </row>
    <row r="772" spans="1:6" x14ac:dyDescent="0.15">
      <c r="A772" t="s">
        <v>1457</v>
      </c>
      <c r="B772">
        <v>1650</v>
      </c>
      <c r="C772" t="s">
        <v>1274</v>
      </c>
      <c r="D772" s="919" t="e">
        <f>IF(#REF!&lt;&gt;"",#REF!,"")</f>
        <v>#REF!</v>
      </c>
      <c r="E772" t="s">
        <v>1125</v>
      </c>
      <c r="F772" t="s">
        <v>1129</v>
      </c>
    </row>
    <row r="773" spans="1:6" x14ac:dyDescent="0.15">
      <c r="A773" t="s">
        <v>1457</v>
      </c>
      <c r="B773">
        <v>1651</v>
      </c>
      <c r="C773" t="s">
        <v>1145</v>
      </c>
      <c r="D773" s="919" t="e">
        <f>IF(#REF!&lt;&gt;"",#REF!,"")</f>
        <v>#REF!</v>
      </c>
      <c r="E773" t="s">
        <v>1125</v>
      </c>
      <c r="F773" t="s">
        <v>1129</v>
      </c>
    </row>
    <row r="774" spans="1:6" x14ac:dyDescent="0.15">
      <c r="A774" t="s">
        <v>1457</v>
      </c>
      <c r="B774">
        <v>1652</v>
      </c>
      <c r="C774" t="s">
        <v>1249</v>
      </c>
      <c r="D774" s="919" t="e">
        <f>IF(#REF!&lt;&gt;"",#REF!,"")</f>
        <v>#REF!</v>
      </c>
      <c r="E774" t="s">
        <v>1125</v>
      </c>
      <c r="F774" t="s">
        <v>1129</v>
      </c>
    </row>
    <row r="775" spans="1:6" x14ac:dyDescent="0.15">
      <c r="A775" t="s">
        <v>1457</v>
      </c>
      <c r="B775">
        <v>1653</v>
      </c>
      <c r="C775" t="s">
        <v>1250</v>
      </c>
      <c r="D775" s="919" t="e">
        <f>IF(#REF!&lt;&gt;"",#REF!,"")</f>
        <v>#REF!</v>
      </c>
      <c r="E775" t="s">
        <v>1125</v>
      </c>
      <c r="F775" t="s">
        <v>1129</v>
      </c>
    </row>
    <row r="776" spans="1:6" x14ac:dyDescent="0.15">
      <c r="A776" t="s">
        <v>1457</v>
      </c>
      <c r="B776">
        <v>1654</v>
      </c>
      <c r="C776" t="s">
        <v>1251</v>
      </c>
      <c r="D776" s="919" t="e">
        <f>IF(#REF!&lt;&gt;"",#REF!,"")</f>
        <v>#REF!</v>
      </c>
      <c r="E776" t="s">
        <v>1125</v>
      </c>
      <c r="F776" t="s">
        <v>1129</v>
      </c>
    </row>
    <row r="777" spans="1:6" x14ac:dyDescent="0.15">
      <c r="A777" t="s">
        <v>1457</v>
      </c>
      <c r="B777">
        <v>1655</v>
      </c>
      <c r="C777" t="s">
        <v>1252</v>
      </c>
      <c r="D777" s="919" t="e">
        <f>IF(#REF!&lt;&gt;"",#REF!,"")</f>
        <v>#REF!</v>
      </c>
      <c r="E777" t="s">
        <v>1125</v>
      </c>
      <c r="F777" t="s">
        <v>1129</v>
      </c>
    </row>
    <row r="778" spans="1:6" x14ac:dyDescent="0.15">
      <c r="A778" t="s">
        <v>1457</v>
      </c>
      <c r="B778">
        <v>1656</v>
      </c>
      <c r="C778" t="s">
        <v>1253</v>
      </c>
      <c r="D778" s="919" t="e">
        <f>IF(#REF!&lt;&gt;"",#REF!,"")</f>
        <v>#REF!</v>
      </c>
      <c r="E778" t="s">
        <v>1125</v>
      </c>
      <c r="F778" t="s">
        <v>1129</v>
      </c>
    </row>
    <row r="779" spans="1:6" x14ac:dyDescent="0.15">
      <c r="A779" t="s">
        <v>1457</v>
      </c>
      <c r="B779">
        <v>1658</v>
      </c>
      <c r="C779" t="s">
        <v>1275</v>
      </c>
      <c r="D779" s="919" t="e">
        <f>IF(#REF!&lt;&gt;"",#REF!,"")</f>
        <v>#REF!</v>
      </c>
      <c r="E779" t="s">
        <v>1125</v>
      </c>
      <c r="F779" t="s">
        <v>1129</v>
      </c>
    </row>
    <row r="780" spans="1:6" x14ac:dyDescent="0.15">
      <c r="A780" t="s">
        <v>1457</v>
      </c>
      <c r="B780">
        <v>1659</v>
      </c>
      <c r="C780" t="s">
        <v>1313</v>
      </c>
      <c r="D780" s="919" t="e">
        <f>IF(#REF!&lt;&gt;"",#REF!,"")</f>
        <v>#REF!</v>
      </c>
      <c r="E780" t="s">
        <v>1125</v>
      </c>
      <c r="F780" t="s">
        <v>1129</v>
      </c>
    </row>
    <row r="781" spans="1:6" x14ac:dyDescent="0.15">
      <c r="A781" t="s">
        <v>1457</v>
      </c>
      <c r="B781">
        <v>1660</v>
      </c>
      <c r="C781" t="s">
        <v>1255</v>
      </c>
      <c r="D781" s="919" t="e">
        <f>IF(#REF!&lt;&gt;"",#REF!,"")</f>
        <v>#REF!</v>
      </c>
      <c r="E781" t="s">
        <v>1125</v>
      </c>
      <c r="F781" t="s">
        <v>1129</v>
      </c>
    </row>
    <row r="782" spans="1:6" x14ac:dyDescent="0.15">
      <c r="A782" t="s">
        <v>1457</v>
      </c>
      <c r="B782">
        <v>1661</v>
      </c>
      <c r="C782" t="s">
        <v>1256</v>
      </c>
      <c r="D782" s="919" t="e">
        <f>IF(#REF!&lt;&gt;"",#REF!,"")</f>
        <v>#REF!</v>
      </c>
      <c r="E782" t="s">
        <v>1125</v>
      </c>
      <c r="F782" t="s">
        <v>1129</v>
      </c>
    </row>
    <row r="783" spans="1:6" x14ac:dyDescent="0.15">
      <c r="A783" t="s">
        <v>1457</v>
      </c>
      <c r="B783">
        <v>1662</v>
      </c>
      <c r="C783" t="s">
        <v>1257</v>
      </c>
      <c r="D783" s="919" t="e">
        <f>IF(#REF!&lt;&gt;"",#REF!,"")</f>
        <v>#REF!</v>
      </c>
      <c r="E783" t="s">
        <v>1125</v>
      </c>
      <c r="F783" t="s">
        <v>1129</v>
      </c>
    </row>
    <row r="784" spans="1:6" x14ac:dyDescent="0.15">
      <c r="A784" t="s">
        <v>1457</v>
      </c>
      <c r="B784">
        <v>1663</v>
      </c>
      <c r="C784" t="s">
        <v>1258</v>
      </c>
      <c r="D784" s="919" t="e">
        <f>IF(#REF!&lt;&gt;"",#REF!,"")</f>
        <v>#REF!</v>
      </c>
      <c r="E784" t="s">
        <v>1125</v>
      </c>
      <c r="F784" t="s">
        <v>1129</v>
      </c>
    </row>
    <row r="785" spans="1:6" x14ac:dyDescent="0.15">
      <c r="A785" t="s">
        <v>1457</v>
      </c>
      <c r="B785">
        <v>1664</v>
      </c>
      <c r="C785" t="s">
        <v>1259</v>
      </c>
      <c r="D785" s="919" t="e">
        <f>IF(#REF!&lt;&gt;"",#REF!,"")</f>
        <v>#REF!</v>
      </c>
      <c r="E785" t="s">
        <v>1125</v>
      </c>
      <c r="F785" t="s">
        <v>1129</v>
      </c>
    </row>
    <row r="786" spans="1:6" x14ac:dyDescent="0.15">
      <c r="A786" t="s">
        <v>1457</v>
      </c>
      <c r="B786">
        <v>1668</v>
      </c>
      <c r="C786" t="s">
        <v>1276</v>
      </c>
      <c r="D786" s="919" t="e">
        <f>IF(#REF!&lt;&gt;"",#REF!,"")</f>
        <v>#REF!</v>
      </c>
      <c r="E786" t="s">
        <v>1125</v>
      </c>
      <c r="F786" t="s">
        <v>1129</v>
      </c>
    </row>
    <row r="787" spans="1:6" x14ac:dyDescent="0.15">
      <c r="A787" t="s">
        <v>1457</v>
      </c>
      <c r="B787">
        <v>1669</v>
      </c>
      <c r="C787" t="s">
        <v>1314</v>
      </c>
      <c r="D787" s="919" t="e">
        <f>IF(#REF!&lt;&gt;"",#REF!,"")</f>
        <v>#REF!</v>
      </c>
      <c r="E787" t="s">
        <v>1125</v>
      </c>
      <c r="F787" t="s">
        <v>1129</v>
      </c>
    </row>
    <row r="788" spans="1:6" x14ac:dyDescent="0.15">
      <c r="A788" t="s">
        <v>1457</v>
      </c>
      <c r="B788">
        <v>1670</v>
      </c>
      <c r="C788" t="s">
        <v>1261</v>
      </c>
      <c r="D788" s="919" t="e">
        <f>IF(#REF!&lt;&gt;"",#REF!,"")</f>
        <v>#REF!</v>
      </c>
      <c r="E788" t="s">
        <v>1125</v>
      </c>
      <c r="F788" t="s">
        <v>1129</v>
      </c>
    </row>
    <row r="789" spans="1:6" x14ac:dyDescent="0.15">
      <c r="A789" t="s">
        <v>1457</v>
      </c>
      <c r="B789">
        <v>1671</v>
      </c>
      <c r="C789" t="s">
        <v>1262</v>
      </c>
      <c r="D789" s="919" t="e">
        <f>IF(#REF!&lt;&gt;"",#REF!,"")</f>
        <v>#REF!</v>
      </c>
      <c r="E789" t="s">
        <v>1125</v>
      </c>
      <c r="F789" t="s">
        <v>1129</v>
      </c>
    </row>
    <row r="790" spans="1:6" x14ac:dyDescent="0.15">
      <c r="A790" t="s">
        <v>1457</v>
      </c>
      <c r="B790">
        <v>1672</v>
      </c>
      <c r="C790" t="s">
        <v>1263</v>
      </c>
      <c r="D790" s="919" t="e">
        <f>IF(#REF!&lt;&gt;"",#REF!,"")</f>
        <v>#REF!</v>
      </c>
      <c r="E790" t="s">
        <v>1125</v>
      </c>
      <c r="F790" t="s">
        <v>1129</v>
      </c>
    </row>
    <row r="791" spans="1:6" x14ac:dyDescent="0.15">
      <c r="A791" t="s">
        <v>1457</v>
      </c>
      <c r="B791">
        <v>1673</v>
      </c>
      <c r="C791" t="s">
        <v>1264</v>
      </c>
      <c r="D791" s="919" t="e">
        <f>IF(#REF!&lt;&gt;"",#REF!,"")</f>
        <v>#REF!</v>
      </c>
      <c r="E791" t="s">
        <v>1125</v>
      </c>
      <c r="F791" t="s">
        <v>1129</v>
      </c>
    </row>
    <row r="792" spans="1:6" x14ac:dyDescent="0.15">
      <c r="A792" t="s">
        <v>1457</v>
      </c>
      <c r="B792">
        <v>1674</v>
      </c>
      <c r="C792" t="s">
        <v>1265</v>
      </c>
      <c r="D792" s="919" t="e">
        <f>IF(#REF!&lt;&gt;"",#REF!,"")</f>
        <v>#REF!</v>
      </c>
      <c r="E792" t="s">
        <v>1125</v>
      </c>
      <c r="F792" t="s">
        <v>1129</v>
      </c>
    </row>
    <row r="793" spans="1:6" x14ac:dyDescent="0.15">
      <c r="A793" t="s">
        <v>1457</v>
      </c>
      <c r="B793">
        <v>1681</v>
      </c>
      <c r="C793" t="s">
        <v>1147</v>
      </c>
      <c r="D793" s="919" t="e">
        <f>IF(#REF!&lt;&gt;"",#REF!,"")</f>
        <v>#REF!</v>
      </c>
      <c r="E793" t="s">
        <v>1125</v>
      </c>
      <c r="F793" t="s">
        <v>1129</v>
      </c>
    </row>
    <row r="794" spans="1:6" x14ac:dyDescent="0.15">
      <c r="A794" t="s">
        <v>1457</v>
      </c>
      <c r="B794">
        <v>1682</v>
      </c>
      <c r="C794" t="s">
        <v>1271</v>
      </c>
      <c r="D794" s="919" t="e">
        <f>IF(#REF!&lt;&gt;"",#REF!,"")</f>
        <v>#REF!</v>
      </c>
      <c r="E794" t="s">
        <v>1125</v>
      </c>
      <c r="F794" t="s">
        <v>1129</v>
      </c>
    </row>
    <row r="795" spans="1:6" x14ac:dyDescent="0.15">
      <c r="A795" t="s">
        <v>1457</v>
      </c>
      <c r="B795">
        <v>1684</v>
      </c>
      <c r="C795" t="s">
        <v>1430</v>
      </c>
      <c r="D795" s="919" t="e">
        <f>IF(#REF!&lt;&gt;"",#REF!,"")</f>
        <v>#REF!</v>
      </c>
      <c r="E795" t="s">
        <v>1125</v>
      </c>
      <c r="F795" t="s">
        <v>1129</v>
      </c>
    </row>
    <row r="796" spans="1:6" x14ac:dyDescent="0.15">
      <c r="A796" t="s">
        <v>1457</v>
      </c>
      <c r="B796">
        <v>1686</v>
      </c>
      <c r="C796" t="s">
        <v>1461</v>
      </c>
      <c r="D796" t="e">
        <f>IF(#REF!&lt;&gt;"",#REF!,"")</f>
        <v>#REF!</v>
      </c>
      <c r="E796" t="s">
        <v>1125</v>
      </c>
      <c r="F796" t="s">
        <v>1440</v>
      </c>
    </row>
    <row r="797" spans="1:6" x14ac:dyDescent="0.15">
      <c r="A797" t="s">
        <v>1457</v>
      </c>
      <c r="B797">
        <v>1688</v>
      </c>
      <c r="C797" t="s">
        <v>1362</v>
      </c>
      <c r="D797" s="919" t="e">
        <f>IF(#REF!&lt;&gt;"",#REF!,"")</f>
        <v>#REF!</v>
      </c>
      <c r="E797" t="s">
        <v>1125</v>
      </c>
      <c r="F797" t="s">
        <v>1129</v>
      </c>
    </row>
    <row r="798" spans="1:6" x14ac:dyDescent="0.15">
      <c r="A798" t="s">
        <v>1457</v>
      </c>
      <c r="B798">
        <v>1690</v>
      </c>
      <c r="C798" t="s">
        <v>1462</v>
      </c>
      <c r="D798" s="919" t="e">
        <f>IF(#REF!&lt;&gt;"",#REF!,"")</f>
        <v>#REF!</v>
      </c>
      <c r="E798" t="s">
        <v>1125</v>
      </c>
      <c r="F798" t="s">
        <v>1129</v>
      </c>
    </row>
    <row r="799" spans="1:6" x14ac:dyDescent="0.15">
      <c r="A799" t="s">
        <v>1457</v>
      </c>
      <c r="B799">
        <v>1693</v>
      </c>
      <c r="C799" t="s">
        <v>1463</v>
      </c>
      <c r="D799" s="919" t="e">
        <f>IF(#REF!&lt;&gt;"",#REF!,"")</f>
        <v>#REF!</v>
      </c>
      <c r="E799" t="s">
        <v>1125</v>
      </c>
      <c r="F799" t="s">
        <v>1129</v>
      </c>
    </row>
    <row r="800" spans="1:6" x14ac:dyDescent="0.15">
      <c r="A800" t="s">
        <v>1457</v>
      </c>
      <c r="B800">
        <v>1695</v>
      </c>
      <c r="C800" t="s">
        <v>1464</v>
      </c>
      <c r="D800" s="920" t="e">
        <f>IF(#REF!&lt;&gt;"",#REF!,"")</f>
        <v>#REF!</v>
      </c>
      <c r="E800" t="s">
        <v>1125</v>
      </c>
      <c r="F800" t="s">
        <v>1146</v>
      </c>
    </row>
    <row r="801" spans="1:6" x14ac:dyDescent="0.15">
      <c r="A801" t="s">
        <v>1457</v>
      </c>
      <c r="B801">
        <v>1697</v>
      </c>
      <c r="C801" t="s">
        <v>1465</v>
      </c>
      <c r="D801" s="925" t="e">
        <f>IF(#REF!&lt;&gt;"",#REF!,"")</f>
        <v>#REF!</v>
      </c>
      <c r="E801" t="s">
        <v>1125</v>
      </c>
      <c r="F801" t="s">
        <v>1293</v>
      </c>
    </row>
    <row r="802" spans="1:6" x14ac:dyDescent="0.15">
      <c r="A802" t="s">
        <v>1352</v>
      </c>
      <c r="B802">
        <v>1717</v>
      </c>
      <c r="C802" t="s">
        <v>1299</v>
      </c>
      <c r="D802" s="919" t="e">
        <f>IF(#REF!&lt;&gt;"",#REF!,"")</f>
        <v>#REF!</v>
      </c>
      <c r="E802" t="s">
        <v>1125</v>
      </c>
      <c r="F802" t="s">
        <v>1129</v>
      </c>
    </row>
    <row r="803" spans="1:6" x14ac:dyDescent="0.15">
      <c r="A803" t="s">
        <v>1352</v>
      </c>
      <c r="B803">
        <v>1718</v>
      </c>
      <c r="C803" t="s">
        <v>1305</v>
      </c>
      <c r="D803" s="919" t="e">
        <f>IF(#REF!&lt;&gt;"",#REF!,"")</f>
        <v>#REF!</v>
      </c>
      <c r="E803" t="s">
        <v>1125</v>
      </c>
      <c r="F803" t="s">
        <v>1129</v>
      </c>
    </row>
    <row r="804" spans="1:6" x14ac:dyDescent="0.15">
      <c r="A804" t="s">
        <v>1352</v>
      </c>
      <c r="B804">
        <v>1719</v>
      </c>
      <c r="C804" t="s">
        <v>1151</v>
      </c>
      <c r="D804" s="919" t="e">
        <f>IF(#REF!&lt;&gt;"",#REF!,"")</f>
        <v>#REF!</v>
      </c>
      <c r="E804" t="s">
        <v>1125</v>
      </c>
      <c r="F804" t="s">
        <v>1129</v>
      </c>
    </row>
    <row r="805" spans="1:6" x14ac:dyDescent="0.15">
      <c r="A805" t="s">
        <v>1352</v>
      </c>
      <c r="B805">
        <v>1720</v>
      </c>
      <c r="C805" t="s">
        <v>1192</v>
      </c>
      <c r="D805" s="919" t="e">
        <f>IF(#REF!&lt;&gt;"",#REF!,"")</f>
        <v>#REF!</v>
      </c>
      <c r="E805" t="s">
        <v>1125</v>
      </c>
      <c r="F805" t="s">
        <v>1129</v>
      </c>
    </row>
    <row r="806" spans="1:6" x14ac:dyDescent="0.15">
      <c r="A806" t="s">
        <v>1352</v>
      </c>
      <c r="B806">
        <v>1721</v>
      </c>
      <c r="C806" t="s">
        <v>1193</v>
      </c>
      <c r="D806" s="919" t="e">
        <f>IF(#REF!&lt;&gt;"",#REF!,"")</f>
        <v>#REF!</v>
      </c>
      <c r="E806" t="s">
        <v>1125</v>
      </c>
      <c r="F806" t="s">
        <v>1129</v>
      </c>
    </row>
    <row r="807" spans="1:6" x14ac:dyDescent="0.15">
      <c r="A807" t="s">
        <v>1352</v>
      </c>
      <c r="B807">
        <v>1722</v>
      </c>
      <c r="C807" t="s">
        <v>1152</v>
      </c>
      <c r="D807" s="919" t="e">
        <f>IF(#REF!&lt;&gt;"",#REF!,"")</f>
        <v>#REF!</v>
      </c>
      <c r="E807" t="s">
        <v>1125</v>
      </c>
      <c r="F807" t="s">
        <v>1129</v>
      </c>
    </row>
    <row r="808" spans="1:6" x14ac:dyDescent="0.15">
      <c r="A808" t="s">
        <v>1352</v>
      </c>
      <c r="B808">
        <v>1723</v>
      </c>
      <c r="C808" t="s">
        <v>1194</v>
      </c>
      <c r="D808" s="919" t="e">
        <f>IF(#REF!&lt;&gt;"",#REF!,"")</f>
        <v>#REF!</v>
      </c>
      <c r="E808" t="s">
        <v>1125</v>
      </c>
      <c r="F808" t="s">
        <v>1129</v>
      </c>
    </row>
    <row r="809" spans="1:6" x14ac:dyDescent="0.15">
      <c r="A809" t="s">
        <v>1352</v>
      </c>
      <c r="B809">
        <v>1724</v>
      </c>
      <c r="C809" t="s">
        <v>1458</v>
      </c>
      <c r="D809" s="919" t="e">
        <f>IF(#REF!&lt;&gt;"",#REF!,"")</f>
        <v>#REF!</v>
      </c>
      <c r="E809" t="s">
        <v>1125</v>
      </c>
      <c r="F809" t="s">
        <v>1129</v>
      </c>
    </row>
    <row r="810" spans="1:6" x14ac:dyDescent="0.15">
      <c r="A810" t="s">
        <v>1352</v>
      </c>
      <c r="B810">
        <v>1726</v>
      </c>
      <c r="C810" t="s">
        <v>1421</v>
      </c>
      <c r="D810" s="919" t="e">
        <f>IF(#REF!&lt;&gt;"",#REF!,"")</f>
        <v>#REF!</v>
      </c>
      <c r="E810" t="s">
        <v>1125</v>
      </c>
      <c r="F810" t="s">
        <v>1129</v>
      </c>
    </row>
    <row r="811" spans="1:6" x14ac:dyDescent="0.15">
      <c r="A811" t="s">
        <v>1352</v>
      </c>
      <c r="B811">
        <v>1727</v>
      </c>
      <c r="C811" t="s">
        <v>1306</v>
      </c>
      <c r="D811" s="919" t="e">
        <f>IF(#REF!&lt;&gt;"",#REF!,"")</f>
        <v>#REF!</v>
      </c>
      <c r="E811" t="s">
        <v>1125</v>
      </c>
      <c r="F811" t="s">
        <v>1129</v>
      </c>
    </row>
    <row r="812" spans="1:6" x14ac:dyDescent="0.15">
      <c r="A812" t="s">
        <v>1352</v>
      </c>
      <c r="B812">
        <v>1728</v>
      </c>
      <c r="C812" t="s">
        <v>1153</v>
      </c>
      <c r="D812" s="919" t="e">
        <f>IF(#REF!&lt;&gt;"",#REF!,"")</f>
        <v>#REF!</v>
      </c>
      <c r="E812" t="s">
        <v>1125</v>
      </c>
      <c r="F812" t="s">
        <v>1129</v>
      </c>
    </row>
    <row r="813" spans="1:6" x14ac:dyDescent="0.15">
      <c r="A813" t="s">
        <v>1352</v>
      </c>
      <c r="B813">
        <v>1729</v>
      </c>
      <c r="C813" t="s">
        <v>1197</v>
      </c>
      <c r="D813" s="919" t="e">
        <f>IF(#REF!&lt;&gt;"",#REF!,"")</f>
        <v>#REF!</v>
      </c>
      <c r="E813" t="s">
        <v>1125</v>
      </c>
      <c r="F813" t="s">
        <v>1129</v>
      </c>
    </row>
    <row r="814" spans="1:6" x14ac:dyDescent="0.15">
      <c r="A814" t="s">
        <v>1352</v>
      </c>
      <c r="B814">
        <v>1730</v>
      </c>
      <c r="C814" t="s">
        <v>1198</v>
      </c>
      <c r="D814" s="919" t="e">
        <f>IF(#REF!&lt;&gt;"",#REF!,"")</f>
        <v>#REF!</v>
      </c>
      <c r="E814" t="s">
        <v>1125</v>
      </c>
      <c r="F814" t="s">
        <v>1129</v>
      </c>
    </row>
    <row r="815" spans="1:6" x14ac:dyDescent="0.15">
      <c r="A815" t="s">
        <v>1352</v>
      </c>
      <c r="B815">
        <v>1731</v>
      </c>
      <c r="C815" t="s">
        <v>1154</v>
      </c>
      <c r="D815" s="919" t="e">
        <f>IF(#REF!&lt;&gt;"",#REF!,"")</f>
        <v>#REF!</v>
      </c>
      <c r="E815" t="s">
        <v>1125</v>
      </c>
      <c r="F815" t="s">
        <v>1129</v>
      </c>
    </row>
    <row r="816" spans="1:6" x14ac:dyDescent="0.15">
      <c r="A816" t="s">
        <v>1352</v>
      </c>
      <c r="B816">
        <v>1732</v>
      </c>
      <c r="C816" t="s">
        <v>1199</v>
      </c>
      <c r="D816" s="919" t="e">
        <f>IF(#REF!&lt;&gt;"",#REF!,"")</f>
        <v>#REF!</v>
      </c>
      <c r="E816" t="s">
        <v>1125</v>
      </c>
      <c r="F816" t="s">
        <v>1129</v>
      </c>
    </row>
    <row r="817" spans="1:6" x14ac:dyDescent="0.15">
      <c r="A817" t="s">
        <v>1352</v>
      </c>
      <c r="B817">
        <v>1734</v>
      </c>
      <c r="C817" t="s">
        <v>1432</v>
      </c>
      <c r="D817" s="919" t="e">
        <f>IF(#REF!&lt;&gt;"",#REF!,"")</f>
        <v>#REF!</v>
      </c>
      <c r="E817" t="s">
        <v>1125</v>
      </c>
      <c r="F817" t="s">
        <v>1129</v>
      </c>
    </row>
    <row r="818" spans="1:6" x14ac:dyDescent="0.15">
      <c r="A818" t="s">
        <v>1352</v>
      </c>
      <c r="B818">
        <v>1736</v>
      </c>
      <c r="C818" t="s">
        <v>1459</v>
      </c>
      <c r="D818" t="e">
        <f>IF(#REF!&lt;&gt;"",#REF!,"")</f>
        <v>#REF!</v>
      </c>
      <c r="E818" t="s">
        <v>1125</v>
      </c>
      <c r="F818" t="s">
        <v>1440</v>
      </c>
    </row>
    <row r="819" spans="1:6" x14ac:dyDescent="0.15">
      <c r="A819" t="s">
        <v>1352</v>
      </c>
      <c r="B819">
        <v>1738</v>
      </c>
      <c r="C819" t="s">
        <v>1334</v>
      </c>
      <c r="D819" s="919" t="e">
        <f>IF(#REF!&lt;&gt;"",#REF!,"")</f>
        <v>#REF!</v>
      </c>
      <c r="E819" t="s">
        <v>1125</v>
      </c>
      <c r="F819" t="s">
        <v>1129</v>
      </c>
    </row>
    <row r="820" spans="1:6" x14ac:dyDescent="0.15">
      <c r="A820" t="s">
        <v>1352</v>
      </c>
      <c r="B820">
        <v>1741</v>
      </c>
      <c r="C820" t="s">
        <v>1284</v>
      </c>
      <c r="D820" s="919" t="e">
        <f>IF(#REF!&lt;&gt;"",#REF!,"")</f>
        <v>#REF!</v>
      </c>
      <c r="E820" t="s">
        <v>1125</v>
      </c>
      <c r="F820" t="s">
        <v>1129</v>
      </c>
    </row>
    <row r="821" spans="1:6" x14ac:dyDescent="0.15">
      <c r="A821" t="s">
        <v>1352</v>
      </c>
      <c r="B821">
        <v>1742</v>
      </c>
      <c r="C821" t="s">
        <v>1132</v>
      </c>
      <c r="D821" s="919" t="e">
        <f>IF(#REF!&lt;&gt;"",#REF!,"")</f>
        <v>#REF!</v>
      </c>
      <c r="E821" t="s">
        <v>1125</v>
      </c>
      <c r="F821" t="s">
        <v>1129</v>
      </c>
    </row>
    <row r="822" spans="1:6" x14ac:dyDescent="0.15">
      <c r="A822" t="s">
        <v>1352</v>
      </c>
      <c r="B822">
        <v>1743</v>
      </c>
      <c r="C822" t="s">
        <v>1155</v>
      </c>
      <c r="D822" s="919" t="e">
        <f>IF(#REF!&lt;&gt;"",#REF!,"")</f>
        <v>#REF!</v>
      </c>
      <c r="E822" t="s">
        <v>1125</v>
      </c>
      <c r="F822" t="s">
        <v>1129</v>
      </c>
    </row>
    <row r="823" spans="1:6" x14ac:dyDescent="0.15">
      <c r="A823" t="s">
        <v>1352</v>
      </c>
      <c r="B823">
        <v>1744</v>
      </c>
      <c r="C823" t="s">
        <v>1203</v>
      </c>
      <c r="D823" s="919" t="e">
        <f>IF(#REF!&lt;&gt;"",#REF!,"")</f>
        <v>#REF!</v>
      </c>
      <c r="E823" t="s">
        <v>1125</v>
      </c>
      <c r="F823" t="s">
        <v>1129</v>
      </c>
    </row>
    <row r="824" spans="1:6" x14ac:dyDescent="0.15">
      <c r="A824" t="s">
        <v>1352</v>
      </c>
      <c r="B824">
        <v>1745</v>
      </c>
      <c r="C824" t="s">
        <v>1204</v>
      </c>
      <c r="D824" s="919" t="e">
        <f>IF(#REF!&lt;&gt;"",#REF!,"")</f>
        <v>#REF!</v>
      </c>
      <c r="E824" t="s">
        <v>1125</v>
      </c>
      <c r="F824" t="s">
        <v>1129</v>
      </c>
    </row>
    <row r="825" spans="1:6" x14ac:dyDescent="0.15">
      <c r="A825" t="s">
        <v>1352</v>
      </c>
      <c r="B825">
        <v>1746</v>
      </c>
      <c r="C825" t="s">
        <v>1156</v>
      </c>
      <c r="D825" s="919" t="e">
        <f>IF(#REF!&lt;&gt;"",#REF!,"")</f>
        <v>#REF!</v>
      </c>
      <c r="E825" t="s">
        <v>1125</v>
      </c>
      <c r="F825" t="s">
        <v>1129</v>
      </c>
    </row>
    <row r="826" spans="1:6" x14ac:dyDescent="0.15">
      <c r="A826" t="s">
        <v>1352</v>
      </c>
      <c r="B826">
        <v>1747</v>
      </c>
      <c r="C826" t="s">
        <v>1205</v>
      </c>
      <c r="D826" s="919" t="e">
        <f>IF(#REF!&lt;&gt;"",#REF!,"")</f>
        <v>#REF!</v>
      </c>
      <c r="E826" t="s">
        <v>1125</v>
      </c>
      <c r="F826" t="s">
        <v>1129</v>
      </c>
    </row>
    <row r="827" spans="1:6" x14ac:dyDescent="0.15">
      <c r="A827" t="s">
        <v>1352</v>
      </c>
      <c r="B827">
        <v>1750</v>
      </c>
      <c r="C827" t="s">
        <v>1285</v>
      </c>
      <c r="D827" s="919" t="e">
        <f>IF(#REF!&lt;&gt;"",#REF!,"")</f>
        <v>#REF!</v>
      </c>
      <c r="E827" t="s">
        <v>1125</v>
      </c>
      <c r="F827" t="s">
        <v>1129</v>
      </c>
    </row>
    <row r="828" spans="1:6" x14ac:dyDescent="0.15">
      <c r="A828" t="s">
        <v>1352</v>
      </c>
      <c r="B828">
        <v>1751</v>
      </c>
      <c r="C828" t="s">
        <v>1307</v>
      </c>
      <c r="D828" s="919" t="e">
        <f>IF(#REF!&lt;&gt;"",#REF!,"")</f>
        <v>#REF!</v>
      </c>
      <c r="E828" t="s">
        <v>1125</v>
      </c>
      <c r="F828" t="s">
        <v>1129</v>
      </c>
    </row>
    <row r="829" spans="1:6" x14ac:dyDescent="0.15">
      <c r="A829" t="s">
        <v>1352</v>
      </c>
      <c r="B829">
        <v>1752</v>
      </c>
      <c r="C829" t="s">
        <v>1157</v>
      </c>
      <c r="D829" s="919" t="e">
        <f>IF(#REF!&lt;&gt;"",#REF!,"")</f>
        <v>#REF!</v>
      </c>
      <c r="E829" t="s">
        <v>1125</v>
      </c>
      <c r="F829" t="s">
        <v>1129</v>
      </c>
    </row>
    <row r="830" spans="1:6" x14ac:dyDescent="0.15">
      <c r="A830" t="s">
        <v>1352</v>
      </c>
      <c r="B830">
        <v>1753</v>
      </c>
      <c r="C830" t="s">
        <v>1208</v>
      </c>
      <c r="D830" s="919" t="e">
        <f>IF(#REF!&lt;&gt;"",#REF!,"")</f>
        <v>#REF!</v>
      </c>
      <c r="E830" t="s">
        <v>1125</v>
      </c>
      <c r="F830" t="s">
        <v>1129</v>
      </c>
    </row>
    <row r="831" spans="1:6" x14ac:dyDescent="0.15">
      <c r="A831" t="s">
        <v>1352</v>
      </c>
      <c r="B831">
        <v>1754</v>
      </c>
      <c r="C831" t="s">
        <v>1209</v>
      </c>
      <c r="D831" s="919" t="e">
        <f>IF(#REF!&lt;&gt;"",#REF!,"")</f>
        <v>#REF!</v>
      </c>
      <c r="E831" t="s">
        <v>1125</v>
      </c>
      <c r="F831" t="s">
        <v>1129</v>
      </c>
    </row>
    <row r="832" spans="1:6" x14ac:dyDescent="0.15">
      <c r="A832" t="s">
        <v>1352</v>
      </c>
      <c r="B832">
        <v>1755</v>
      </c>
      <c r="C832" t="s">
        <v>1158</v>
      </c>
      <c r="D832" s="919" t="e">
        <f>IF(#REF!&lt;&gt;"",#REF!,"")</f>
        <v>#REF!</v>
      </c>
      <c r="E832" t="s">
        <v>1125</v>
      </c>
      <c r="F832" t="s">
        <v>1129</v>
      </c>
    </row>
    <row r="833" spans="1:6" x14ac:dyDescent="0.15">
      <c r="A833" t="s">
        <v>1352</v>
      </c>
      <c r="B833">
        <v>1756</v>
      </c>
      <c r="C833" t="s">
        <v>1210</v>
      </c>
      <c r="D833" s="919" t="e">
        <f>IF(#REF!&lt;&gt;"",#REF!,"")</f>
        <v>#REF!</v>
      </c>
      <c r="E833" t="s">
        <v>1125</v>
      </c>
      <c r="F833" t="s">
        <v>1129</v>
      </c>
    </row>
    <row r="834" spans="1:6" x14ac:dyDescent="0.15">
      <c r="A834" t="s">
        <v>1352</v>
      </c>
      <c r="B834">
        <v>1757</v>
      </c>
      <c r="C834" t="s">
        <v>1433</v>
      </c>
      <c r="D834" s="919" t="e">
        <f>IF(#REF!&lt;&gt;"",#REF!,"")</f>
        <v>#REF!</v>
      </c>
      <c r="E834" t="s">
        <v>1125</v>
      </c>
      <c r="F834" t="s">
        <v>1129</v>
      </c>
    </row>
    <row r="835" spans="1:6" x14ac:dyDescent="0.15">
      <c r="A835" t="s">
        <v>1352</v>
      </c>
      <c r="B835">
        <v>1758</v>
      </c>
      <c r="C835" t="s">
        <v>1134</v>
      </c>
      <c r="D835" s="919" t="e">
        <f>IF(#REF!&lt;&gt;"",#REF!,"")</f>
        <v>#REF!</v>
      </c>
      <c r="E835" t="s">
        <v>1125</v>
      </c>
      <c r="F835" t="s">
        <v>1129</v>
      </c>
    </row>
    <row r="836" spans="1:6" x14ac:dyDescent="0.15">
      <c r="A836" t="s">
        <v>1352</v>
      </c>
      <c r="B836">
        <v>1759</v>
      </c>
      <c r="C836" t="s">
        <v>1159</v>
      </c>
      <c r="D836" s="919" t="e">
        <f>IF(#REF!&lt;&gt;"",#REF!,"")</f>
        <v>#REF!</v>
      </c>
      <c r="E836" t="s">
        <v>1125</v>
      </c>
      <c r="F836" t="s">
        <v>1129</v>
      </c>
    </row>
    <row r="837" spans="1:6" x14ac:dyDescent="0.15">
      <c r="A837" t="s">
        <v>1352</v>
      </c>
      <c r="B837">
        <v>1760</v>
      </c>
      <c r="C837" t="s">
        <v>1213</v>
      </c>
      <c r="D837" s="919" t="e">
        <f>IF(#REF!&lt;&gt;"",#REF!,"")</f>
        <v>#REF!</v>
      </c>
      <c r="E837" t="s">
        <v>1125</v>
      </c>
      <c r="F837" t="s">
        <v>1129</v>
      </c>
    </row>
    <row r="838" spans="1:6" x14ac:dyDescent="0.15">
      <c r="A838" t="s">
        <v>1352</v>
      </c>
      <c r="B838">
        <v>1761</v>
      </c>
      <c r="C838" t="s">
        <v>1214</v>
      </c>
      <c r="D838" s="919" t="e">
        <f>IF(#REF!&lt;&gt;"",#REF!,"")</f>
        <v>#REF!</v>
      </c>
      <c r="E838" t="s">
        <v>1125</v>
      </c>
      <c r="F838" t="s">
        <v>1129</v>
      </c>
    </row>
    <row r="839" spans="1:6" x14ac:dyDescent="0.15">
      <c r="A839" t="s">
        <v>1352</v>
      </c>
      <c r="B839">
        <v>1762</v>
      </c>
      <c r="C839" t="s">
        <v>1160</v>
      </c>
      <c r="D839" s="919" t="e">
        <f>IF(#REF!&lt;&gt;"",#REF!,"")</f>
        <v>#REF!</v>
      </c>
      <c r="E839" t="s">
        <v>1125</v>
      </c>
      <c r="F839" t="s">
        <v>1129</v>
      </c>
    </row>
    <row r="840" spans="1:6" x14ac:dyDescent="0.15">
      <c r="A840" t="s">
        <v>1352</v>
      </c>
      <c r="B840">
        <v>1763</v>
      </c>
      <c r="C840" t="s">
        <v>1215</v>
      </c>
      <c r="D840" s="919" t="e">
        <f>IF(#REF!&lt;&gt;"",#REF!,"")</f>
        <v>#REF!</v>
      </c>
      <c r="E840" t="s">
        <v>1125</v>
      </c>
      <c r="F840" t="s">
        <v>1129</v>
      </c>
    </row>
    <row r="841" spans="1:6" x14ac:dyDescent="0.15">
      <c r="A841" t="s">
        <v>1352</v>
      </c>
      <c r="B841">
        <v>1764</v>
      </c>
      <c r="C841" t="s">
        <v>1460</v>
      </c>
      <c r="D841" s="919" t="e">
        <f>IF(#REF!&lt;&gt;"",#REF!,"")</f>
        <v>#REF!</v>
      </c>
      <c r="E841" t="s">
        <v>1125</v>
      </c>
      <c r="F841" t="s">
        <v>1129</v>
      </c>
    </row>
    <row r="842" spans="1:6" x14ac:dyDescent="0.15">
      <c r="A842" t="s">
        <v>1352</v>
      </c>
      <c r="B842">
        <v>1766</v>
      </c>
      <c r="C842" t="s">
        <v>1301</v>
      </c>
      <c r="D842" s="919" t="e">
        <f>IF(#REF!&lt;&gt;"",#REF!,"")</f>
        <v>#REF!</v>
      </c>
      <c r="E842" t="s">
        <v>1125</v>
      </c>
      <c r="F842" t="s">
        <v>1129</v>
      </c>
    </row>
    <row r="843" spans="1:6" x14ac:dyDescent="0.15">
      <c r="A843" t="s">
        <v>1352</v>
      </c>
      <c r="B843">
        <v>1767</v>
      </c>
      <c r="C843" t="s">
        <v>1135</v>
      </c>
      <c r="D843" s="919" t="e">
        <f>IF(#REF!&lt;&gt;"",#REF!,"")</f>
        <v>#REF!</v>
      </c>
      <c r="E843" t="s">
        <v>1125</v>
      </c>
      <c r="F843" t="s">
        <v>1129</v>
      </c>
    </row>
    <row r="844" spans="1:6" x14ac:dyDescent="0.15">
      <c r="A844" t="s">
        <v>1352</v>
      </c>
      <c r="B844">
        <v>1768</v>
      </c>
      <c r="C844" t="s">
        <v>1161</v>
      </c>
      <c r="D844" s="919" t="e">
        <f>IF(#REF!&lt;&gt;"",#REF!,"")</f>
        <v>#REF!</v>
      </c>
      <c r="E844" t="s">
        <v>1125</v>
      </c>
      <c r="F844" t="s">
        <v>1129</v>
      </c>
    </row>
    <row r="845" spans="1:6" x14ac:dyDescent="0.15">
      <c r="A845" t="s">
        <v>1352</v>
      </c>
      <c r="B845">
        <v>1769</v>
      </c>
      <c r="C845" t="s">
        <v>1217</v>
      </c>
      <c r="D845" s="919" t="e">
        <f>IF(#REF!&lt;&gt;"",#REF!,"")</f>
        <v>#REF!</v>
      </c>
      <c r="E845" t="s">
        <v>1125</v>
      </c>
      <c r="F845" t="s">
        <v>1129</v>
      </c>
    </row>
    <row r="846" spans="1:6" x14ac:dyDescent="0.15">
      <c r="A846" t="s">
        <v>1352</v>
      </c>
      <c r="B846">
        <v>1770</v>
      </c>
      <c r="C846" t="s">
        <v>1218</v>
      </c>
      <c r="D846" s="919" t="e">
        <f>IF(#REF!&lt;&gt;"",#REF!,"")</f>
        <v>#REF!</v>
      </c>
      <c r="E846" t="s">
        <v>1125</v>
      </c>
      <c r="F846" t="s">
        <v>1129</v>
      </c>
    </row>
    <row r="847" spans="1:6" x14ac:dyDescent="0.15">
      <c r="A847" t="s">
        <v>1352</v>
      </c>
      <c r="B847">
        <v>1771</v>
      </c>
      <c r="C847" t="s">
        <v>1162</v>
      </c>
      <c r="D847" s="919" t="e">
        <f>IF(#REF!&lt;&gt;"",#REF!,"")</f>
        <v>#REF!</v>
      </c>
      <c r="E847" t="s">
        <v>1125</v>
      </c>
      <c r="F847" t="s">
        <v>1129</v>
      </c>
    </row>
    <row r="848" spans="1:6" x14ac:dyDescent="0.15">
      <c r="A848" t="s">
        <v>1352</v>
      </c>
      <c r="B848">
        <v>1772</v>
      </c>
      <c r="C848" t="s">
        <v>1219</v>
      </c>
      <c r="D848" s="919" t="e">
        <f>IF(#REF!&lt;&gt;"",#REF!,"")</f>
        <v>#REF!</v>
      </c>
      <c r="E848" t="s">
        <v>1125</v>
      </c>
      <c r="F848" t="s">
        <v>1129</v>
      </c>
    </row>
    <row r="849" spans="1:6" x14ac:dyDescent="0.15">
      <c r="A849" t="s">
        <v>1352</v>
      </c>
      <c r="B849">
        <v>1774</v>
      </c>
      <c r="C849" t="s">
        <v>1302</v>
      </c>
      <c r="D849" s="919" t="e">
        <f>IF(#REF!&lt;&gt;"",#REF!,"")</f>
        <v>#REF!</v>
      </c>
      <c r="E849" t="s">
        <v>1125</v>
      </c>
      <c r="F849" t="s">
        <v>1129</v>
      </c>
    </row>
    <row r="850" spans="1:6" x14ac:dyDescent="0.15">
      <c r="A850" t="s">
        <v>1352</v>
      </c>
      <c r="B850">
        <v>1776</v>
      </c>
      <c r="C850" t="s">
        <v>1387</v>
      </c>
      <c r="D850" t="e">
        <f>IF(#REF!&lt;&gt;"",#REF!,"")</f>
        <v>#REF!</v>
      </c>
      <c r="E850" t="s">
        <v>1125</v>
      </c>
      <c r="F850" t="s">
        <v>1440</v>
      </c>
    </row>
    <row r="851" spans="1:6" x14ac:dyDescent="0.15">
      <c r="A851" t="s">
        <v>1352</v>
      </c>
      <c r="B851">
        <v>1778</v>
      </c>
      <c r="C851" t="s">
        <v>1340</v>
      </c>
      <c r="D851" s="919" t="e">
        <f>IF(#REF!&lt;&gt;"",#REF!,"")</f>
        <v>#REF!</v>
      </c>
      <c r="E851" t="s">
        <v>1125</v>
      </c>
      <c r="F851" t="s">
        <v>1129</v>
      </c>
    </row>
    <row r="852" spans="1:6" x14ac:dyDescent="0.15">
      <c r="A852" t="s">
        <v>1352</v>
      </c>
      <c r="B852">
        <v>1781</v>
      </c>
      <c r="C852" t="s">
        <v>1286</v>
      </c>
      <c r="D852" s="919" t="e">
        <f>IF(#REF!&lt;&gt;"",#REF!,"")</f>
        <v>#REF!</v>
      </c>
      <c r="E852" t="s">
        <v>1125</v>
      </c>
      <c r="F852" t="s">
        <v>1129</v>
      </c>
    </row>
    <row r="853" spans="1:6" x14ac:dyDescent="0.15">
      <c r="A853" t="s">
        <v>1352</v>
      </c>
      <c r="B853">
        <v>1782</v>
      </c>
      <c r="C853" t="s">
        <v>1308</v>
      </c>
      <c r="D853" s="919" t="e">
        <f>IF(#REF!&lt;&gt;"",#REF!,"")</f>
        <v>#REF!</v>
      </c>
      <c r="E853" t="s">
        <v>1125</v>
      </c>
      <c r="F853" t="s">
        <v>1129</v>
      </c>
    </row>
    <row r="854" spans="1:6" x14ac:dyDescent="0.15">
      <c r="A854" t="s">
        <v>1352</v>
      </c>
      <c r="B854">
        <v>1783</v>
      </c>
      <c r="C854" t="s">
        <v>1163</v>
      </c>
      <c r="D854" s="919" t="e">
        <f>IF(#REF!&lt;&gt;"",#REF!,"")</f>
        <v>#REF!</v>
      </c>
      <c r="E854" t="s">
        <v>1125</v>
      </c>
      <c r="F854" t="s">
        <v>1129</v>
      </c>
    </row>
    <row r="855" spans="1:6" x14ac:dyDescent="0.15">
      <c r="A855" t="s">
        <v>1352</v>
      </c>
      <c r="B855">
        <v>1784</v>
      </c>
      <c r="C855" t="s">
        <v>1221</v>
      </c>
      <c r="D855" s="919" t="e">
        <f>IF(#REF!&lt;&gt;"",#REF!,"")</f>
        <v>#REF!</v>
      </c>
      <c r="E855" t="s">
        <v>1125</v>
      </c>
      <c r="F855" t="s">
        <v>1129</v>
      </c>
    </row>
    <row r="856" spans="1:6" x14ac:dyDescent="0.15">
      <c r="A856" t="s">
        <v>1352</v>
      </c>
      <c r="B856">
        <v>1785</v>
      </c>
      <c r="C856" t="s">
        <v>1222</v>
      </c>
      <c r="D856" s="919" t="e">
        <f>IF(#REF!&lt;&gt;"",#REF!,"")</f>
        <v>#REF!</v>
      </c>
      <c r="E856" t="s">
        <v>1125</v>
      </c>
      <c r="F856" t="s">
        <v>1129</v>
      </c>
    </row>
    <row r="857" spans="1:6" x14ac:dyDescent="0.15">
      <c r="A857" t="s">
        <v>1352</v>
      </c>
      <c r="B857">
        <v>1786</v>
      </c>
      <c r="C857" t="s">
        <v>1164</v>
      </c>
      <c r="D857" s="919" t="e">
        <f>IF(#REF!&lt;&gt;"",#REF!,"")</f>
        <v>#REF!</v>
      </c>
      <c r="E857" t="s">
        <v>1125</v>
      </c>
      <c r="F857" t="s">
        <v>1129</v>
      </c>
    </row>
    <row r="858" spans="1:6" x14ac:dyDescent="0.15">
      <c r="A858" t="s">
        <v>1352</v>
      </c>
      <c r="B858">
        <v>1787</v>
      </c>
      <c r="C858" t="s">
        <v>1223</v>
      </c>
      <c r="D858" s="919" t="e">
        <f>IF(#REF!&lt;&gt;"",#REF!,"")</f>
        <v>#REF!</v>
      </c>
      <c r="E858" t="s">
        <v>1125</v>
      </c>
      <c r="F858" t="s">
        <v>1129</v>
      </c>
    </row>
    <row r="859" spans="1:6" x14ac:dyDescent="0.15">
      <c r="A859" t="s">
        <v>1352</v>
      </c>
      <c r="B859">
        <v>1790</v>
      </c>
      <c r="C859" t="s">
        <v>1443</v>
      </c>
      <c r="D859" s="919" t="e">
        <f>IF(#REF!&lt;&gt;"",#REF!,"")</f>
        <v>#REF!</v>
      </c>
      <c r="E859" t="s">
        <v>1125</v>
      </c>
      <c r="F859" t="s">
        <v>1129</v>
      </c>
    </row>
    <row r="860" spans="1:6" x14ac:dyDescent="0.15">
      <c r="A860" t="s">
        <v>1352</v>
      </c>
      <c r="B860">
        <v>1791</v>
      </c>
      <c r="C860" t="s">
        <v>1309</v>
      </c>
      <c r="D860" s="919" t="e">
        <f>IF(#REF!&lt;&gt;"",#REF!,"")</f>
        <v>#REF!</v>
      </c>
      <c r="E860" t="s">
        <v>1125</v>
      </c>
      <c r="F860" t="s">
        <v>1129</v>
      </c>
    </row>
    <row r="861" spans="1:6" x14ac:dyDescent="0.15">
      <c r="A861" t="s">
        <v>1352</v>
      </c>
      <c r="B861">
        <v>1792</v>
      </c>
      <c r="C861" t="s">
        <v>1165</v>
      </c>
      <c r="D861" s="919" t="e">
        <f>IF(#REF!&lt;&gt;"",#REF!,"")</f>
        <v>#REF!</v>
      </c>
      <c r="E861" t="s">
        <v>1125</v>
      </c>
      <c r="F861" t="s">
        <v>1129</v>
      </c>
    </row>
    <row r="862" spans="1:6" x14ac:dyDescent="0.15">
      <c r="A862" t="s">
        <v>1352</v>
      </c>
      <c r="B862">
        <v>1793</v>
      </c>
      <c r="C862" t="s">
        <v>1225</v>
      </c>
      <c r="D862" s="919" t="e">
        <f>IF(#REF!&lt;&gt;"",#REF!,"")</f>
        <v>#REF!</v>
      </c>
      <c r="E862" t="s">
        <v>1125</v>
      </c>
      <c r="F862" t="s">
        <v>1129</v>
      </c>
    </row>
    <row r="863" spans="1:6" x14ac:dyDescent="0.15">
      <c r="A863" t="s">
        <v>1352</v>
      </c>
      <c r="B863">
        <v>1794</v>
      </c>
      <c r="C863" t="s">
        <v>1226</v>
      </c>
      <c r="D863" s="919" t="e">
        <f>IF(#REF!&lt;&gt;"",#REF!,"")</f>
        <v>#REF!</v>
      </c>
      <c r="E863" t="s">
        <v>1125</v>
      </c>
      <c r="F863" t="s">
        <v>1129</v>
      </c>
    </row>
    <row r="864" spans="1:6" x14ac:dyDescent="0.15">
      <c r="A864" t="s">
        <v>1352</v>
      </c>
      <c r="B864">
        <v>1795</v>
      </c>
      <c r="C864" t="s">
        <v>1166</v>
      </c>
      <c r="D864" s="919" t="e">
        <f>IF(#REF!&lt;&gt;"",#REF!,"")</f>
        <v>#REF!</v>
      </c>
      <c r="E864" t="s">
        <v>1125</v>
      </c>
      <c r="F864" t="s">
        <v>1129</v>
      </c>
    </row>
    <row r="865" spans="1:6" x14ac:dyDescent="0.15">
      <c r="A865" t="s">
        <v>1352</v>
      </c>
      <c r="B865">
        <v>1796</v>
      </c>
      <c r="C865" t="s">
        <v>1227</v>
      </c>
      <c r="D865" s="919" t="e">
        <f>IF(#REF!&lt;&gt;"",#REF!,"")</f>
        <v>#REF!</v>
      </c>
      <c r="E865" t="s">
        <v>1125</v>
      </c>
      <c r="F865" t="s">
        <v>1129</v>
      </c>
    </row>
    <row r="866" spans="1:6" x14ac:dyDescent="0.15">
      <c r="A866" t="s">
        <v>1352</v>
      </c>
      <c r="B866">
        <v>1798</v>
      </c>
      <c r="C866" t="s">
        <v>1427</v>
      </c>
      <c r="D866" s="919" t="e">
        <f>IF(#REF!&lt;&gt;"",#REF!,"")</f>
        <v>#REF!</v>
      </c>
      <c r="E866" t="s">
        <v>1125</v>
      </c>
      <c r="F866" t="s">
        <v>1129</v>
      </c>
    </row>
    <row r="867" spans="1:6" x14ac:dyDescent="0.15">
      <c r="A867" t="s">
        <v>1352</v>
      </c>
      <c r="B867">
        <v>1799</v>
      </c>
      <c r="C867" t="s">
        <v>1310</v>
      </c>
      <c r="D867" s="919" t="e">
        <f>IF(#REF!&lt;&gt;"",#REF!,"")</f>
        <v>#REF!</v>
      </c>
      <c r="E867" t="s">
        <v>1125</v>
      </c>
      <c r="F867" t="s">
        <v>1129</v>
      </c>
    </row>
    <row r="868" spans="1:6" x14ac:dyDescent="0.15">
      <c r="A868" t="s">
        <v>1352</v>
      </c>
      <c r="B868">
        <v>1800</v>
      </c>
      <c r="C868" t="s">
        <v>1167</v>
      </c>
      <c r="D868" s="919" t="e">
        <f>IF(#REF!&lt;&gt;"",#REF!,"")</f>
        <v>#REF!</v>
      </c>
      <c r="E868" t="s">
        <v>1125</v>
      </c>
      <c r="F868" t="s">
        <v>1129</v>
      </c>
    </row>
    <row r="869" spans="1:6" x14ac:dyDescent="0.15">
      <c r="A869" t="s">
        <v>1352</v>
      </c>
      <c r="B869">
        <v>1801</v>
      </c>
      <c r="C869" t="s">
        <v>1229</v>
      </c>
      <c r="D869" s="919" t="e">
        <f>IF(#REF!&lt;&gt;"",#REF!,"")</f>
        <v>#REF!</v>
      </c>
      <c r="E869" t="s">
        <v>1125</v>
      </c>
      <c r="F869" t="s">
        <v>1129</v>
      </c>
    </row>
    <row r="870" spans="1:6" x14ac:dyDescent="0.15">
      <c r="A870" t="s">
        <v>1352</v>
      </c>
      <c r="B870">
        <v>1802</v>
      </c>
      <c r="C870" t="s">
        <v>1230</v>
      </c>
      <c r="D870" s="919" t="e">
        <f>IF(#REF!&lt;&gt;"",#REF!,"")</f>
        <v>#REF!</v>
      </c>
      <c r="E870" t="s">
        <v>1125</v>
      </c>
      <c r="F870" t="s">
        <v>1129</v>
      </c>
    </row>
    <row r="871" spans="1:6" x14ac:dyDescent="0.15">
      <c r="A871" t="s">
        <v>1352</v>
      </c>
      <c r="B871">
        <v>1803</v>
      </c>
      <c r="C871" t="s">
        <v>1168</v>
      </c>
      <c r="D871" s="919" t="e">
        <f>IF(#REF!&lt;&gt;"",#REF!,"")</f>
        <v>#REF!</v>
      </c>
      <c r="E871" t="s">
        <v>1125</v>
      </c>
      <c r="F871" t="s">
        <v>1129</v>
      </c>
    </row>
    <row r="872" spans="1:6" x14ac:dyDescent="0.15">
      <c r="A872" t="s">
        <v>1352</v>
      </c>
      <c r="B872">
        <v>1804</v>
      </c>
      <c r="C872" t="s">
        <v>1231</v>
      </c>
      <c r="D872" s="919" t="e">
        <f>IF(#REF!&lt;&gt;"",#REF!,"")</f>
        <v>#REF!</v>
      </c>
      <c r="E872" t="s">
        <v>1125</v>
      </c>
      <c r="F872" t="s">
        <v>1129</v>
      </c>
    </row>
    <row r="873" spans="1:6" x14ac:dyDescent="0.15">
      <c r="A873" t="s">
        <v>1352</v>
      </c>
      <c r="B873">
        <v>1806</v>
      </c>
      <c r="C873" t="s">
        <v>1435</v>
      </c>
      <c r="D873" s="919" t="e">
        <f>IF(#REF!&lt;&gt;"",#REF!,"")</f>
        <v>#REF!</v>
      </c>
      <c r="E873" t="s">
        <v>1125</v>
      </c>
      <c r="F873" t="s">
        <v>1129</v>
      </c>
    </row>
    <row r="874" spans="1:6" x14ac:dyDescent="0.15">
      <c r="A874" t="s">
        <v>1352</v>
      </c>
      <c r="B874">
        <v>1807</v>
      </c>
      <c r="C874" t="s">
        <v>1311</v>
      </c>
      <c r="D874" s="919" t="e">
        <f>IF(#REF!&lt;&gt;"",#REF!,"")</f>
        <v>#REF!</v>
      </c>
      <c r="E874" t="s">
        <v>1125</v>
      </c>
      <c r="F874" t="s">
        <v>1129</v>
      </c>
    </row>
    <row r="875" spans="1:6" x14ac:dyDescent="0.15">
      <c r="A875" t="s">
        <v>1352</v>
      </c>
      <c r="B875">
        <v>1808</v>
      </c>
      <c r="C875" t="s">
        <v>1169</v>
      </c>
      <c r="D875" s="919" t="e">
        <f>IF(#REF!&lt;&gt;"",#REF!,"")</f>
        <v>#REF!</v>
      </c>
      <c r="E875" t="s">
        <v>1125</v>
      </c>
      <c r="F875" t="s">
        <v>1129</v>
      </c>
    </row>
    <row r="876" spans="1:6" x14ac:dyDescent="0.15">
      <c r="A876" t="s">
        <v>1352</v>
      </c>
      <c r="B876">
        <v>1809</v>
      </c>
      <c r="C876" t="s">
        <v>1233</v>
      </c>
      <c r="D876" s="919" t="e">
        <f>IF(#REF!&lt;&gt;"",#REF!,"")</f>
        <v>#REF!</v>
      </c>
      <c r="E876" t="s">
        <v>1125</v>
      </c>
      <c r="F876" t="s">
        <v>1129</v>
      </c>
    </row>
    <row r="877" spans="1:6" x14ac:dyDescent="0.15">
      <c r="A877" t="s">
        <v>1352</v>
      </c>
      <c r="B877">
        <v>1810</v>
      </c>
      <c r="C877" t="s">
        <v>1234</v>
      </c>
      <c r="D877" s="919" t="e">
        <f>IF(#REF!&lt;&gt;"",#REF!,"")</f>
        <v>#REF!</v>
      </c>
      <c r="E877" t="s">
        <v>1125</v>
      </c>
      <c r="F877" t="s">
        <v>1129</v>
      </c>
    </row>
    <row r="878" spans="1:6" x14ac:dyDescent="0.15">
      <c r="A878" t="s">
        <v>1352</v>
      </c>
      <c r="B878">
        <v>1811</v>
      </c>
      <c r="C878" t="s">
        <v>1170</v>
      </c>
      <c r="D878" s="919" t="e">
        <f>IF(#REF!&lt;&gt;"",#REF!,"")</f>
        <v>#REF!</v>
      </c>
      <c r="E878" t="s">
        <v>1125</v>
      </c>
      <c r="F878" t="s">
        <v>1129</v>
      </c>
    </row>
    <row r="879" spans="1:6" x14ac:dyDescent="0.15">
      <c r="A879" t="s">
        <v>1352</v>
      </c>
      <c r="B879">
        <v>1812</v>
      </c>
      <c r="C879" t="s">
        <v>1235</v>
      </c>
      <c r="D879" s="919" t="e">
        <f>IF(#REF!&lt;&gt;"",#REF!,"")</f>
        <v>#REF!</v>
      </c>
      <c r="E879" t="s">
        <v>1125</v>
      </c>
      <c r="F879" t="s">
        <v>1129</v>
      </c>
    </row>
    <row r="880" spans="1:6" x14ac:dyDescent="0.15">
      <c r="A880" t="s">
        <v>1352</v>
      </c>
      <c r="B880">
        <v>1814</v>
      </c>
      <c r="C880" t="s">
        <v>1287</v>
      </c>
      <c r="D880" s="919" t="e">
        <f>IF(#REF!&lt;&gt;"",#REF!,"")</f>
        <v>#REF!</v>
      </c>
      <c r="E880" t="s">
        <v>1125</v>
      </c>
      <c r="F880" t="s">
        <v>1129</v>
      </c>
    </row>
    <row r="881" spans="1:6" x14ac:dyDescent="0.15">
      <c r="A881" t="s">
        <v>1352</v>
      </c>
      <c r="B881">
        <v>1815</v>
      </c>
      <c r="C881" t="s">
        <v>1444</v>
      </c>
      <c r="D881" s="919" t="e">
        <f>IF(#REF!&lt;&gt;"",#REF!,"")</f>
        <v>#REF!</v>
      </c>
      <c r="E881" t="s">
        <v>1125</v>
      </c>
      <c r="F881" t="s">
        <v>1129</v>
      </c>
    </row>
    <row r="882" spans="1:6" x14ac:dyDescent="0.15">
      <c r="A882" t="s">
        <v>1352</v>
      </c>
      <c r="B882">
        <v>1816</v>
      </c>
      <c r="C882" t="s">
        <v>1171</v>
      </c>
      <c r="D882" s="919" t="e">
        <f>IF(#REF!&lt;&gt;"",#REF!,"")</f>
        <v>#REF!</v>
      </c>
      <c r="E882" t="s">
        <v>1125</v>
      </c>
      <c r="F882" t="s">
        <v>1129</v>
      </c>
    </row>
    <row r="883" spans="1:6" x14ac:dyDescent="0.15">
      <c r="A883" t="s">
        <v>1352</v>
      </c>
      <c r="B883">
        <v>1817</v>
      </c>
      <c r="C883" t="s">
        <v>1237</v>
      </c>
      <c r="D883" s="919" t="e">
        <f>IF(#REF!&lt;&gt;"",#REF!,"")</f>
        <v>#REF!</v>
      </c>
      <c r="E883" t="s">
        <v>1125</v>
      </c>
      <c r="F883" t="s">
        <v>1129</v>
      </c>
    </row>
    <row r="884" spans="1:6" x14ac:dyDescent="0.15">
      <c r="A884" t="s">
        <v>1352</v>
      </c>
      <c r="B884">
        <v>1818</v>
      </c>
      <c r="C884" t="s">
        <v>1238</v>
      </c>
      <c r="D884" s="919" t="e">
        <f>IF(#REF!&lt;&gt;"",#REF!,"")</f>
        <v>#REF!</v>
      </c>
      <c r="E884" t="s">
        <v>1125</v>
      </c>
      <c r="F884" t="s">
        <v>1129</v>
      </c>
    </row>
    <row r="885" spans="1:6" x14ac:dyDescent="0.15">
      <c r="A885" t="s">
        <v>1352</v>
      </c>
      <c r="B885">
        <v>1819</v>
      </c>
      <c r="C885" t="s">
        <v>1172</v>
      </c>
      <c r="D885" s="919" t="e">
        <f>IF(#REF!&lt;&gt;"",#REF!,"")</f>
        <v>#REF!</v>
      </c>
      <c r="E885" t="s">
        <v>1125</v>
      </c>
      <c r="F885" t="s">
        <v>1129</v>
      </c>
    </row>
    <row r="886" spans="1:6" x14ac:dyDescent="0.15">
      <c r="A886" t="s">
        <v>1352</v>
      </c>
      <c r="B886">
        <v>1820</v>
      </c>
      <c r="C886" t="s">
        <v>1239</v>
      </c>
      <c r="D886" s="919" t="e">
        <f>IF(#REF!&lt;&gt;"",#REF!,"")</f>
        <v>#REF!</v>
      </c>
      <c r="E886" t="s">
        <v>1125</v>
      </c>
      <c r="F886" t="s">
        <v>1129</v>
      </c>
    </row>
    <row r="887" spans="1:6" x14ac:dyDescent="0.15">
      <c r="A887" t="s">
        <v>1352</v>
      </c>
      <c r="B887">
        <v>1822</v>
      </c>
      <c r="C887" t="s">
        <v>1422</v>
      </c>
      <c r="D887" s="919" t="e">
        <f>IF(#REF!&lt;&gt;"",#REF!,"")</f>
        <v>#REF!</v>
      </c>
      <c r="E887" t="s">
        <v>1125</v>
      </c>
      <c r="F887" t="s">
        <v>1129</v>
      </c>
    </row>
    <row r="888" spans="1:6" x14ac:dyDescent="0.15">
      <c r="A888" t="s">
        <v>1352</v>
      </c>
      <c r="B888">
        <v>1823</v>
      </c>
      <c r="C888" t="s">
        <v>1445</v>
      </c>
      <c r="D888" s="919" t="e">
        <f>IF(#REF!&lt;&gt;"",#REF!,"")</f>
        <v>#REF!</v>
      </c>
      <c r="E888" t="s">
        <v>1125</v>
      </c>
      <c r="F888" t="s">
        <v>1129</v>
      </c>
    </row>
    <row r="889" spans="1:6" x14ac:dyDescent="0.15">
      <c r="A889" t="s">
        <v>1352</v>
      </c>
      <c r="B889">
        <v>1824</v>
      </c>
      <c r="C889" t="s">
        <v>1173</v>
      </c>
      <c r="D889" s="919" t="e">
        <f>IF(#REF!&lt;&gt;"",#REF!,"")</f>
        <v>#REF!</v>
      </c>
      <c r="E889" t="s">
        <v>1125</v>
      </c>
      <c r="F889" t="s">
        <v>1129</v>
      </c>
    </row>
    <row r="890" spans="1:6" x14ac:dyDescent="0.15">
      <c r="A890" t="s">
        <v>1352</v>
      </c>
      <c r="B890">
        <v>1825</v>
      </c>
      <c r="C890" t="s">
        <v>1241</v>
      </c>
      <c r="D890" s="919" t="e">
        <f>IF(#REF!&lt;&gt;"",#REF!,"")</f>
        <v>#REF!</v>
      </c>
      <c r="E890" t="s">
        <v>1125</v>
      </c>
      <c r="F890" t="s">
        <v>1129</v>
      </c>
    </row>
    <row r="891" spans="1:6" x14ac:dyDescent="0.15">
      <c r="A891" t="s">
        <v>1352</v>
      </c>
      <c r="B891">
        <v>1826</v>
      </c>
      <c r="C891" t="s">
        <v>1242</v>
      </c>
      <c r="D891" s="919" t="e">
        <f>IF(#REF!&lt;&gt;"",#REF!,"")</f>
        <v>#REF!</v>
      </c>
      <c r="E891" t="s">
        <v>1125</v>
      </c>
      <c r="F891" t="s">
        <v>1129</v>
      </c>
    </row>
    <row r="892" spans="1:6" x14ac:dyDescent="0.15">
      <c r="A892" t="s">
        <v>1352</v>
      </c>
      <c r="B892">
        <v>1827</v>
      </c>
      <c r="C892" t="s">
        <v>1174</v>
      </c>
      <c r="D892" s="919" t="e">
        <f>IF(#REF!&lt;&gt;"",#REF!,"")</f>
        <v>#REF!</v>
      </c>
      <c r="E892" t="s">
        <v>1125</v>
      </c>
      <c r="F892" t="s">
        <v>1129</v>
      </c>
    </row>
    <row r="893" spans="1:6" x14ac:dyDescent="0.15">
      <c r="A893" t="s">
        <v>1352</v>
      </c>
      <c r="B893">
        <v>1828</v>
      </c>
      <c r="C893" t="s">
        <v>1243</v>
      </c>
      <c r="D893" s="919" t="e">
        <f>IF(#REF!&lt;&gt;"",#REF!,"")</f>
        <v>#REF!</v>
      </c>
      <c r="E893" t="s">
        <v>1125</v>
      </c>
      <c r="F893" t="s">
        <v>1129</v>
      </c>
    </row>
    <row r="894" spans="1:6" x14ac:dyDescent="0.15">
      <c r="A894" t="s">
        <v>1352</v>
      </c>
      <c r="B894">
        <v>1830</v>
      </c>
      <c r="C894" t="s">
        <v>1446</v>
      </c>
      <c r="D894" s="919" t="e">
        <f>IF(#REF!&lt;&gt;"",#REF!,"")</f>
        <v>#REF!</v>
      </c>
      <c r="E894" t="s">
        <v>1125</v>
      </c>
      <c r="F894" t="s">
        <v>1129</v>
      </c>
    </row>
    <row r="895" spans="1:6" x14ac:dyDescent="0.15">
      <c r="A895" t="s">
        <v>1352</v>
      </c>
      <c r="B895">
        <v>1831</v>
      </c>
      <c r="C895" t="s">
        <v>1447</v>
      </c>
      <c r="D895" s="919" t="e">
        <f>IF(#REF!&lt;&gt;"",#REF!,"")</f>
        <v>#REF!</v>
      </c>
      <c r="E895" t="s">
        <v>1125</v>
      </c>
      <c r="F895" t="s">
        <v>1129</v>
      </c>
    </row>
    <row r="896" spans="1:6" x14ac:dyDescent="0.15">
      <c r="A896" t="s">
        <v>1352</v>
      </c>
      <c r="B896">
        <v>1832</v>
      </c>
      <c r="C896" t="s">
        <v>1175</v>
      </c>
      <c r="D896" s="919" t="e">
        <f>IF(#REF!&lt;&gt;"",#REF!,"")</f>
        <v>#REF!</v>
      </c>
      <c r="E896" t="s">
        <v>1125</v>
      </c>
      <c r="F896" t="s">
        <v>1129</v>
      </c>
    </row>
    <row r="897" spans="1:6" x14ac:dyDescent="0.15">
      <c r="A897" t="s">
        <v>1352</v>
      </c>
      <c r="B897">
        <v>1833</v>
      </c>
      <c r="C897" t="s">
        <v>1176</v>
      </c>
      <c r="D897" s="919" t="e">
        <f>IF(#REF!&lt;&gt;"",#REF!,"")</f>
        <v>#REF!</v>
      </c>
      <c r="E897" t="s">
        <v>1125</v>
      </c>
      <c r="F897" t="s">
        <v>1129</v>
      </c>
    </row>
    <row r="898" spans="1:6" x14ac:dyDescent="0.15">
      <c r="A898" t="s">
        <v>1352</v>
      </c>
      <c r="B898">
        <v>1834</v>
      </c>
      <c r="C898" t="s">
        <v>1177</v>
      </c>
      <c r="D898" s="919" t="e">
        <f>IF(#REF!&lt;&gt;"",#REF!,"")</f>
        <v>#REF!</v>
      </c>
      <c r="E898" t="s">
        <v>1125</v>
      </c>
      <c r="F898" t="s">
        <v>1129</v>
      </c>
    </row>
    <row r="899" spans="1:6" x14ac:dyDescent="0.15">
      <c r="A899" t="s">
        <v>1352</v>
      </c>
      <c r="B899">
        <v>1835</v>
      </c>
      <c r="C899" t="s">
        <v>1178</v>
      </c>
      <c r="D899" s="919" t="e">
        <f>IF(#REF!&lt;&gt;"",#REF!,"")</f>
        <v>#REF!</v>
      </c>
      <c r="E899" t="s">
        <v>1125</v>
      </c>
      <c r="F899" t="s">
        <v>1129</v>
      </c>
    </row>
    <row r="900" spans="1:6" x14ac:dyDescent="0.15">
      <c r="A900" t="s">
        <v>1352</v>
      </c>
      <c r="B900">
        <v>1836</v>
      </c>
      <c r="C900" t="s">
        <v>1245</v>
      </c>
      <c r="D900" s="919" t="e">
        <f>IF(#REF!&lt;&gt;"",#REF!,"")</f>
        <v>#REF!</v>
      </c>
      <c r="E900" t="s">
        <v>1125</v>
      </c>
      <c r="F900" t="s">
        <v>1129</v>
      </c>
    </row>
    <row r="901" spans="1:6" x14ac:dyDescent="0.15">
      <c r="A901" t="s">
        <v>1352</v>
      </c>
      <c r="B901">
        <v>1838</v>
      </c>
      <c r="C901" t="s">
        <v>1288</v>
      </c>
      <c r="D901" s="919" t="e">
        <f>IF(#REF!&lt;&gt;"",#REF!,"")</f>
        <v>#REF!</v>
      </c>
      <c r="E901" t="s">
        <v>1125</v>
      </c>
      <c r="F901" t="s">
        <v>1129</v>
      </c>
    </row>
    <row r="902" spans="1:6" x14ac:dyDescent="0.15">
      <c r="A902" t="s">
        <v>1352</v>
      </c>
      <c r="B902">
        <v>1839</v>
      </c>
      <c r="C902" t="s">
        <v>1312</v>
      </c>
      <c r="D902" s="919" t="e">
        <f>IF(#REF!&lt;&gt;"",#REF!,"")</f>
        <v>#REF!</v>
      </c>
      <c r="E902" t="s">
        <v>1125</v>
      </c>
      <c r="F902" t="s">
        <v>1129</v>
      </c>
    </row>
    <row r="903" spans="1:6" x14ac:dyDescent="0.15">
      <c r="A903" t="s">
        <v>1352</v>
      </c>
      <c r="B903">
        <v>1840</v>
      </c>
      <c r="C903" t="s">
        <v>1179</v>
      </c>
      <c r="D903" s="919" t="e">
        <f>IF(#REF!&lt;&gt;"",#REF!,"")</f>
        <v>#REF!</v>
      </c>
      <c r="E903" t="s">
        <v>1125</v>
      </c>
      <c r="F903" t="s">
        <v>1129</v>
      </c>
    </row>
    <row r="904" spans="1:6" x14ac:dyDescent="0.15">
      <c r="A904" t="s">
        <v>1352</v>
      </c>
      <c r="B904">
        <v>1841</v>
      </c>
      <c r="C904" t="s">
        <v>1180</v>
      </c>
      <c r="D904" s="919" t="e">
        <f>IF(#REF!&lt;&gt;"",#REF!,"")</f>
        <v>#REF!</v>
      </c>
      <c r="E904" t="s">
        <v>1125</v>
      </c>
      <c r="F904" t="s">
        <v>1129</v>
      </c>
    </row>
    <row r="905" spans="1:6" x14ac:dyDescent="0.15">
      <c r="A905" t="s">
        <v>1352</v>
      </c>
      <c r="B905">
        <v>1842</v>
      </c>
      <c r="C905" t="s">
        <v>1181</v>
      </c>
      <c r="D905" s="919" t="e">
        <f>IF(#REF!&lt;&gt;"",#REF!,"")</f>
        <v>#REF!</v>
      </c>
      <c r="E905" t="s">
        <v>1125</v>
      </c>
      <c r="F905" t="s">
        <v>1129</v>
      </c>
    </row>
    <row r="906" spans="1:6" x14ac:dyDescent="0.15">
      <c r="A906" t="s">
        <v>1352</v>
      </c>
      <c r="B906">
        <v>1843</v>
      </c>
      <c r="C906" t="s">
        <v>1182</v>
      </c>
      <c r="D906" s="919" t="e">
        <f>IF(#REF!&lt;&gt;"",#REF!,"")</f>
        <v>#REF!</v>
      </c>
      <c r="E906" t="s">
        <v>1125</v>
      </c>
      <c r="F906" t="s">
        <v>1129</v>
      </c>
    </row>
    <row r="907" spans="1:6" x14ac:dyDescent="0.15">
      <c r="A907" t="s">
        <v>1352</v>
      </c>
      <c r="B907">
        <v>1844</v>
      </c>
      <c r="C907" t="s">
        <v>1247</v>
      </c>
      <c r="D907" s="919" t="e">
        <f>IF(#REF!&lt;&gt;"",#REF!,"")</f>
        <v>#REF!</v>
      </c>
      <c r="E907" t="s">
        <v>1125</v>
      </c>
      <c r="F907" t="s">
        <v>1129</v>
      </c>
    </row>
    <row r="908" spans="1:6" x14ac:dyDescent="0.15">
      <c r="A908" t="s">
        <v>1352</v>
      </c>
      <c r="B908">
        <v>1846</v>
      </c>
      <c r="C908" t="s">
        <v>1274</v>
      </c>
      <c r="D908" s="919" t="e">
        <f>IF(#REF!&lt;&gt;"",#REF!,"")</f>
        <v>#REF!</v>
      </c>
      <c r="E908" t="s">
        <v>1125</v>
      </c>
      <c r="F908" t="s">
        <v>1129</v>
      </c>
    </row>
    <row r="909" spans="1:6" x14ac:dyDescent="0.15">
      <c r="A909" t="s">
        <v>1352</v>
      </c>
      <c r="B909">
        <v>1847</v>
      </c>
      <c r="C909" t="s">
        <v>1145</v>
      </c>
      <c r="D909" s="919" t="e">
        <f>IF(#REF!&lt;&gt;"",#REF!,"")</f>
        <v>#REF!</v>
      </c>
      <c r="E909" t="s">
        <v>1125</v>
      </c>
      <c r="F909" t="s">
        <v>1129</v>
      </c>
    </row>
    <row r="910" spans="1:6" x14ac:dyDescent="0.15">
      <c r="A910" t="s">
        <v>1352</v>
      </c>
      <c r="B910">
        <v>1848</v>
      </c>
      <c r="C910" t="s">
        <v>1249</v>
      </c>
      <c r="D910" s="919" t="e">
        <f>IF(#REF!&lt;&gt;"",#REF!,"")</f>
        <v>#REF!</v>
      </c>
      <c r="E910" t="s">
        <v>1125</v>
      </c>
      <c r="F910" t="s">
        <v>1129</v>
      </c>
    </row>
    <row r="911" spans="1:6" x14ac:dyDescent="0.15">
      <c r="A911" t="s">
        <v>1352</v>
      </c>
      <c r="B911">
        <v>1849</v>
      </c>
      <c r="C911" t="s">
        <v>1250</v>
      </c>
      <c r="D911" s="919" t="e">
        <f>IF(#REF!&lt;&gt;"",#REF!,"")</f>
        <v>#REF!</v>
      </c>
      <c r="E911" t="s">
        <v>1125</v>
      </c>
      <c r="F911" t="s">
        <v>1129</v>
      </c>
    </row>
    <row r="912" spans="1:6" x14ac:dyDescent="0.15">
      <c r="A912" t="s">
        <v>1352</v>
      </c>
      <c r="B912">
        <v>1850</v>
      </c>
      <c r="C912" t="s">
        <v>1251</v>
      </c>
      <c r="D912" s="919" t="e">
        <f>IF(#REF!&lt;&gt;"",#REF!,"")</f>
        <v>#REF!</v>
      </c>
      <c r="E912" t="s">
        <v>1125</v>
      </c>
      <c r="F912" t="s">
        <v>1129</v>
      </c>
    </row>
    <row r="913" spans="1:6" x14ac:dyDescent="0.15">
      <c r="A913" t="s">
        <v>1352</v>
      </c>
      <c r="B913">
        <v>1851</v>
      </c>
      <c r="C913" t="s">
        <v>1252</v>
      </c>
      <c r="D913" s="919" t="e">
        <f>IF(#REF!&lt;&gt;"",#REF!,"")</f>
        <v>#REF!</v>
      </c>
      <c r="E913" t="s">
        <v>1125</v>
      </c>
      <c r="F913" t="s">
        <v>1129</v>
      </c>
    </row>
    <row r="914" spans="1:6" x14ac:dyDescent="0.15">
      <c r="A914" t="s">
        <v>1352</v>
      </c>
      <c r="B914">
        <v>1852</v>
      </c>
      <c r="C914" t="s">
        <v>1253</v>
      </c>
      <c r="D914" s="919" t="e">
        <f>IF(#REF!&lt;&gt;"",#REF!,"")</f>
        <v>#REF!</v>
      </c>
      <c r="E914" t="s">
        <v>1125</v>
      </c>
      <c r="F914" t="s">
        <v>1129</v>
      </c>
    </row>
    <row r="915" spans="1:6" x14ac:dyDescent="0.15">
      <c r="A915" t="s">
        <v>1352</v>
      </c>
      <c r="B915">
        <v>1854</v>
      </c>
      <c r="C915" t="s">
        <v>1275</v>
      </c>
      <c r="D915" s="919" t="e">
        <f>IF(#REF!&lt;&gt;"",#REF!,"")</f>
        <v>#REF!</v>
      </c>
      <c r="E915" t="s">
        <v>1125</v>
      </c>
      <c r="F915" t="s">
        <v>1129</v>
      </c>
    </row>
    <row r="916" spans="1:6" x14ac:dyDescent="0.15">
      <c r="A916" t="s">
        <v>1352</v>
      </c>
      <c r="B916">
        <v>1855</v>
      </c>
      <c r="C916" t="s">
        <v>1313</v>
      </c>
      <c r="D916" s="919" t="e">
        <f>IF(#REF!&lt;&gt;"",#REF!,"")</f>
        <v>#REF!</v>
      </c>
      <c r="E916" t="s">
        <v>1125</v>
      </c>
      <c r="F916" t="s">
        <v>1129</v>
      </c>
    </row>
    <row r="917" spans="1:6" x14ac:dyDescent="0.15">
      <c r="A917" t="s">
        <v>1352</v>
      </c>
      <c r="B917">
        <v>1856</v>
      </c>
      <c r="C917" t="s">
        <v>1255</v>
      </c>
      <c r="D917" s="919" t="e">
        <f>IF(#REF!&lt;&gt;"",#REF!,"")</f>
        <v>#REF!</v>
      </c>
      <c r="E917" t="s">
        <v>1125</v>
      </c>
      <c r="F917" t="s">
        <v>1129</v>
      </c>
    </row>
    <row r="918" spans="1:6" x14ac:dyDescent="0.15">
      <c r="A918" t="s">
        <v>1352</v>
      </c>
      <c r="B918">
        <v>1857</v>
      </c>
      <c r="C918" t="s">
        <v>1256</v>
      </c>
      <c r="D918" s="919" t="e">
        <f>IF(#REF!&lt;&gt;"",#REF!,"")</f>
        <v>#REF!</v>
      </c>
      <c r="E918" t="s">
        <v>1125</v>
      </c>
      <c r="F918" t="s">
        <v>1129</v>
      </c>
    </row>
    <row r="919" spans="1:6" x14ac:dyDescent="0.15">
      <c r="A919" t="s">
        <v>1352</v>
      </c>
      <c r="B919">
        <v>1858</v>
      </c>
      <c r="C919" t="s">
        <v>1257</v>
      </c>
      <c r="D919" s="919" t="e">
        <f>IF(#REF!&lt;&gt;"",#REF!,"")</f>
        <v>#REF!</v>
      </c>
      <c r="E919" t="s">
        <v>1125</v>
      </c>
      <c r="F919" t="s">
        <v>1129</v>
      </c>
    </row>
    <row r="920" spans="1:6" x14ac:dyDescent="0.15">
      <c r="A920" t="s">
        <v>1352</v>
      </c>
      <c r="B920">
        <v>1859</v>
      </c>
      <c r="C920" t="s">
        <v>1258</v>
      </c>
      <c r="D920" s="919" t="e">
        <f>IF(#REF!&lt;&gt;"",#REF!,"")</f>
        <v>#REF!</v>
      </c>
      <c r="E920" t="s">
        <v>1125</v>
      </c>
      <c r="F920" t="s">
        <v>1129</v>
      </c>
    </row>
    <row r="921" spans="1:6" x14ac:dyDescent="0.15">
      <c r="A921" t="s">
        <v>1352</v>
      </c>
      <c r="B921">
        <v>1860</v>
      </c>
      <c r="C921" t="s">
        <v>1259</v>
      </c>
      <c r="D921" s="919" t="e">
        <f>IF(#REF!&lt;&gt;"",#REF!,"")</f>
        <v>#REF!</v>
      </c>
      <c r="E921" t="s">
        <v>1125</v>
      </c>
      <c r="F921" t="s">
        <v>1129</v>
      </c>
    </row>
    <row r="922" spans="1:6" x14ac:dyDescent="0.15">
      <c r="A922" t="s">
        <v>1352</v>
      </c>
      <c r="B922">
        <v>1864</v>
      </c>
      <c r="C922" t="s">
        <v>1276</v>
      </c>
      <c r="D922" s="919" t="e">
        <f>IF(#REF!&lt;&gt;"",#REF!,"")</f>
        <v>#REF!</v>
      </c>
      <c r="E922" t="s">
        <v>1125</v>
      </c>
      <c r="F922" t="s">
        <v>1129</v>
      </c>
    </row>
    <row r="923" spans="1:6" x14ac:dyDescent="0.15">
      <c r="A923" t="s">
        <v>1352</v>
      </c>
      <c r="B923">
        <v>1865</v>
      </c>
      <c r="C923" t="s">
        <v>1314</v>
      </c>
      <c r="D923" s="919" t="e">
        <f>IF(#REF!&lt;&gt;"",#REF!,"")</f>
        <v>#REF!</v>
      </c>
      <c r="E923" t="s">
        <v>1125</v>
      </c>
      <c r="F923" t="s">
        <v>1129</v>
      </c>
    </row>
    <row r="924" spans="1:6" x14ac:dyDescent="0.15">
      <c r="A924" t="s">
        <v>1352</v>
      </c>
      <c r="B924">
        <v>1866</v>
      </c>
      <c r="C924" t="s">
        <v>1261</v>
      </c>
      <c r="D924" s="919" t="e">
        <f>IF(#REF!&lt;&gt;"",#REF!,"")</f>
        <v>#REF!</v>
      </c>
      <c r="E924" t="s">
        <v>1125</v>
      </c>
      <c r="F924" t="s">
        <v>1129</v>
      </c>
    </row>
    <row r="925" spans="1:6" x14ac:dyDescent="0.15">
      <c r="A925" t="s">
        <v>1352</v>
      </c>
      <c r="B925">
        <v>1867</v>
      </c>
      <c r="C925" t="s">
        <v>1262</v>
      </c>
      <c r="D925" s="919" t="e">
        <f>IF(#REF!&lt;&gt;"",#REF!,"")</f>
        <v>#REF!</v>
      </c>
      <c r="E925" t="s">
        <v>1125</v>
      </c>
      <c r="F925" t="s">
        <v>1129</v>
      </c>
    </row>
    <row r="926" spans="1:6" x14ac:dyDescent="0.15">
      <c r="A926" t="s">
        <v>1352</v>
      </c>
      <c r="B926">
        <v>1868</v>
      </c>
      <c r="C926" t="s">
        <v>1263</v>
      </c>
      <c r="D926" s="919" t="e">
        <f>IF(#REF!&lt;&gt;"",#REF!,"")</f>
        <v>#REF!</v>
      </c>
      <c r="E926" t="s">
        <v>1125</v>
      </c>
      <c r="F926" t="s">
        <v>1129</v>
      </c>
    </row>
    <row r="927" spans="1:6" x14ac:dyDescent="0.15">
      <c r="A927" t="s">
        <v>1352</v>
      </c>
      <c r="B927">
        <v>1869</v>
      </c>
      <c r="C927" t="s">
        <v>1264</v>
      </c>
      <c r="D927" s="919" t="e">
        <f>IF(#REF!&lt;&gt;"",#REF!,"")</f>
        <v>#REF!</v>
      </c>
      <c r="E927" t="s">
        <v>1125</v>
      </c>
      <c r="F927" t="s">
        <v>1129</v>
      </c>
    </row>
    <row r="928" spans="1:6" x14ac:dyDescent="0.15">
      <c r="A928" t="s">
        <v>1352</v>
      </c>
      <c r="B928">
        <v>1870</v>
      </c>
      <c r="C928" t="s">
        <v>1265</v>
      </c>
      <c r="D928" s="919" t="e">
        <f>IF(#REF!&lt;&gt;"",#REF!,"")</f>
        <v>#REF!</v>
      </c>
      <c r="E928" t="s">
        <v>1125</v>
      </c>
      <c r="F928" t="s">
        <v>1129</v>
      </c>
    </row>
    <row r="929" spans="1:6" x14ac:dyDescent="0.15">
      <c r="A929" t="s">
        <v>1352</v>
      </c>
      <c r="B929">
        <v>1877</v>
      </c>
      <c r="C929" t="s">
        <v>1147</v>
      </c>
      <c r="D929" s="919" t="e">
        <f>IF(#REF!&lt;&gt;"",#REF!,"")</f>
        <v>#REF!</v>
      </c>
      <c r="E929" t="s">
        <v>1125</v>
      </c>
      <c r="F929" t="s">
        <v>1129</v>
      </c>
    </row>
    <row r="930" spans="1:6" x14ac:dyDescent="0.15">
      <c r="A930" t="s">
        <v>1352</v>
      </c>
      <c r="B930">
        <v>1878</v>
      </c>
      <c r="C930" t="s">
        <v>1271</v>
      </c>
      <c r="D930" s="919" t="e">
        <f>IF(#REF!&lt;&gt;"",#REF!,"")</f>
        <v>#REF!</v>
      </c>
      <c r="E930" t="s">
        <v>1125</v>
      </c>
      <c r="F930" t="s">
        <v>1129</v>
      </c>
    </row>
    <row r="931" spans="1:6" x14ac:dyDescent="0.15">
      <c r="A931" t="s">
        <v>1352</v>
      </c>
      <c r="B931">
        <v>1880</v>
      </c>
      <c r="C931" t="s">
        <v>1430</v>
      </c>
      <c r="D931" s="919" t="e">
        <f>IF(#REF!&lt;&gt;"",#REF!,"")</f>
        <v>#REF!</v>
      </c>
      <c r="E931" t="s">
        <v>1125</v>
      </c>
      <c r="F931" t="s">
        <v>1129</v>
      </c>
    </row>
    <row r="932" spans="1:6" x14ac:dyDescent="0.15">
      <c r="A932" t="s">
        <v>1352</v>
      </c>
      <c r="B932">
        <v>1882</v>
      </c>
      <c r="C932" t="s">
        <v>1461</v>
      </c>
      <c r="D932" t="e">
        <f>IF(#REF!&lt;&gt;"",#REF!,"")</f>
        <v>#REF!</v>
      </c>
      <c r="E932" t="s">
        <v>1125</v>
      </c>
      <c r="F932" t="s">
        <v>1440</v>
      </c>
    </row>
    <row r="933" spans="1:6" x14ac:dyDescent="0.15">
      <c r="A933" t="s">
        <v>1352</v>
      </c>
      <c r="B933">
        <v>1884</v>
      </c>
      <c r="C933" t="s">
        <v>1362</v>
      </c>
      <c r="D933" s="919" t="e">
        <f>IF(#REF!&lt;&gt;"",#REF!,"")</f>
        <v>#REF!</v>
      </c>
      <c r="E933" t="s">
        <v>1125</v>
      </c>
      <c r="F933" t="s">
        <v>1129</v>
      </c>
    </row>
    <row r="934" spans="1:6" x14ac:dyDescent="0.15">
      <c r="A934" t="s">
        <v>1352</v>
      </c>
      <c r="B934">
        <v>1886</v>
      </c>
      <c r="C934" t="s">
        <v>1462</v>
      </c>
      <c r="D934" s="919" t="e">
        <f>IF(#REF!&lt;&gt;"",#REF!,"")</f>
        <v>#REF!</v>
      </c>
      <c r="E934" t="s">
        <v>1125</v>
      </c>
      <c r="F934" t="s">
        <v>1129</v>
      </c>
    </row>
    <row r="935" spans="1:6" x14ac:dyDescent="0.15">
      <c r="A935" t="s">
        <v>1352</v>
      </c>
      <c r="B935">
        <v>1889</v>
      </c>
      <c r="C935" t="s">
        <v>1463</v>
      </c>
      <c r="D935" s="919" t="e">
        <f>IF(#REF!&lt;&gt;"",#REF!,"")</f>
        <v>#REF!</v>
      </c>
      <c r="E935" t="s">
        <v>1125</v>
      </c>
      <c r="F935" t="s">
        <v>1129</v>
      </c>
    </row>
    <row r="936" spans="1:6" x14ac:dyDescent="0.15">
      <c r="A936" t="s">
        <v>1352</v>
      </c>
      <c r="B936">
        <v>1891</v>
      </c>
      <c r="C936" t="s">
        <v>1464</v>
      </c>
      <c r="D936" s="920" t="e">
        <f>IF(#REF!&lt;&gt;"",#REF!,"")</f>
        <v>#REF!</v>
      </c>
      <c r="E936" t="s">
        <v>1125</v>
      </c>
      <c r="F936" t="s">
        <v>1146</v>
      </c>
    </row>
    <row r="937" spans="1:6" x14ac:dyDescent="0.15">
      <c r="A937" t="s">
        <v>1352</v>
      </c>
      <c r="B937">
        <v>1893</v>
      </c>
      <c r="C937" t="s">
        <v>1465</v>
      </c>
      <c r="D937" s="925" t="e">
        <f>IF(#REF!&lt;&gt;"",#REF!,"")</f>
        <v>#REF!</v>
      </c>
      <c r="E937" t="s">
        <v>1125</v>
      </c>
      <c r="F937" t="s">
        <v>1293</v>
      </c>
    </row>
    <row r="938" spans="1:6" x14ac:dyDescent="0.15">
      <c r="A938" t="s">
        <v>1466</v>
      </c>
      <c r="B938">
        <v>1913</v>
      </c>
      <c r="C938" t="s">
        <v>1299</v>
      </c>
      <c r="D938" s="919" t="e">
        <f>IF(#REF!&lt;&gt;"",#REF!,"")</f>
        <v>#REF!</v>
      </c>
      <c r="E938" t="s">
        <v>1125</v>
      </c>
      <c r="F938" t="s">
        <v>1129</v>
      </c>
    </row>
    <row r="939" spans="1:6" x14ac:dyDescent="0.15">
      <c r="A939" t="s">
        <v>1466</v>
      </c>
      <c r="B939">
        <v>1914</v>
      </c>
      <c r="C939" t="s">
        <v>1305</v>
      </c>
      <c r="D939" s="919" t="e">
        <f>IF(#REF!&lt;&gt;"",#REF!,"")</f>
        <v>#REF!</v>
      </c>
      <c r="E939" t="s">
        <v>1125</v>
      </c>
      <c r="F939" t="s">
        <v>1129</v>
      </c>
    </row>
    <row r="940" spans="1:6" x14ac:dyDescent="0.15">
      <c r="A940" t="s">
        <v>1466</v>
      </c>
      <c r="B940">
        <v>1915</v>
      </c>
      <c r="C940" t="s">
        <v>1151</v>
      </c>
      <c r="D940" s="919" t="e">
        <f>IF(#REF!&lt;&gt;"",#REF!,"")</f>
        <v>#REF!</v>
      </c>
      <c r="E940" t="s">
        <v>1125</v>
      </c>
      <c r="F940" t="s">
        <v>1129</v>
      </c>
    </row>
    <row r="941" spans="1:6" x14ac:dyDescent="0.15">
      <c r="A941" t="s">
        <v>1466</v>
      </c>
      <c r="B941">
        <v>1916</v>
      </c>
      <c r="C941" t="s">
        <v>1192</v>
      </c>
      <c r="D941" s="919" t="e">
        <f>IF(#REF!&lt;&gt;"",#REF!,"")</f>
        <v>#REF!</v>
      </c>
      <c r="E941" t="s">
        <v>1125</v>
      </c>
      <c r="F941" t="s">
        <v>1129</v>
      </c>
    </row>
    <row r="942" spans="1:6" x14ac:dyDescent="0.15">
      <c r="A942" t="s">
        <v>1466</v>
      </c>
      <c r="B942">
        <v>1917</v>
      </c>
      <c r="C942" t="s">
        <v>1193</v>
      </c>
      <c r="D942" s="919" t="e">
        <f>IF(#REF!&lt;&gt;"",#REF!,"")</f>
        <v>#REF!</v>
      </c>
      <c r="E942" t="s">
        <v>1125</v>
      </c>
      <c r="F942" t="s">
        <v>1129</v>
      </c>
    </row>
    <row r="943" spans="1:6" x14ac:dyDescent="0.15">
      <c r="A943" t="s">
        <v>1466</v>
      </c>
      <c r="B943">
        <v>1918</v>
      </c>
      <c r="C943" t="s">
        <v>1152</v>
      </c>
      <c r="D943" s="919" t="e">
        <f>IF(#REF!&lt;&gt;"",#REF!,"")</f>
        <v>#REF!</v>
      </c>
      <c r="E943" t="s">
        <v>1125</v>
      </c>
      <c r="F943" t="s">
        <v>1129</v>
      </c>
    </row>
    <row r="944" spans="1:6" x14ac:dyDescent="0.15">
      <c r="A944" t="s">
        <v>1466</v>
      </c>
      <c r="B944">
        <v>1919</v>
      </c>
      <c r="C944" t="s">
        <v>1194</v>
      </c>
      <c r="D944" s="919" t="e">
        <f>IF(#REF!&lt;&gt;"",#REF!,"")</f>
        <v>#REF!</v>
      </c>
      <c r="E944" t="s">
        <v>1125</v>
      </c>
      <c r="F944" t="s">
        <v>1129</v>
      </c>
    </row>
    <row r="945" spans="1:6" x14ac:dyDescent="0.15">
      <c r="A945" t="s">
        <v>1466</v>
      </c>
      <c r="B945">
        <v>1920</v>
      </c>
      <c r="C945" t="s">
        <v>1458</v>
      </c>
      <c r="D945" s="919" t="e">
        <f>IF(#REF!&lt;&gt;"",#REF!,"")</f>
        <v>#REF!</v>
      </c>
      <c r="E945" t="s">
        <v>1125</v>
      </c>
      <c r="F945" t="s">
        <v>1129</v>
      </c>
    </row>
    <row r="946" spans="1:6" x14ac:dyDescent="0.15">
      <c r="A946" t="s">
        <v>1466</v>
      </c>
      <c r="B946">
        <v>1922</v>
      </c>
      <c r="C946" t="s">
        <v>1421</v>
      </c>
      <c r="D946" s="919" t="e">
        <f>IF(#REF!&lt;&gt;"",#REF!,"")</f>
        <v>#REF!</v>
      </c>
      <c r="E946" t="s">
        <v>1125</v>
      </c>
      <c r="F946" t="s">
        <v>1129</v>
      </c>
    </row>
    <row r="947" spans="1:6" x14ac:dyDescent="0.15">
      <c r="A947" t="s">
        <v>1466</v>
      </c>
      <c r="B947">
        <v>1923</v>
      </c>
      <c r="C947" t="s">
        <v>1306</v>
      </c>
      <c r="D947" s="919" t="e">
        <f>IF(#REF!&lt;&gt;"",#REF!,"")</f>
        <v>#REF!</v>
      </c>
      <c r="E947" t="s">
        <v>1125</v>
      </c>
      <c r="F947" t="s">
        <v>1129</v>
      </c>
    </row>
    <row r="948" spans="1:6" x14ac:dyDescent="0.15">
      <c r="A948" t="s">
        <v>1466</v>
      </c>
      <c r="B948">
        <v>1924</v>
      </c>
      <c r="C948" t="s">
        <v>1153</v>
      </c>
      <c r="D948" s="919" t="e">
        <f>IF(#REF!&lt;&gt;"",#REF!,"")</f>
        <v>#REF!</v>
      </c>
      <c r="E948" t="s">
        <v>1125</v>
      </c>
      <c r="F948" t="s">
        <v>1129</v>
      </c>
    </row>
    <row r="949" spans="1:6" x14ac:dyDescent="0.15">
      <c r="A949" t="s">
        <v>1466</v>
      </c>
      <c r="B949">
        <v>1925</v>
      </c>
      <c r="C949" t="s">
        <v>1197</v>
      </c>
      <c r="D949" s="919" t="e">
        <f>IF(#REF!&lt;&gt;"",#REF!,"")</f>
        <v>#REF!</v>
      </c>
      <c r="E949" t="s">
        <v>1125</v>
      </c>
      <c r="F949" t="s">
        <v>1129</v>
      </c>
    </row>
    <row r="950" spans="1:6" x14ac:dyDescent="0.15">
      <c r="A950" t="s">
        <v>1466</v>
      </c>
      <c r="B950">
        <v>1926</v>
      </c>
      <c r="C950" t="s">
        <v>1198</v>
      </c>
      <c r="D950" s="919" t="e">
        <f>IF(#REF!&lt;&gt;"",#REF!,"")</f>
        <v>#REF!</v>
      </c>
      <c r="E950" t="s">
        <v>1125</v>
      </c>
      <c r="F950" t="s">
        <v>1129</v>
      </c>
    </row>
    <row r="951" spans="1:6" x14ac:dyDescent="0.15">
      <c r="A951" t="s">
        <v>1466</v>
      </c>
      <c r="B951">
        <v>1927</v>
      </c>
      <c r="C951" t="s">
        <v>1154</v>
      </c>
      <c r="D951" s="919" t="e">
        <f>IF(#REF!&lt;&gt;"",#REF!,"")</f>
        <v>#REF!</v>
      </c>
      <c r="E951" t="s">
        <v>1125</v>
      </c>
      <c r="F951" t="s">
        <v>1129</v>
      </c>
    </row>
    <row r="952" spans="1:6" x14ac:dyDescent="0.15">
      <c r="A952" t="s">
        <v>1466</v>
      </c>
      <c r="B952">
        <v>1928</v>
      </c>
      <c r="C952" t="s">
        <v>1199</v>
      </c>
      <c r="D952" s="919" t="e">
        <f>IF(#REF!&lt;&gt;"",#REF!,"")</f>
        <v>#REF!</v>
      </c>
      <c r="E952" t="s">
        <v>1125</v>
      </c>
      <c r="F952" t="s">
        <v>1129</v>
      </c>
    </row>
    <row r="953" spans="1:6" x14ac:dyDescent="0.15">
      <c r="A953" t="s">
        <v>1466</v>
      </c>
      <c r="B953">
        <v>1930</v>
      </c>
      <c r="C953" t="s">
        <v>1432</v>
      </c>
      <c r="D953" s="919" t="e">
        <f>IF(#REF!&lt;&gt;"",#REF!,"")</f>
        <v>#REF!</v>
      </c>
      <c r="E953" t="s">
        <v>1125</v>
      </c>
      <c r="F953" t="s">
        <v>1129</v>
      </c>
    </row>
    <row r="954" spans="1:6" x14ac:dyDescent="0.15">
      <c r="A954" t="s">
        <v>1466</v>
      </c>
      <c r="B954">
        <v>1932</v>
      </c>
      <c r="C954" t="s">
        <v>1459</v>
      </c>
      <c r="D954" t="e">
        <f>IF(#REF!&lt;&gt;"",#REF!,"")</f>
        <v>#REF!</v>
      </c>
      <c r="E954" t="s">
        <v>1125</v>
      </c>
      <c r="F954" t="s">
        <v>1440</v>
      </c>
    </row>
    <row r="955" spans="1:6" x14ac:dyDescent="0.15">
      <c r="A955" t="s">
        <v>1466</v>
      </c>
      <c r="B955">
        <v>1934</v>
      </c>
      <c r="C955" t="s">
        <v>1334</v>
      </c>
      <c r="D955" s="919" t="e">
        <f>IF(#REF!&lt;&gt;"",#REF!,"")</f>
        <v>#REF!</v>
      </c>
      <c r="E955" t="s">
        <v>1125</v>
      </c>
      <c r="F955" t="s">
        <v>1129</v>
      </c>
    </row>
    <row r="956" spans="1:6" x14ac:dyDescent="0.15">
      <c r="A956" t="s">
        <v>1466</v>
      </c>
      <c r="B956">
        <v>1937</v>
      </c>
      <c r="C956" t="s">
        <v>1284</v>
      </c>
      <c r="D956" s="919" t="e">
        <f>IF(#REF!&lt;&gt;"",#REF!,"")</f>
        <v>#REF!</v>
      </c>
      <c r="E956" t="s">
        <v>1125</v>
      </c>
      <c r="F956" t="s">
        <v>1129</v>
      </c>
    </row>
    <row r="957" spans="1:6" x14ac:dyDescent="0.15">
      <c r="A957" t="s">
        <v>1466</v>
      </c>
      <c r="B957">
        <v>1938</v>
      </c>
      <c r="C957" t="s">
        <v>1132</v>
      </c>
      <c r="D957" s="919" t="e">
        <f>IF(#REF!&lt;&gt;"",#REF!,"")</f>
        <v>#REF!</v>
      </c>
      <c r="E957" t="s">
        <v>1125</v>
      </c>
      <c r="F957" t="s">
        <v>1129</v>
      </c>
    </row>
    <row r="958" spans="1:6" x14ac:dyDescent="0.15">
      <c r="A958" t="s">
        <v>1466</v>
      </c>
      <c r="B958">
        <v>1939</v>
      </c>
      <c r="C958" t="s">
        <v>1155</v>
      </c>
      <c r="D958" s="919" t="e">
        <f>IF(#REF!&lt;&gt;"",#REF!,"")</f>
        <v>#REF!</v>
      </c>
      <c r="E958" t="s">
        <v>1125</v>
      </c>
      <c r="F958" t="s">
        <v>1129</v>
      </c>
    </row>
    <row r="959" spans="1:6" x14ac:dyDescent="0.15">
      <c r="A959" t="s">
        <v>1466</v>
      </c>
      <c r="B959">
        <v>1940</v>
      </c>
      <c r="C959" t="s">
        <v>1203</v>
      </c>
      <c r="D959" s="919" t="e">
        <f>IF(#REF!&lt;&gt;"",#REF!,"")</f>
        <v>#REF!</v>
      </c>
      <c r="E959" t="s">
        <v>1125</v>
      </c>
      <c r="F959" t="s">
        <v>1129</v>
      </c>
    </row>
    <row r="960" spans="1:6" x14ac:dyDescent="0.15">
      <c r="A960" t="s">
        <v>1466</v>
      </c>
      <c r="B960">
        <v>1941</v>
      </c>
      <c r="C960" t="s">
        <v>1204</v>
      </c>
      <c r="D960" s="919" t="e">
        <f>IF(#REF!&lt;&gt;"",#REF!,"")</f>
        <v>#REF!</v>
      </c>
      <c r="E960" t="s">
        <v>1125</v>
      </c>
      <c r="F960" t="s">
        <v>1129</v>
      </c>
    </row>
    <row r="961" spans="1:6" x14ac:dyDescent="0.15">
      <c r="A961" t="s">
        <v>1466</v>
      </c>
      <c r="B961">
        <v>1942</v>
      </c>
      <c r="C961" t="s">
        <v>1156</v>
      </c>
      <c r="D961" s="919" t="e">
        <f>IF(#REF!&lt;&gt;"",#REF!,"")</f>
        <v>#REF!</v>
      </c>
      <c r="E961" t="s">
        <v>1125</v>
      </c>
      <c r="F961" t="s">
        <v>1129</v>
      </c>
    </row>
    <row r="962" spans="1:6" x14ac:dyDescent="0.15">
      <c r="A962" t="s">
        <v>1466</v>
      </c>
      <c r="B962">
        <v>1943</v>
      </c>
      <c r="C962" t="s">
        <v>1205</v>
      </c>
      <c r="D962" s="919" t="e">
        <f>IF(#REF!&lt;&gt;"",#REF!,"")</f>
        <v>#REF!</v>
      </c>
      <c r="E962" t="s">
        <v>1125</v>
      </c>
      <c r="F962" t="s">
        <v>1129</v>
      </c>
    </row>
    <row r="963" spans="1:6" x14ac:dyDescent="0.15">
      <c r="A963" t="s">
        <v>1466</v>
      </c>
      <c r="B963">
        <v>1946</v>
      </c>
      <c r="C963" t="s">
        <v>1285</v>
      </c>
      <c r="D963" s="919" t="e">
        <f>IF(#REF!&lt;&gt;"",#REF!,"")</f>
        <v>#REF!</v>
      </c>
      <c r="E963" t="s">
        <v>1125</v>
      </c>
      <c r="F963" t="s">
        <v>1129</v>
      </c>
    </row>
    <row r="964" spans="1:6" x14ac:dyDescent="0.15">
      <c r="A964" t="s">
        <v>1466</v>
      </c>
      <c r="B964">
        <v>1947</v>
      </c>
      <c r="C964" t="s">
        <v>1307</v>
      </c>
      <c r="D964" s="919" t="e">
        <f>IF(#REF!&lt;&gt;"",#REF!,"")</f>
        <v>#REF!</v>
      </c>
      <c r="E964" t="s">
        <v>1125</v>
      </c>
      <c r="F964" t="s">
        <v>1129</v>
      </c>
    </row>
    <row r="965" spans="1:6" x14ac:dyDescent="0.15">
      <c r="A965" t="s">
        <v>1466</v>
      </c>
      <c r="B965">
        <v>1948</v>
      </c>
      <c r="C965" t="s">
        <v>1157</v>
      </c>
      <c r="D965" s="919" t="e">
        <f>IF(#REF!&lt;&gt;"",#REF!,"")</f>
        <v>#REF!</v>
      </c>
      <c r="E965" t="s">
        <v>1125</v>
      </c>
      <c r="F965" t="s">
        <v>1129</v>
      </c>
    </row>
    <row r="966" spans="1:6" x14ac:dyDescent="0.15">
      <c r="A966" t="s">
        <v>1466</v>
      </c>
      <c r="B966">
        <v>1949</v>
      </c>
      <c r="C966" t="s">
        <v>1208</v>
      </c>
      <c r="D966" s="919" t="e">
        <f>IF(#REF!&lt;&gt;"",#REF!,"")</f>
        <v>#REF!</v>
      </c>
      <c r="E966" t="s">
        <v>1125</v>
      </c>
      <c r="F966" t="s">
        <v>1129</v>
      </c>
    </row>
    <row r="967" spans="1:6" x14ac:dyDescent="0.15">
      <c r="A967" t="s">
        <v>1466</v>
      </c>
      <c r="B967">
        <v>1950</v>
      </c>
      <c r="C967" t="s">
        <v>1209</v>
      </c>
      <c r="D967" s="919" t="e">
        <f>IF(#REF!&lt;&gt;"",#REF!,"")</f>
        <v>#REF!</v>
      </c>
      <c r="E967" t="s">
        <v>1125</v>
      </c>
      <c r="F967" t="s">
        <v>1129</v>
      </c>
    </row>
    <row r="968" spans="1:6" x14ac:dyDescent="0.15">
      <c r="A968" t="s">
        <v>1466</v>
      </c>
      <c r="B968">
        <v>1951</v>
      </c>
      <c r="C968" t="s">
        <v>1158</v>
      </c>
      <c r="D968" s="919" t="e">
        <f>IF(#REF!&lt;&gt;"",#REF!,"")</f>
        <v>#REF!</v>
      </c>
      <c r="E968" t="s">
        <v>1125</v>
      </c>
      <c r="F968" t="s">
        <v>1129</v>
      </c>
    </row>
    <row r="969" spans="1:6" x14ac:dyDescent="0.15">
      <c r="A969" t="s">
        <v>1466</v>
      </c>
      <c r="B969">
        <v>1952</v>
      </c>
      <c r="C969" t="s">
        <v>1210</v>
      </c>
      <c r="D969" s="919" t="e">
        <f>IF(#REF!&lt;&gt;"",#REF!,"")</f>
        <v>#REF!</v>
      </c>
      <c r="E969" t="s">
        <v>1125</v>
      </c>
      <c r="F969" t="s">
        <v>1129</v>
      </c>
    </row>
    <row r="970" spans="1:6" x14ac:dyDescent="0.15">
      <c r="A970" t="s">
        <v>1466</v>
      </c>
      <c r="B970">
        <v>1953</v>
      </c>
      <c r="C970" t="s">
        <v>1433</v>
      </c>
      <c r="D970" s="919" t="e">
        <f>IF(#REF!&lt;&gt;"",#REF!,"")</f>
        <v>#REF!</v>
      </c>
      <c r="E970" t="s">
        <v>1125</v>
      </c>
      <c r="F970" t="s">
        <v>1129</v>
      </c>
    </row>
    <row r="971" spans="1:6" x14ac:dyDescent="0.15">
      <c r="A971" t="s">
        <v>1466</v>
      </c>
      <c r="B971">
        <v>1954</v>
      </c>
      <c r="C971" t="s">
        <v>1134</v>
      </c>
      <c r="D971" s="919" t="e">
        <f>IF(#REF!&lt;&gt;"",#REF!,"")</f>
        <v>#REF!</v>
      </c>
      <c r="E971" t="s">
        <v>1125</v>
      </c>
      <c r="F971" t="s">
        <v>1129</v>
      </c>
    </row>
    <row r="972" spans="1:6" x14ac:dyDescent="0.15">
      <c r="A972" t="s">
        <v>1466</v>
      </c>
      <c r="B972">
        <v>1955</v>
      </c>
      <c r="C972" t="s">
        <v>1159</v>
      </c>
      <c r="D972" s="919" t="e">
        <f>IF(#REF!&lt;&gt;"",#REF!,"")</f>
        <v>#REF!</v>
      </c>
      <c r="E972" t="s">
        <v>1125</v>
      </c>
      <c r="F972" t="s">
        <v>1129</v>
      </c>
    </row>
    <row r="973" spans="1:6" x14ac:dyDescent="0.15">
      <c r="A973" t="s">
        <v>1466</v>
      </c>
      <c r="B973">
        <v>1956</v>
      </c>
      <c r="C973" t="s">
        <v>1213</v>
      </c>
      <c r="D973" s="919" t="e">
        <f>IF(#REF!&lt;&gt;"",#REF!,"")</f>
        <v>#REF!</v>
      </c>
      <c r="E973" t="s">
        <v>1125</v>
      </c>
      <c r="F973" t="s">
        <v>1129</v>
      </c>
    </row>
    <row r="974" spans="1:6" x14ac:dyDescent="0.15">
      <c r="A974" t="s">
        <v>1466</v>
      </c>
      <c r="B974">
        <v>1957</v>
      </c>
      <c r="C974" t="s">
        <v>1214</v>
      </c>
      <c r="D974" s="919" t="e">
        <f>IF(#REF!&lt;&gt;"",#REF!,"")</f>
        <v>#REF!</v>
      </c>
      <c r="E974" t="s">
        <v>1125</v>
      </c>
      <c r="F974" t="s">
        <v>1129</v>
      </c>
    </row>
    <row r="975" spans="1:6" x14ac:dyDescent="0.15">
      <c r="A975" t="s">
        <v>1466</v>
      </c>
      <c r="B975">
        <v>1958</v>
      </c>
      <c r="C975" t="s">
        <v>1160</v>
      </c>
      <c r="D975" s="919" t="e">
        <f>IF(#REF!&lt;&gt;"",#REF!,"")</f>
        <v>#REF!</v>
      </c>
      <c r="E975" t="s">
        <v>1125</v>
      </c>
      <c r="F975" t="s">
        <v>1129</v>
      </c>
    </row>
    <row r="976" spans="1:6" x14ac:dyDescent="0.15">
      <c r="A976" t="s">
        <v>1466</v>
      </c>
      <c r="B976">
        <v>1959</v>
      </c>
      <c r="C976" t="s">
        <v>1215</v>
      </c>
      <c r="D976" s="919" t="e">
        <f>IF(#REF!&lt;&gt;"",#REF!,"")</f>
        <v>#REF!</v>
      </c>
      <c r="E976" t="s">
        <v>1125</v>
      </c>
      <c r="F976" t="s">
        <v>1129</v>
      </c>
    </row>
    <row r="977" spans="1:6" x14ac:dyDescent="0.15">
      <c r="A977" t="s">
        <v>1466</v>
      </c>
      <c r="B977">
        <v>1960</v>
      </c>
      <c r="C977" t="s">
        <v>1460</v>
      </c>
      <c r="D977" s="919" t="e">
        <f>IF(#REF!&lt;&gt;"",#REF!,"")</f>
        <v>#REF!</v>
      </c>
      <c r="E977" t="s">
        <v>1125</v>
      </c>
      <c r="F977" t="s">
        <v>1129</v>
      </c>
    </row>
    <row r="978" spans="1:6" x14ac:dyDescent="0.15">
      <c r="A978" t="s">
        <v>1466</v>
      </c>
      <c r="B978">
        <v>1962</v>
      </c>
      <c r="C978" t="s">
        <v>1301</v>
      </c>
      <c r="D978" s="919" t="e">
        <f>IF(#REF!&lt;&gt;"",#REF!,"")</f>
        <v>#REF!</v>
      </c>
      <c r="E978" t="s">
        <v>1125</v>
      </c>
      <c r="F978" t="s">
        <v>1129</v>
      </c>
    </row>
    <row r="979" spans="1:6" x14ac:dyDescent="0.15">
      <c r="A979" t="s">
        <v>1466</v>
      </c>
      <c r="B979">
        <v>1963</v>
      </c>
      <c r="C979" t="s">
        <v>1135</v>
      </c>
      <c r="D979" s="919" t="e">
        <f>IF(#REF!&lt;&gt;"",#REF!,"")</f>
        <v>#REF!</v>
      </c>
      <c r="E979" t="s">
        <v>1125</v>
      </c>
      <c r="F979" t="s">
        <v>1129</v>
      </c>
    </row>
    <row r="980" spans="1:6" x14ac:dyDescent="0.15">
      <c r="A980" t="s">
        <v>1466</v>
      </c>
      <c r="B980">
        <v>1964</v>
      </c>
      <c r="C980" t="s">
        <v>1161</v>
      </c>
      <c r="D980" s="919" t="e">
        <f>IF(#REF!&lt;&gt;"",#REF!,"")</f>
        <v>#REF!</v>
      </c>
      <c r="E980" t="s">
        <v>1125</v>
      </c>
      <c r="F980" t="s">
        <v>1129</v>
      </c>
    </row>
    <row r="981" spans="1:6" x14ac:dyDescent="0.15">
      <c r="A981" t="s">
        <v>1466</v>
      </c>
      <c r="B981">
        <v>1965</v>
      </c>
      <c r="C981" t="s">
        <v>1217</v>
      </c>
      <c r="D981" s="919" t="e">
        <f>IF(#REF!&lt;&gt;"",#REF!,"")</f>
        <v>#REF!</v>
      </c>
      <c r="E981" t="s">
        <v>1125</v>
      </c>
      <c r="F981" t="s">
        <v>1129</v>
      </c>
    </row>
    <row r="982" spans="1:6" x14ac:dyDescent="0.15">
      <c r="A982" t="s">
        <v>1466</v>
      </c>
      <c r="B982">
        <v>1966</v>
      </c>
      <c r="C982" t="s">
        <v>1218</v>
      </c>
      <c r="D982" s="919" t="e">
        <f>IF(#REF!&lt;&gt;"",#REF!,"")</f>
        <v>#REF!</v>
      </c>
      <c r="E982" t="s">
        <v>1125</v>
      </c>
      <c r="F982" t="s">
        <v>1129</v>
      </c>
    </row>
    <row r="983" spans="1:6" x14ac:dyDescent="0.15">
      <c r="A983" t="s">
        <v>1466</v>
      </c>
      <c r="B983">
        <v>1967</v>
      </c>
      <c r="C983" t="s">
        <v>1162</v>
      </c>
      <c r="D983" s="919" t="e">
        <f>IF(#REF!&lt;&gt;"",#REF!,"")</f>
        <v>#REF!</v>
      </c>
      <c r="E983" t="s">
        <v>1125</v>
      </c>
      <c r="F983" t="s">
        <v>1129</v>
      </c>
    </row>
    <row r="984" spans="1:6" x14ac:dyDescent="0.15">
      <c r="A984" t="s">
        <v>1466</v>
      </c>
      <c r="B984">
        <v>1968</v>
      </c>
      <c r="C984" t="s">
        <v>1219</v>
      </c>
      <c r="D984" s="919" t="e">
        <f>IF(#REF!&lt;&gt;"",#REF!,"")</f>
        <v>#REF!</v>
      </c>
      <c r="E984" t="s">
        <v>1125</v>
      </c>
      <c r="F984" t="s">
        <v>1129</v>
      </c>
    </row>
    <row r="985" spans="1:6" x14ac:dyDescent="0.15">
      <c r="A985" t="s">
        <v>1466</v>
      </c>
      <c r="B985">
        <v>1970</v>
      </c>
      <c r="C985" t="s">
        <v>1302</v>
      </c>
      <c r="D985" s="919" t="e">
        <f>IF(#REF!&lt;&gt;"",#REF!,"")</f>
        <v>#REF!</v>
      </c>
      <c r="E985" t="s">
        <v>1125</v>
      </c>
      <c r="F985" t="s">
        <v>1129</v>
      </c>
    </row>
    <row r="986" spans="1:6" x14ac:dyDescent="0.15">
      <c r="A986" t="s">
        <v>1466</v>
      </c>
      <c r="B986">
        <v>1972</v>
      </c>
      <c r="C986" t="s">
        <v>1387</v>
      </c>
      <c r="D986" t="e">
        <f>IF(#REF!&lt;&gt;"",#REF!,"")</f>
        <v>#REF!</v>
      </c>
      <c r="E986" t="s">
        <v>1125</v>
      </c>
      <c r="F986" t="s">
        <v>1440</v>
      </c>
    </row>
    <row r="987" spans="1:6" x14ac:dyDescent="0.15">
      <c r="A987" t="s">
        <v>1466</v>
      </c>
      <c r="B987">
        <v>1974</v>
      </c>
      <c r="C987" t="s">
        <v>1340</v>
      </c>
      <c r="D987" s="919" t="e">
        <f>IF(#REF!&lt;&gt;"",#REF!,"")</f>
        <v>#REF!</v>
      </c>
      <c r="E987" t="s">
        <v>1125</v>
      </c>
      <c r="F987" t="s">
        <v>1129</v>
      </c>
    </row>
    <row r="988" spans="1:6" x14ac:dyDescent="0.15">
      <c r="A988" t="s">
        <v>1466</v>
      </c>
      <c r="B988">
        <v>1977</v>
      </c>
      <c r="C988" t="s">
        <v>1286</v>
      </c>
      <c r="D988" s="919" t="e">
        <f>IF(#REF!&lt;&gt;"",#REF!,"")</f>
        <v>#REF!</v>
      </c>
      <c r="E988" t="s">
        <v>1125</v>
      </c>
      <c r="F988" t="s">
        <v>1129</v>
      </c>
    </row>
    <row r="989" spans="1:6" x14ac:dyDescent="0.15">
      <c r="A989" t="s">
        <v>1466</v>
      </c>
      <c r="B989">
        <v>1978</v>
      </c>
      <c r="C989" t="s">
        <v>1308</v>
      </c>
      <c r="D989" s="919" t="e">
        <f>IF(#REF!&lt;&gt;"",#REF!,"")</f>
        <v>#REF!</v>
      </c>
      <c r="E989" t="s">
        <v>1125</v>
      </c>
      <c r="F989" t="s">
        <v>1129</v>
      </c>
    </row>
    <row r="990" spans="1:6" x14ac:dyDescent="0.15">
      <c r="A990" t="s">
        <v>1466</v>
      </c>
      <c r="B990">
        <v>1979</v>
      </c>
      <c r="C990" t="s">
        <v>1163</v>
      </c>
      <c r="D990" s="919" t="e">
        <f>IF(#REF!&lt;&gt;"",#REF!,"")</f>
        <v>#REF!</v>
      </c>
      <c r="E990" t="s">
        <v>1125</v>
      </c>
      <c r="F990" t="s">
        <v>1129</v>
      </c>
    </row>
    <row r="991" spans="1:6" x14ac:dyDescent="0.15">
      <c r="A991" t="s">
        <v>1466</v>
      </c>
      <c r="B991">
        <v>1980</v>
      </c>
      <c r="C991" t="s">
        <v>1221</v>
      </c>
      <c r="D991" s="919" t="e">
        <f>IF(#REF!&lt;&gt;"",#REF!,"")</f>
        <v>#REF!</v>
      </c>
      <c r="E991" t="s">
        <v>1125</v>
      </c>
      <c r="F991" t="s">
        <v>1129</v>
      </c>
    </row>
    <row r="992" spans="1:6" x14ac:dyDescent="0.15">
      <c r="A992" t="s">
        <v>1466</v>
      </c>
      <c r="B992">
        <v>1981</v>
      </c>
      <c r="C992" t="s">
        <v>1222</v>
      </c>
      <c r="D992" s="919" t="e">
        <f>IF(#REF!&lt;&gt;"",#REF!,"")</f>
        <v>#REF!</v>
      </c>
      <c r="E992" t="s">
        <v>1125</v>
      </c>
      <c r="F992" t="s">
        <v>1129</v>
      </c>
    </row>
    <row r="993" spans="1:6" x14ac:dyDescent="0.15">
      <c r="A993" t="s">
        <v>1466</v>
      </c>
      <c r="B993">
        <v>1982</v>
      </c>
      <c r="C993" t="s">
        <v>1164</v>
      </c>
      <c r="D993" s="919" t="e">
        <f>IF(#REF!&lt;&gt;"",#REF!,"")</f>
        <v>#REF!</v>
      </c>
      <c r="E993" t="s">
        <v>1125</v>
      </c>
      <c r="F993" t="s">
        <v>1129</v>
      </c>
    </row>
    <row r="994" spans="1:6" x14ac:dyDescent="0.15">
      <c r="A994" t="s">
        <v>1466</v>
      </c>
      <c r="B994">
        <v>1983</v>
      </c>
      <c r="C994" t="s">
        <v>1223</v>
      </c>
      <c r="D994" s="919" t="e">
        <f>IF(#REF!&lt;&gt;"",#REF!,"")</f>
        <v>#REF!</v>
      </c>
      <c r="E994" t="s">
        <v>1125</v>
      </c>
      <c r="F994" t="s">
        <v>1129</v>
      </c>
    </row>
    <row r="995" spans="1:6" x14ac:dyDescent="0.15">
      <c r="A995" t="s">
        <v>1466</v>
      </c>
      <c r="B995">
        <v>1986</v>
      </c>
      <c r="C995" t="s">
        <v>1443</v>
      </c>
      <c r="D995" s="919" t="e">
        <f>IF(#REF!&lt;&gt;"",#REF!,"")</f>
        <v>#REF!</v>
      </c>
      <c r="E995" t="s">
        <v>1125</v>
      </c>
      <c r="F995" t="s">
        <v>1129</v>
      </c>
    </row>
    <row r="996" spans="1:6" x14ac:dyDescent="0.15">
      <c r="A996" t="s">
        <v>1466</v>
      </c>
      <c r="B996">
        <v>1987</v>
      </c>
      <c r="C996" t="s">
        <v>1309</v>
      </c>
      <c r="D996" s="919" t="e">
        <f>IF(#REF!&lt;&gt;"",#REF!,"")</f>
        <v>#REF!</v>
      </c>
      <c r="E996" t="s">
        <v>1125</v>
      </c>
      <c r="F996" t="s">
        <v>1129</v>
      </c>
    </row>
    <row r="997" spans="1:6" x14ac:dyDescent="0.15">
      <c r="A997" t="s">
        <v>1466</v>
      </c>
      <c r="B997">
        <v>1988</v>
      </c>
      <c r="C997" t="s">
        <v>1165</v>
      </c>
      <c r="D997" s="919" t="e">
        <f>IF(#REF!&lt;&gt;"",#REF!,"")</f>
        <v>#REF!</v>
      </c>
      <c r="E997" t="s">
        <v>1125</v>
      </c>
      <c r="F997" t="s">
        <v>1129</v>
      </c>
    </row>
    <row r="998" spans="1:6" x14ac:dyDescent="0.15">
      <c r="A998" t="s">
        <v>1466</v>
      </c>
      <c r="B998">
        <v>1989</v>
      </c>
      <c r="C998" t="s">
        <v>1225</v>
      </c>
      <c r="D998" s="919" t="e">
        <f>IF(#REF!&lt;&gt;"",#REF!,"")</f>
        <v>#REF!</v>
      </c>
      <c r="E998" t="s">
        <v>1125</v>
      </c>
      <c r="F998" t="s">
        <v>1129</v>
      </c>
    </row>
    <row r="999" spans="1:6" x14ac:dyDescent="0.15">
      <c r="A999" t="s">
        <v>1466</v>
      </c>
      <c r="B999">
        <v>1990</v>
      </c>
      <c r="C999" t="s">
        <v>1226</v>
      </c>
      <c r="D999" s="919" t="e">
        <f>IF(#REF!&lt;&gt;"",#REF!,"")</f>
        <v>#REF!</v>
      </c>
      <c r="E999" t="s">
        <v>1125</v>
      </c>
      <c r="F999" t="s">
        <v>1129</v>
      </c>
    </row>
    <row r="1000" spans="1:6" x14ac:dyDescent="0.15">
      <c r="A1000" t="s">
        <v>1466</v>
      </c>
      <c r="B1000">
        <v>1991</v>
      </c>
      <c r="C1000" t="s">
        <v>1166</v>
      </c>
      <c r="D1000" s="919" t="e">
        <f>IF(#REF!&lt;&gt;"",#REF!,"")</f>
        <v>#REF!</v>
      </c>
      <c r="E1000" t="s">
        <v>1125</v>
      </c>
      <c r="F1000" t="s">
        <v>1129</v>
      </c>
    </row>
    <row r="1001" spans="1:6" x14ac:dyDescent="0.15">
      <c r="A1001" t="s">
        <v>1466</v>
      </c>
      <c r="B1001">
        <v>1992</v>
      </c>
      <c r="C1001" t="s">
        <v>1227</v>
      </c>
      <c r="D1001" s="919" t="e">
        <f>IF(#REF!&lt;&gt;"",#REF!,"")</f>
        <v>#REF!</v>
      </c>
      <c r="E1001" t="s">
        <v>1125</v>
      </c>
      <c r="F1001" t="s">
        <v>1129</v>
      </c>
    </row>
    <row r="1002" spans="1:6" x14ac:dyDescent="0.15">
      <c r="A1002" t="s">
        <v>1466</v>
      </c>
      <c r="B1002">
        <v>1994</v>
      </c>
      <c r="C1002" t="s">
        <v>1427</v>
      </c>
      <c r="D1002" s="919" t="e">
        <f>IF(#REF!&lt;&gt;"",#REF!,"")</f>
        <v>#REF!</v>
      </c>
      <c r="E1002" t="s">
        <v>1125</v>
      </c>
      <c r="F1002" t="s">
        <v>1129</v>
      </c>
    </row>
    <row r="1003" spans="1:6" x14ac:dyDescent="0.15">
      <c r="A1003" t="s">
        <v>1466</v>
      </c>
      <c r="B1003">
        <v>1995</v>
      </c>
      <c r="C1003" t="s">
        <v>1310</v>
      </c>
      <c r="D1003" s="919" t="e">
        <f>IF(#REF!&lt;&gt;"",#REF!,"")</f>
        <v>#REF!</v>
      </c>
      <c r="E1003" t="s">
        <v>1125</v>
      </c>
      <c r="F1003" t="s">
        <v>1129</v>
      </c>
    </row>
    <row r="1004" spans="1:6" x14ac:dyDescent="0.15">
      <c r="A1004" t="s">
        <v>1466</v>
      </c>
      <c r="B1004">
        <v>1996</v>
      </c>
      <c r="C1004" t="s">
        <v>1167</v>
      </c>
      <c r="D1004" s="919" t="e">
        <f>IF(#REF!&lt;&gt;"",#REF!,"")</f>
        <v>#REF!</v>
      </c>
      <c r="E1004" t="s">
        <v>1125</v>
      </c>
      <c r="F1004" t="s">
        <v>1129</v>
      </c>
    </row>
    <row r="1005" spans="1:6" x14ac:dyDescent="0.15">
      <c r="A1005" t="s">
        <v>1466</v>
      </c>
      <c r="B1005">
        <v>1997</v>
      </c>
      <c r="C1005" t="s">
        <v>1229</v>
      </c>
      <c r="D1005" s="919" t="e">
        <f>IF(#REF!&lt;&gt;"",#REF!,"")</f>
        <v>#REF!</v>
      </c>
      <c r="E1005" t="s">
        <v>1125</v>
      </c>
      <c r="F1005" t="s">
        <v>1129</v>
      </c>
    </row>
    <row r="1006" spans="1:6" x14ac:dyDescent="0.15">
      <c r="A1006" t="s">
        <v>1466</v>
      </c>
      <c r="B1006">
        <v>1998</v>
      </c>
      <c r="C1006" t="s">
        <v>1230</v>
      </c>
      <c r="D1006" s="919" t="e">
        <f>IF(#REF!&lt;&gt;"",#REF!,"")</f>
        <v>#REF!</v>
      </c>
      <c r="E1006" t="s">
        <v>1125</v>
      </c>
      <c r="F1006" t="s">
        <v>1129</v>
      </c>
    </row>
    <row r="1007" spans="1:6" x14ac:dyDescent="0.15">
      <c r="A1007" t="s">
        <v>1466</v>
      </c>
      <c r="B1007">
        <v>1999</v>
      </c>
      <c r="C1007" t="s">
        <v>1168</v>
      </c>
      <c r="D1007" s="919" t="e">
        <f>IF(#REF!&lt;&gt;"",#REF!,"")</f>
        <v>#REF!</v>
      </c>
      <c r="E1007" t="s">
        <v>1125</v>
      </c>
      <c r="F1007" t="s">
        <v>1129</v>
      </c>
    </row>
    <row r="1008" spans="1:6" x14ac:dyDescent="0.15">
      <c r="A1008" t="s">
        <v>1466</v>
      </c>
      <c r="B1008">
        <v>2000</v>
      </c>
      <c r="C1008" t="s">
        <v>1231</v>
      </c>
      <c r="D1008" s="919" t="e">
        <f>IF(#REF!&lt;&gt;"",#REF!,"")</f>
        <v>#REF!</v>
      </c>
      <c r="E1008" t="s">
        <v>1125</v>
      </c>
      <c r="F1008" t="s">
        <v>1129</v>
      </c>
    </row>
    <row r="1009" spans="1:6" x14ac:dyDescent="0.15">
      <c r="A1009" t="s">
        <v>1466</v>
      </c>
      <c r="B1009">
        <v>2002</v>
      </c>
      <c r="C1009" t="s">
        <v>1435</v>
      </c>
      <c r="D1009" s="919" t="e">
        <f>IF(#REF!&lt;&gt;"",#REF!,"")</f>
        <v>#REF!</v>
      </c>
      <c r="E1009" t="s">
        <v>1125</v>
      </c>
      <c r="F1009" t="s">
        <v>1129</v>
      </c>
    </row>
    <row r="1010" spans="1:6" x14ac:dyDescent="0.15">
      <c r="A1010" t="s">
        <v>1466</v>
      </c>
      <c r="B1010">
        <v>2003</v>
      </c>
      <c r="C1010" t="s">
        <v>1311</v>
      </c>
      <c r="D1010" s="919" t="e">
        <f>IF(#REF!&lt;&gt;"",#REF!,"")</f>
        <v>#REF!</v>
      </c>
      <c r="E1010" t="s">
        <v>1125</v>
      </c>
      <c r="F1010" t="s">
        <v>1129</v>
      </c>
    </row>
    <row r="1011" spans="1:6" x14ac:dyDescent="0.15">
      <c r="A1011" t="s">
        <v>1466</v>
      </c>
      <c r="B1011">
        <v>2004</v>
      </c>
      <c r="C1011" t="s">
        <v>1169</v>
      </c>
      <c r="D1011" s="919" t="e">
        <f>IF(#REF!&lt;&gt;"",#REF!,"")</f>
        <v>#REF!</v>
      </c>
      <c r="E1011" t="s">
        <v>1125</v>
      </c>
      <c r="F1011" t="s">
        <v>1129</v>
      </c>
    </row>
    <row r="1012" spans="1:6" x14ac:dyDescent="0.15">
      <c r="A1012" t="s">
        <v>1466</v>
      </c>
      <c r="B1012">
        <v>2005</v>
      </c>
      <c r="C1012" t="s">
        <v>1233</v>
      </c>
      <c r="D1012" s="919" t="e">
        <f>IF(#REF!&lt;&gt;"",#REF!,"")</f>
        <v>#REF!</v>
      </c>
      <c r="E1012" t="s">
        <v>1125</v>
      </c>
      <c r="F1012" t="s">
        <v>1129</v>
      </c>
    </row>
    <row r="1013" spans="1:6" x14ac:dyDescent="0.15">
      <c r="A1013" t="s">
        <v>1466</v>
      </c>
      <c r="B1013">
        <v>2006</v>
      </c>
      <c r="C1013" t="s">
        <v>1234</v>
      </c>
      <c r="D1013" s="919" t="e">
        <f>IF(#REF!&lt;&gt;"",#REF!,"")</f>
        <v>#REF!</v>
      </c>
      <c r="E1013" t="s">
        <v>1125</v>
      </c>
      <c r="F1013" t="s">
        <v>1129</v>
      </c>
    </row>
    <row r="1014" spans="1:6" x14ac:dyDescent="0.15">
      <c r="A1014" t="s">
        <v>1466</v>
      </c>
      <c r="B1014">
        <v>2007</v>
      </c>
      <c r="C1014" t="s">
        <v>1170</v>
      </c>
      <c r="D1014" s="919" t="e">
        <f>IF(#REF!&lt;&gt;"",#REF!,"")</f>
        <v>#REF!</v>
      </c>
      <c r="E1014" t="s">
        <v>1125</v>
      </c>
      <c r="F1014" t="s">
        <v>1129</v>
      </c>
    </row>
    <row r="1015" spans="1:6" x14ac:dyDescent="0.15">
      <c r="A1015" t="s">
        <v>1466</v>
      </c>
      <c r="B1015">
        <v>2008</v>
      </c>
      <c r="C1015" t="s">
        <v>1235</v>
      </c>
      <c r="D1015" s="919" t="e">
        <f>IF(#REF!&lt;&gt;"",#REF!,"")</f>
        <v>#REF!</v>
      </c>
      <c r="E1015" t="s">
        <v>1125</v>
      </c>
      <c r="F1015" t="s">
        <v>1129</v>
      </c>
    </row>
    <row r="1016" spans="1:6" x14ac:dyDescent="0.15">
      <c r="A1016" t="s">
        <v>1466</v>
      </c>
      <c r="B1016">
        <v>2010</v>
      </c>
      <c r="C1016" t="s">
        <v>1287</v>
      </c>
      <c r="D1016" s="919" t="e">
        <f>IF(#REF!&lt;&gt;"",#REF!,"")</f>
        <v>#REF!</v>
      </c>
      <c r="E1016" t="s">
        <v>1125</v>
      </c>
      <c r="F1016" t="s">
        <v>1129</v>
      </c>
    </row>
    <row r="1017" spans="1:6" x14ac:dyDescent="0.15">
      <c r="A1017" t="s">
        <v>1466</v>
      </c>
      <c r="B1017">
        <v>2011</v>
      </c>
      <c r="C1017" t="s">
        <v>1444</v>
      </c>
      <c r="D1017" s="919" t="e">
        <f>IF(#REF!&lt;&gt;"",#REF!,"")</f>
        <v>#REF!</v>
      </c>
      <c r="E1017" t="s">
        <v>1125</v>
      </c>
      <c r="F1017" t="s">
        <v>1129</v>
      </c>
    </row>
    <row r="1018" spans="1:6" x14ac:dyDescent="0.15">
      <c r="A1018" t="s">
        <v>1466</v>
      </c>
      <c r="B1018">
        <v>2012</v>
      </c>
      <c r="C1018" t="s">
        <v>1171</v>
      </c>
      <c r="D1018" s="919" t="e">
        <f>IF(#REF!&lt;&gt;"",#REF!,"")</f>
        <v>#REF!</v>
      </c>
      <c r="E1018" t="s">
        <v>1125</v>
      </c>
      <c r="F1018" t="s">
        <v>1129</v>
      </c>
    </row>
    <row r="1019" spans="1:6" x14ac:dyDescent="0.15">
      <c r="A1019" t="s">
        <v>1466</v>
      </c>
      <c r="B1019">
        <v>2013</v>
      </c>
      <c r="C1019" t="s">
        <v>1237</v>
      </c>
      <c r="D1019" s="919" t="e">
        <f>IF(#REF!&lt;&gt;"",#REF!,"")</f>
        <v>#REF!</v>
      </c>
      <c r="E1019" t="s">
        <v>1125</v>
      </c>
      <c r="F1019" t="s">
        <v>1129</v>
      </c>
    </row>
    <row r="1020" spans="1:6" x14ac:dyDescent="0.15">
      <c r="A1020" t="s">
        <v>1466</v>
      </c>
      <c r="B1020">
        <v>2014</v>
      </c>
      <c r="C1020" t="s">
        <v>1238</v>
      </c>
      <c r="D1020" s="919" t="e">
        <f>IF(#REF!&lt;&gt;"",#REF!,"")</f>
        <v>#REF!</v>
      </c>
      <c r="E1020" t="s">
        <v>1125</v>
      </c>
      <c r="F1020" t="s">
        <v>1129</v>
      </c>
    </row>
    <row r="1021" spans="1:6" x14ac:dyDescent="0.15">
      <c r="A1021" t="s">
        <v>1466</v>
      </c>
      <c r="B1021">
        <v>2015</v>
      </c>
      <c r="C1021" t="s">
        <v>1172</v>
      </c>
      <c r="D1021" s="919" t="e">
        <f>IF(#REF!&lt;&gt;"",#REF!,"")</f>
        <v>#REF!</v>
      </c>
      <c r="E1021" t="s">
        <v>1125</v>
      </c>
      <c r="F1021" t="s">
        <v>1129</v>
      </c>
    </row>
    <row r="1022" spans="1:6" x14ac:dyDescent="0.15">
      <c r="A1022" t="s">
        <v>1466</v>
      </c>
      <c r="B1022">
        <v>2016</v>
      </c>
      <c r="C1022" t="s">
        <v>1239</v>
      </c>
      <c r="D1022" s="919" t="e">
        <f>IF(#REF!&lt;&gt;"",#REF!,"")</f>
        <v>#REF!</v>
      </c>
      <c r="E1022" t="s">
        <v>1125</v>
      </c>
      <c r="F1022" t="s">
        <v>1129</v>
      </c>
    </row>
    <row r="1023" spans="1:6" x14ac:dyDescent="0.15">
      <c r="A1023" t="s">
        <v>1466</v>
      </c>
      <c r="B1023">
        <v>2018</v>
      </c>
      <c r="C1023" t="s">
        <v>1422</v>
      </c>
      <c r="D1023" s="919" t="e">
        <f>IF(#REF!&lt;&gt;"",#REF!,"")</f>
        <v>#REF!</v>
      </c>
      <c r="E1023" t="s">
        <v>1125</v>
      </c>
      <c r="F1023" t="s">
        <v>1129</v>
      </c>
    </row>
    <row r="1024" spans="1:6" x14ac:dyDescent="0.15">
      <c r="A1024" t="s">
        <v>1466</v>
      </c>
      <c r="B1024">
        <v>2019</v>
      </c>
      <c r="C1024" t="s">
        <v>1445</v>
      </c>
      <c r="D1024" s="919" t="e">
        <f>IF(#REF!&lt;&gt;"",#REF!,"")</f>
        <v>#REF!</v>
      </c>
      <c r="E1024" t="s">
        <v>1125</v>
      </c>
      <c r="F1024" t="s">
        <v>1129</v>
      </c>
    </row>
    <row r="1025" spans="1:6" x14ac:dyDescent="0.15">
      <c r="A1025" t="s">
        <v>1466</v>
      </c>
      <c r="B1025">
        <v>2020</v>
      </c>
      <c r="C1025" t="s">
        <v>1173</v>
      </c>
      <c r="D1025" s="919" t="e">
        <f>IF(#REF!&lt;&gt;"",#REF!,"")</f>
        <v>#REF!</v>
      </c>
      <c r="E1025" t="s">
        <v>1125</v>
      </c>
      <c r="F1025" t="s">
        <v>1129</v>
      </c>
    </row>
    <row r="1026" spans="1:6" x14ac:dyDescent="0.15">
      <c r="A1026" t="s">
        <v>1466</v>
      </c>
      <c r="B1026">
        <v>2021</v>
      </c>
      <c r="C1026" t="s">
        <v>1241</v>
      </c>
      <c r="D1026" s="919" t="e">
        <f>IF(#REF!&lt;&gt;"",#REF!,"")</f>
        <v>#REF!</v>
      </c>
      <c r="E1026" t="s">
        <v>1125</v>
      </c>
      <c r="F1026" t="s">
        <v>1129</v>
      </c>
    </row>
    <row r="1027" spans="1:6" x14ac:dyDescent="0.15">
      <c r="A1027" t="s">
        <v>1466</v>
      </c>
      <c r="B1027">
        <v>2022</v>
      </c>
      <c r="C1027" t="s">
        <v>1242</v>
      </c>
      <c r="D1027" s="919" t="e">
        <f>IF(#REF!&lt;&gt;"",#REF!,"")</f>
        <v>#REF!</v>
      </c>
      <c r="E1027" t="s">
        <v>1125</v>
      </c>
      <c r="F1027" t="s">
        <v>1129</v>
      </c>
    </row>
    <row r="1028" spans="1:6" x14ac:dyDescent="0.15">
      <c r="A1028" t="s">
        <v>1466</v>
      </c>
      <c r="B1028">
        <v>2023</v>
      </c>
      <c r="C1028" t="s">
        <v>1174</v>
      </c>
      <c r="D1028" s="919" t="e">
        <f>IF(#REF!&lt;&gt;"",#REF!,"")</f>
        <v>#REF!</v>
      </c>
      <c r="E1028" t="s">
        <v>1125</v>
      </c>
      <c r="F1028" t="s">
        <v>1129</v>
      </c>
    </row>
    <row r="1029" spans="1:6" x14ac:dyDescent="0.15">
      <c r="A1029" t="s">
        <v>1466</v>
      </c>
      <c r="B1029">
        <v>2024</v>
      </c>
      <c r="C1029" t="s">
        <v>1243</v>
      </c>
      <c r="D1029" s="919" t="e">
        <f>IF(#REF!&lt;&gt;"",#REF!,"")</f>
        <v>#REF!</v>
      </c>
      <c r="E1029" t="s">
        <v>1125</v>
      </c>
      <c r="F1029" t="s">
        <v>1129</v>
      </c>
    </row>
    <row r="1030" spans="1:6" x14ac:dyDescent="0.15">
      <c r="A1030" t="s">
        <v>1466</v>
      </c>
      <c r="B1030">
        <v>2026</v>
      </c>
      <c r="C1030" t="s">
        <v>1446</v>
      </c>
      <c r="D1030" s="919" t="e">
        <f>IF(#REF!&lt;&gt;"",#REF!,"")</f>
        <v>#REF!</v>
      </c>
      <c r="E1030" t="s">
        <v>1125</v>
      </c>
      <c r="F1030" t="s">
        <v>1129</v>
      </c>
    </row>
    <row r="1031" spans="1:6" x14ac:dyDescent="0.15">
      <c r="A1031" t="s">
        <v>1466</v>
      </c>
      <c r="B1031">
        <v>2027</v>
      </c>
      <c r="C1031" t="s">
        <v>1447</v>
      </c>
      <c r="D1031" s="919" t="e">
        <f>IF(#REF!&lt;&gt;"",#REF!,"")</f>
        <v>#REF!</v>
      </c>
      <c r="E1031" t="s">
        <v>1125</v>
      </c>
      <c r="F1031" t="s">
        <v>1129</v>
      </c>
    </row>
    <row r="1032" spans="1:6" x14ac:dyDescent="0.15">
      <c r="A1032" t="s">
        <v>1466</v>
      </c>
      <c r="B1032">
        <v>2028</v>
      </c>
      <c r="C1032" t="s">
        <v>1175</v>
      </c>
      <c r="D1032" s="919" t="e">
        <f>IF(#REF!&lt;&gt;"",#REF!,"")</f>
        <v>#REF!</v>
      </c>
      <c r="E1032" t="s">
        <v>1125</v>
      </c>
      <c r="F1032" t="s">
        <v>1129</v>
      </c>
    </row>
    <row r="1033" spans="1:6" x14ac:dyDescent="0.15">
      <c r="A1033" t="s">
        <v>1466</v>
      </c>
      <c r="B1033">
        <v>2029</v>
      </c>
      <c r="C1033" t="s">
        <v>1176</v>
      </c>
      <c r="D1033" s="919" t="e">
        <f>IF(#REF!&lt;&gt;"",#REF!,"")</f>
        <v>#REF!</v>
      </c>
      <c r="E1033" t="s">
        <v>1125</v>
      </c>
      <c r="F1033" t="s">
        <v>1129</v>
      </c>
    </row>
    <row r="1034" spans="1:6" x14ac:dyDescent="0.15">
      <c r="A1034" t="s">
        <v>1466</v>
      </c>
      <c r="B1034">
        <v>2030</v>
      </c>
      <c r="C1034" t="s">
        <v>1177</v>
      </c>
      <c r="D1034" s="919" t="e">
        <f>IF(#REF!&lt;&gt;"",#REF!,"")</f>
        <v>#REF!</v>
      </c>
      <c r="E1034" t="s">
        <v>1125</v>
      </c>
      <c r="F1034" t="s">
        <v>1129</v>
      </c>
    </row>
    <row r="1035" spans="1:6" x14ac:dyDescent="0.15">
      <c r="A1035" t="s">
        <v>1466</v>
      </c>
      <c r="B1035">
        <v>2031</v>
      </c>
      <c r="C1035" t="s">
        <v>1178</v>
      </c>
      <c r="D1035" s="919" t="e">
        <f>IF(#REF!&lt;&gt;"",#REF!,"")</f>
        <v>#REF!</v>
      </c>
      <c r="E1035" t="s">
        <v>1125</v>
      </c>
      <c r="F1035" t="s">
        <v>1129</v>
      </c>
    </row>
    <row r="1036" spans="1:6" x14ac:dyDescent="0.15">
      <c r="A1036" t="s">
        <v>1466</v>
      </c>
      <c r="B1036">
        <v>2032</v>
      </c>
      <c r="C1036" t="s">
        <v>1245</v>
      </c>
      <c r="D1036" s="919" t="e">
        <f>IF(#REF!&lt;&gt;"",#REF!,"")</f>
        <v>#REF!</v>
      </c>
      <c r="E1036" t="s">
        <v>1125</v>
      </c>
      <c r="F1036" t="s">
        <v>1129</v>
      </c>
    </row>
    <row r="1037" spans="1:6" x14ac:dyDescent="0.15">
      <c r="A1037" t="s">
        <v>1466</v>
      </c>
      <c r="B1037">
        <v>2034</v>
      </c>
      <c r="C1037" t="s">
        <v>1288</v>
      </c>
      <c r="D1037" s="919" t="e">
        <f>IF(#REF!&lt;&gt;"",#REF!,"")</f>
        <v>#REF!</v>
      </c>
      <c r="E1037" t="s">
        <v>1125</v>
      </c>
      <c r="F1037" t="s">
        <v>1129</v>
      </c>
    </row>
    <row r="1038" spans="1:6" x14ac:dyDescent="0.15">
      <c r="A1038" t="s">
        <v>1466</v>
      </c>
      <c r="B1038">
        <v>2035</v>
      </c>
      <c r="C1038" t="s">
        <v>1312</v>
      </c>
      <c r="D1038" s="919" t="e">
        <f>IF(#REF!&lt;&gt;"",#REF!,"")</f>
        <v>#REF!</v>
      </c>
      <c r="E1038" t="s">
        <v>1125</v>
      </c>
      <c r="F1038" t="s">
        <v>1129</v>
      </c>
    </row>
    <row r="1039" spans="1:6" x14ac:dyDescent="0.15">
      <c r="A1039" t="s">
        <v>1466</v>
      </c>
      <c r="B1039">
        <v>2036</v>
      </c>
      <c r="C1039" t="s">
        <v>1179</v>
      </c>
      <c r="D1039" s="919" t="e">
        <f>IF(#REF!&lt;&gt;"",#REF!,"")</f>
        <v>#REF!</v>
      </c>
      <c r="E1039" t="s">
        <v>1125</v>
      </c>
      <c r="F1039" t="s">
        <v>1129</v>
      </c>
    </row>
    <row r="1040" spans="1:6" x14ac:dyDescent="0.15">
      <c r="A1040" t="s">
        <v>1466</v>
      </c>
      <c r="B1040">
        <v>2037</v>
      </c>
      <c r="C1040" t="s">
        <v>1180</v>
      </c>
      <c r="D1040" s="919" t="e">
        <f>IF(#REF!&lt;&gt;"",#REF!,"")</f>
        <v>#REF!</v>
      </c>
      <c r="E1040" t="s">
        <v>1125</v>
      </c>
      <c r="F1040" t="s">
        <v>1129</v>
      </c>
    </row>
    <row r="1041" spans="1:6" x14ac:dyDescent="0.15">
      <c r="A1041" t="s">
        <v>1466</v>
      </c>
      <c r="B1041">
        <v>2038</v>
      </c>
      <c r="C1041" t="s">
        <v>1181</v>
      </c>
      <c r="D1041" s="919" t="e">
        <f>IF(#REF!&lt;&gt;"",#REF!,"")</f>
        <v>#REF!</v>
      </c>
      <c r="E1041" t="s">
        <v>1125</v>
      </c>
      <c r="F1041" t="s">
        <v>1129</v>
      </c>
    </row>
    <row r="1042" spans="1:6" x14ac:dyDescent="0.15">
      <c r="A1042" t="s">
        <v>1466</v>
      </c>
      <c r="B1042">
        <v>2039</v>
      </c>
      <c r="C1042" t="s">
        <v>1182</v>
      </c>
      <c r="D1042" s="919" t="e">
        <f>IF(#REF!&lt;&gt;"",#REF!,"")</f>
        <v>#REF!</v>
      </c>
      <c r="E1042" t="s">
        <v>1125</v>
      </c>
      <c r="F1042" t="s">
        <v>1129</v>
      </c>
    </row>
    <row r="1043" spans="1:6" x14ac:dyDescent="0.15">
      <c r="A1043" t="s">
        <v>1466</v>
      </c>
      <c r="B1043">
        <v>2040</v>
      </c>
      <c r="C1043" t="s">
        <v>1247</v>
      </c>
      <c r="D1043" s="919" t="e">
        <f>IF(#REF!&lt;&gt;"",#REF!,"")</f>
        <v>#REF!</v>
      </c>
      <c r="E1043" t="s">
        <v>1125</v>
      </c>
      <c r="F1043" t="s">
        <v>1129</v>
      </c>
    </row>
    <row r="1044" spans="1:6" x14ac:dyDescent="0.15">
      <c r="A1044" t="s">
        <v>1466</v>
      </c>
      <c r="B1044">
        <v>2042</v>
      </c>
      <c r="C1044" t="s">
        <v>1274</v>
      </c>
      <c r="D1044" s="919" t="e">
        <f>IF(#REF!&lt;&gt;"",#REF!,"")</f>
        <v>#REF!</v>
      </c>
      <c r="E1044" t="s">
        <v>1125</v>
      </c>
      <c r="F1044" t="s">
        <v>1129</v>
      </c>
    </row>
    <row r="1045" spans="1:6" x14ac:dyDescent="0.15">
      <c r="A1045" t="s">
        <v>1466</v>
      </c>
      <c r="B1045">
        <v>2043</v>
      </c>
      <c r="C1045" t="s">
        <v>1145</v>
      </c>
      <c r="D1045" s="919" t="e">
        <f>IF(#REF!&lt;&gt;"",#REF!,"")</f>
        <v>#REF!</v>
      </c>
      <c r="E1045" t="s">
        <v>1125</v>
      </c>
      <c r="F1045" t="s">
        <v>1129</v>
      </c>
    </row>
    <row r="1046" spans="1:6" x14ac:dyDescent="0.15">
      <c r="A1046" t="s">
        <v>1466</v>
      </c>
      <c r="B1046">
        <v>2044</v>
      </c>
      <c r="C1046" t="s">
        <v>1249</v>
      </c>
      <c r="D1046" s="919" t="e">
        <f>IF(#REF!&lt;&gt;"",#REF!,"")</f>
        <v>#REF!</v>
      </c>
      <c r="E1046" t="s">
        <v>1125</v>
      </c>
      <c r="F1046" t="s">
        <v>1129</v>
      </c>
    </row>
    <row r="1047" spans="1:6" x14ac:dyDescent="0.15">
      <c r="A1047" t="s">
        <v>1466</v>
      </c>
      <c r="B1047">
        <v>2045</v>
      </c>
      <c r="C1047" t="s">
        <v>1250</v>
      </c>
      <c r="D1047" s="919" t="e">
        <f>IF(#REF!&lt;&gt;"",#REF!,"")</f>
        <v>#REF!</v>
      </c>
      <c r="E1047" t="s">
        <v>1125</v>
      </c>
      <c r="F1047" t="s">
        <v>1129</v>
      </c>
    </row>
    <row r="1048" spans="1:6" x14ac:dyDescent="0.15">
      <c r="A1048" t="s">
        <v>1466</v>
      </c>
      <c r="B1048">
        <v>2046</v>
      </c>
      <c r="C1048" t="s">
        <v>1251</v>
      </c>
      <c r="D1048" s="919" t="e">
        <f>IF(#REF!&lt;&gt;"",#REF!,"")</f>
        <v>#REF!</v>
      </c>
      <c r="E1048" t="s">
        <v>1125</v>
      </c>
      <c r="F1048" t="s">
        <v>1129</v>
      </c>
    </row>
    <row r="1049" spans="1:6" x14ac:dyDescent="0.15">
      <c r="A1049" t="s">
        <v>1466</v>
      </c>
      <c r="B1049">
        <v>2047</v>
      </c>
      <c r="C1049" t="s">
        <v>1252</v>
      </c>
      <c r="D1049" s="919" t="e">
        <f>IF(#REF!&lt;&gt;"",#REF!,"")</f>
        <v>#REF!</v>
      </c>
      <c r="E1049" t="s">
        <v>1125</v>
      </c>
      <c r="F1049" t="s">
        <v>1129</v>
      </c>
    </row>
    <row r="1050" spans="1:6" x14ac:dyDescent="0.15">
      <c r="A1050" t="s">
        <v>1466</v>
      </c>
      <c r="B1050">
        <v>2048</v>
      </c>
      <c r="C1050" t="s">
        <v>1253</v>
      </c>
      <c r="D1050" s="919" t="e">
        <f>IF(#REF!&lt;&gt;"",#REF!,"")</f>
        <v>#REF!</v>
      </c>
      <c r="E1050" t="s">
        <v>1125</v>
      </c>
      <c r="F1050" t="s">
        <v>1129</v>
      </c>
    </row>
    <row r="1051" spans="1:6" x14ac:dyDescent="0.15">
      <c r="A1051" t="s">
        <v>1466</v>
      </c>
      <c r="B1051">
        <v>2050</v>
      </c>
      <c r="C1051" t="s">
        <v>1275</v>
      </c>
      <c r="D1051" s="919" t="e">
        <f>IF(#REF!&lt;&gt;"",#REF!,"")</f>
        <v>#REF!</v>
      </c>
      <c r="E1051" t="s">
        <v>1125</v>
      </c>
      <c r="F1051" t="s">
        <v>1129</v>
      </c>
    </row>
    <row r="1052" spans="1:6" x14ac:dyDescent="0.15">
      <c r="A1052" t="s">
        <v>1466</v>
      </c>
      <c r="B1052">
        <v>2051</v>
      </c>
      <c r="C1052" t="s">
        <v>1313</v>
      </c>
      <c r="D1052" s="919" t="e">
        <f>IF(#REF!&lt;&gt;"",#REF!,"")</f>
        <v>#REF!</v>
      </c>
      <c r="E1052" t="s">
        <v>1125</v>
      </c>
      <c r="F1052" t="s">
        <v>1129</v>
      </c>
    </row>
    <row r="1053" spans="1:6" x14ac:dyDescent="0.15">
      <c r="A1053" t="s">
        <v>1466</v>
      </c>
      <c r="B1053">
        <v>2052</v>
      </c>
      <c r="C1053" t="s">
        <v>1255</v>
      </c>
      <c r="D1053" s="919" t="e">
        <f>IF(#REF!&lt;&gt;"",#REF!,"")</f>
        <v>#REF!</v>
      </c>
      <c r="E1053" t="s">
        <v>1125</v>
      </c>
      <c r="F1053" t="s">
        <v>1129</v>
      </c>
    </row>
    <row r="1054" spans="1:6" x14ac:dyDescent="0.15">
      <c r="A1054" t="s">
        <v>1466</v>
      </c>
      <c r="B1054">
        <v>2053</v>
      </c>
      <c r="C1054" t="s">
        <v>1256</v>
      </c>
      <c r="D1054" s="919" t="e">
        <f>IF(#REF!&lt;&gt;"",#REF!,"")</f>
        <v>#REF!</v>
      </c>
      <c r="E1054" t="s">
        <v>1125</v>
      </c>
      <c r="F1054" t="s">
        <v>1129</v>
      </c>
    </row>
    <row r="1055" spans="1:6" x14ac:dyDescent="0.15">
      <c r="A1055" t="s">
        <v>1466</v>
      </c>
      <c r="B1055">
        <v>2054</v>
      </c>
      <c r="C1055" t="s">
        <v>1257</v>
      </c>
      <c r="D1055" s="919" t="e">
        <f>IF(#REF!&lt;&gt;"",#REF!,"")</f>
        <v>#REF!</v>
      </c>
      <c r="E1055" t="s">
        <v>1125</v>
      </c>
      <c r="F1055" t="s">
        <v>1129</v>
      </c>
    </row>
    <row r="1056" spans="1:6" x14ac:dyDescent="0.15">
      <c r="A1056" t="s">
        <v>1466</v>
      </c>
      <c r="B1056">
        <v>2055</v>
      </c>
      <c r="C1056" t="s">
        <v>1258</v>
      </c>
      <c r="D1056" s="919" t="e">
        <f>IF(#REF!&lt;&gt;"",#REF!,"")</f>
        <v>#REF!</v>
      </c>
      <c r="E1056" t="s">
        <v>1125</v>
      </c>
      <c r="F1056" t="s">
        <v>1129</v>
      </c>
    </row>
    <row r="1057" spans="1:6" x14ac:dyDescent="0.15">
      <c r="A1057" t="s">
        <v>1466</v>
      </c>
      <c r="B1057">
        <v>2056</v>
      </c>
      <c r="C1057" t="s">
        <v>1259</v>
      </c>
      <c r="D1057" s="919" t="e">
        <f>IF(#REF!&lt;&gt;"",#REF!,"")</f>
        <v>#REF!</v>
      </c>
      <c r="E1057" t="s">
        <v>1125</v>
      </c>
      <c r="F1057" t="s">
        <v>1129</v>
      </c>
    </row>
    <row r="1058" spans="1:6" x14ac:dyDescent="0.15">
      <c r="A1058" t="s">
        <v>1466</v>
      </c>
      <c r="B1058">
        <v>2060</v>
      </c>
      <c r="C1058" t="s">
        <v>1276</v>
      </c>
      <c r="D1058" s="919" t="e">
        <f>IF(#REF!&lt;&gt;"",#REF!,"")</f>
        <v>#REF!</v>
      </c>
      <c r="E1058" t="s">
        <v>1125</v>
      </c>
      <c r="F1058" t="s">
        <v>1129</v>
      </c>
    </row>
    <row r="1059" spans="1:6" x14ac:dyDescent="0.15">
      <c r="A1059" t="s">
        <v>1466</v>
      </c>
      <c r="B1059">
        <v>2061</v>
      </c>
      <c r="C1059" t="s">
        <v>1314</v>
      </c>
      <c r="D1059" s="919" t="e">
        <f>IF(#REF!&lt;&gt;"",#REF!,"")</f>
        <v>#REF!</v>
      </c>
      <c r="E1059" t="s">
        <v>1125</v>
      </c>
      <c r="F1059" t="s">
        <v>1129</v>
      </c>
    </row>
    <row r="1060" spans="1:6" x14ac:dyDescent="0.15">
      <c r="A1060" t="s">
        <v>1466</v>
      </c>
      <c r="B1060">
        <v>2062</v>
      </c>
      <c r="C1060" t="s">
        <v>1261</v>
      </c>
      <c r="D1060" s="919" t="e">
        <f>IF(#REF!&lt;&gt;"",#REF!,"")</f>
        <v>#REF!</v>
      </c>
      <c r="E1060" t="s">
        <v>1125</v>
      </c>
      <c r="F1060" t="s">
        <v>1129</v>
      </c>
    </row>
    <row r="1061" spans="1:6" x14ac:dyDescent="0.15">
      <c r="A1061" t="s">
        <v>1466</v>
      </c>
      <c r="B1061">
        <v>2063</v>
      </c>
      <c r="C1061" t="s">
        <v>1262</v>
      </c>
      <c r="D1061" s="919" t="e">
        <f>IF(#REF!&lt;&gt;"",#REF!,"")</f>
        <v>#REF!</v>
      </c>
      <c r="E1061" t="s">
        <v>1125</v>
      </c>
      <c r="F1061" t="s">
        <v>1129</v>
      </c>
    </row>
    <row r="1062" spans="1:6" x14ac:dyDescent="0.15">
      <c r="A1062" t="s">
        <v>1466</v>
      </c>
      <c r="B1062">
        <v>2064</v>
      </c>
      <c r="C1062" t="s">
        <v>1263</v>
      </c>
      <c r="D1062" s="919" t="e">
        <f>IF(#REF!&lt;&gt;"",#REF!,"")</f>
        <v>#REF!</v>
      </c>
      <c r="E1062" t="s">
        <v>1125</v>
      </c>
      <c r="F1062" t="s">
        <v>1129</v>
      </c>
    </row>
    <row r="1063" spans="1:6" x14ac:dyDescent="0.15">
      <c r="A1063" t="s">
        <v>1466</v>
      </c>
      <c r="B1063">
        <v>2065</v>
      </c>
      <c r="C1063" t="s">
        <v>1264</v>
      </c>
      <c r="D1063" s="919" t="e">
        <f>IF(#REF!&lt;&gt;"",#REF!,"")</f>
        <v>#REF!</v>
      </c>
      <c r="E1063" t="s">
        <v>1125</v>
      </c>
      <c r="F1063" t="s">
        <v>1129</v>
      </c>
    </row>
    <row r="1064" spans="1:6" x14ac:dyDescent="0.15">
      <c r="A1064" t="s">
        <v>1466</v>
      </c>
      <c r="B1064">
        <v>2066</v>
      </c>
      <c r="C1064" t="s">
        <v>1265</v>
      </c>
      <c r="D1064" s="919" t="e">
        <f>IF(#REF!&lt;&gt;"",#REF!,"")</f>
        <v>#REF!</v>
      </c>
      <c r="E1064" t="s">
        <v>1125</v>
      </c>
      <c r="F1064" t="s">
        <v>1129</v>
      </c>
    </row>
    <row r="1065" spans="1:6" x14ac:dyDescent="0.15">
      <c r="A1065" t="s">
        <v>1466</v>
      </c>
      <c r="B1065">
        <v>2073</v>
      </c>
      <c r="C1065" t="s">
        <v>1147</v>
      </c>
      <c r="D1065" s="919" t="e">
        <f>IF(#REF!&lt;&gt;"",#REF!,"")</f>
        <v>#REF!</v>
      </c>
      <c r="E1065" t="s">
        <v>1125</v>
      </c>
      <c r="F1065" t="s">
        <v>1129</v>
      </c>
    </row>
    <row r="1066" spans="1:6" x14ac:dyDescent="0.15">
      <c r="A1066" t="s">
        <v>1466</v>
      </c>
      <c r="B1066">
        <v>2074</v>
      </c>
      <c r="C1066" t="s">
        <v>1271</v>
      </c>
      <c r="D1066" s="919" t="e">
        <f>IF(#REF!&lt;&gt;"",#REF!,"")</f>
        <v>#REF!</v>
      </c>
      <c r="E1066" t="s">
        <v>1125</v>
      </c>
      <c r="F1066" t="s">
        <v>1129</v>
      </c>
    </row>
    <row r="1067" spans="1:6" x14ac:dyDescent="0.15">
      <c r="A1067" t="s">
        <v>1466</v>
      </c>
      <c r="B1067">
        <v>2076</v>
      </c>
      <c r="C1067" t="s">
        <v>1430</v>
      </c>
      <c r="D1067" s="919" t="e">
        <f>IF(#REF!&lt;&gt;"",#REF!,"")</f>
        <v>#REF!</v>
      </c>
      <c r="E1067" t="s">
        <v>1125</v>
      </c>
      <c r="F1067" t="s">
        <v>1129</v>
      </c>
    </row>
    <row r="1068" spans="1:6" x14ac:dyDescent="0.15">
      <c r="A1068" t="s">
        <v>1466</v>
      </c>
      <c r="B1068">
        <v>2078</v>
      </c>
      <c r="C1068" t="s">
        <v>1461</v>
      </c>
      <c r="D1068" t="e">
        <f>IF(#REF!&lt;&gt;"",#REF!,"")</f>
        <v>#REF!</v>
      </c>
      <c r="E1068" t="s">
        <v>1125</v>
      </c>
      <c r="F1068" t="s">
        <v>1440</v>
      </c>
    </row>
    <row r="1069" spans="1:6" x14ac:dyDescent="0.15">
      <c r="A1069" t="s">
        <v>1466</v>
      </c>
      <c r="B1069">
        <v>2080</v>
      </c>
      <c r="C1069" t="s">
        <v>1362</v>
      </c>
      <c r="D1069" s="919" t="e">
        <f>IF(#REF!&lt;&gt;"",#REF!,"")</f>
        <v>#REF!</v>
      </c>
      <c r="E1069" t="s">
        <v>1125</v>
      </c>
      <c r="F1069" t="s">
        <v>1129</v>
      </c>
    </row>
    <row r="1070" spans="1:6" x14ac:dyDescent="0.15">
      <c r="A1070" t="s">
        <v>1466</v>
      </c>
      <c r="B1070">
        <v>2082</v>
      </c>
      <c r="C1070" t="s">
        <v>1462</v>
      </c>
      <c r="D1070" s="919" t="e">
        <f>IF(#REF!&lt;&gt;"",#REF!,"")</f>
        <v>#REF!</v>
      </c>
      <c r="E1070" t="s">
        <v>1125</v>
      </c>
      <c r="F1070" t="s">
        <v>1129</v>
      </c>
    </row>
    <row r="1071" spans="1:6" x14ac:dyDescent="0.15">
      <c r="A1071" t="s">
        <v>1466</v>
      </c>
      <c r="B1071">
        <v>2085</v>
      </c>
      <c r="C1071" t="s">
        <v>1463</v>
      </c>
      <c r="D1071" s="919" t="e">
        <f>IF(#REF!&lt;&gt;"",#REF!,"")</f>
        <v>#REF!</v>
      </c>
      <c r="E1071" t="s">
        <v>1125</v>
      </c>
      <c r="F1071" t="s">
        <v>1129</v>
      </c>
    </row>
    <row r="1072" spans="1:6" x14ac:dyDescent="0.15">
      <c r="A1072" t="s">
        <v>1466</v>
      </c>
      <c r="B1072">
        <v>2087</v>
      </c>
      <c r="C1072" t="s">
        <v>1464</v>
      </c>
      <c r="D1072" s="920" t="e">
        <f>IF(#REF!&lt;&gt;"",#REF!,"")</f>
        <v>#REF!</v>
      </c>
      <c r="E1072" t="s">
        <v>1125</v>
      </c>
      <c r="F1072" t="s">
        <v>1146</v>
      </c>
    </row>
    <row r="1073" spans="1:6" x14ac:dyDescent="0.15">
      <c r="A1073" t="s">
        <v>1466</v>
      </c>
      <c r="B1073">
        <v>2089</v>
      </c>
      <c r="C1073" t="s">
        <v>1465</v>
      </c>
      <c r="D1073" s="925" t="e">
        <f>IF(#REF!&lt;&gt;"",#REF!,"")</f>
        <v>#REF!</v>
      </c>
      <c r="E1073" t="s">
        <v>1125</v>
      </c>
      <c r="F1073" t="s">
        <v>1293</v>
      </c>
    </row>
    <row r="1074" spans="1:6" x14ac:dyDescent="0.15">
      <c r="A1074" t="s">
        <v>1467</v>
      </c>
      <c r="B1074">
        <v>2109</v>
      </c>
      <c r="C1074" t="s">
        <v>1299</v>
      </c>
      <c r="D1074" s="919" t="e">
        <f>IF(#REF!&lt;&gt;"",#REF!,"")</f>
        <v>#REF!</v>
      </c>
      <c r="E1074" t="s">
        <v>1125</v>
      </c>
      <c r="F1074" t="s">
        <v>1129</v>
      </c>
    </row>
    <row r="1075" spans="1:6" x14ac:dyDescent="0.15">
      <c r="A1075" t="s">
        <v>1467</v>
      </c>
      <c r="B1075">
        <v>2110</v>
      </c>
      <c r="C1075" t="s">
        <v>1305</v>
      </c>
      <c r="D1075" s="919" t="e">
        <f>IF(#REF!&lt;&gt;"",#REF!,"")</f>
        <v>#REF!</v>
      </c>
      <c r="E1075" t="s">
        <v>1125</v>
      </c>
      <c r="F1075" t="s">
        <v>1129</v>
      </c>
    </row>
    <row r="1076" spans="1:6" x14ac:dyDescent="0.15">
      <c r="A1076" t="s">
        <v>1467</v>
      </c>
      <c r="B1076">
        <v>2111</v>
      </c>
      <c r="C1076" t="s">
        <v>1151</v>
      </c>
      <c r="D1076" s="919" t="e">
        <f>IF(#REF!&lt;&gt;"",#REF!,"")</f>
        <v>#REF!</v>
      </c>
      <c r="E1076" t="s">
        <v>1125</v>
      </c>
      <c r="F1076" t="s">
        <v>1129</v>
      </c>
    </row>
    <row r="1077" spans="1:6" x14ac:dyDescent="0.15">
      <c r="A1077" t="s">
        <v>1467</v>
      </c>
      <c r="B1077">
        <v>2112</v>
      </c>
      <c r="C1077" t="s">
        <v>1192</v>
      </c>
      <c r="D1077" s="919" t="e">
        <f>IF(#REF!&lt;&gt;"",#REF!,"")</f>
        <v>#REF!</v>
      </c>
      <c r="E1077" t="s">
        <v>1125</v>
      </c>
      <c r="F1077" t="s">
        <v>1129</v>
      </c>
    </row>
    <row r="1078" spans="1:6" x14ac:dyDescent="0.15">
      <c r="A1078" t="s">
        <v>1467</v>
      </c>
      <c r="B1078">
        <v>2113</v>
      </c>
      <c r="C1078" t="s">
        <v>1193</v>
      </c>
      <c r="D1078" s="919" t="e">
        <f>IF(#REF!&lt;&gt;"",#REF!,"")</f>
        <v>#REF!</v>
      </c>
      <c r="E1078" t="s">
        <v>1125</v>
      </c>
      <c r="F1078" t="s">
        <v>1129</v>
      </c>
    </row>
    <row r="1079" spans="1:6" x14ac:dyDescent="0.15">
      <c r="A1079" t="s">
        <v>1467</v>
      </c>
      <c r="B1079">
        <v>2114</v>
      </c>
      <c r="C1079" t="s">
        <v>1152</v>
      </c>
      <c r="D1079" s="919" t="e">
        <f>IF(#REF!&lt;&gt;"",#REF!,"")</f>
        <v>#REF!</v>
      </c>
      <c r="E1079" t="s">
        <v>1125</v>
      </c>
      <c r="F1079" t="s">
        <v>1129</v>
      </c>
    </row>
    <row r="1080" spans="1:6" x14ac:dyDescent="0.15">
      <c r="A1080" t="s">
        <v>1467</v>
      </c>
      <c r="B1080">
        <v>2115</v>
      </c>
      <c r="C1080" t="s">
        <v>1194</v>
      </c>
      <c r="D1080" s="919" t="e">
        <f>IF(#REF!&lt;&gt;"",#REF!,"")</f>
        <v>#REF!</v>
      </c>
      <c r="E1080" t="s">
        <v>1125</v>
      </c>
      <c r="F1080" t="s">
        <v>1129</v>
      </c>
    </row>
    <row r="1081" spans="1:6" x14ac:dyDescent="0.15">
      <c r="A1081" t="s">
        <v>1467</v>
      </c>
      <c r="B1081">
        <v>2116</v>
      </c>
      <c r="C1081" t="s">
        <v>1458</v>
      </c>
      <c r="D1081" s="919" t="e">
        <f>IF(#REF!&lt;&gt;"",#REF!,"")</f>
        <v>#REF!</v>
      </c>
      <c r="E1081" t="s">
        <v>1125</v>
      </c>
      <c r="F1081" t="s">
        <v>1129</v>
      </c>
    </row>
    <row r="1082" spans="1:6" x14ac:dyDescent="0.15">
      <c r="A1082" t="s">
        <v>1467</v>
      </c>
      <c r="B1082">
        <v>2118</v>
      </c>
      <c r="C1082" t="s">
        <v>1421</v>
      </c>
      <c r="D1082" s="919" t="e">
        <f>IF(#REF!&lt;&gt;"",#REF!,"")</f>
        <v>#REF!</v>
      </c>
      <c r="E1082" t="s">
        <v>1125</v>
      </c>
      <c r="F1082" t="s">
        <v>1129</v>
      </c>
    </row>
    <row r="1083" spans="1:6" x14ac:dyDescent="0.15">
      <c r="A1083" t="s">
        <v>1467</v>
      </c>
      <c r="B1083">
        <v>2119</v>
      </c>
      <c r="C1083" t="s">
        <v>1306</v>
      </c>
      <c r="D1083" s="919" t="e">
        <f>IF(#REF!&lt;&gt;"",#REF!,"")</f>
        <v>#REF!</v>
      </c>
      <c r="E1083" t="s">
        <v>1125</v>
      </c>
      <c r="F1083" t="s">
        <v>1129</v>
      </c>
    </row>
    <row r="1084" spans="1:6" x14ac:dyDescent="0.15">
      <c r="A1084" t="s">
        <v>1467</v>
      </c>
      <c r="B1084">
        <v>2120</v>
      </c>
      <c r="C1084" t="s">
        <v>1153</v>
      </c>
      <c r="D1084" s="919" t="e">
        <f>IF(#REF!&lt;&gt;"",#REF!,"")</f>
        <v>#REF!</v>
      </c>
      <c r="E1084" t="s">
        <v>1125</v>
      </c>
      <c r="F1084" t="s">
        <v>1129</v>
      </c>
    </row>
    <row r="1085" spans="1:6" x14ac:dyDescent="0.15">
      <c r="A1085" t="s">
        <v>1467</v>
      </c>
      <c r="B1085">
        <v>2121</v>
      </c>
      <c r="C1085" t="s">
        <v>1197</v>
      </c>
      <c r="D1085" s="919" t="e">
        <f>IF(#REF!&lt;&gt;"",#REF!,"")</f>
        <v>#REF!</v>
      </c>
      <c r="E1085" t="s">
        <v>1125</v>
      </c>
      <c r="F1085" t="s">
        <v>1129</v>
      </c>
    </row>
    <row r="1086" spans="1:6" x14ac:dyDescent="0.15">
      <c r="A1086" t="s">
        <v>1467</v>
      </c>
      <c r="B1086">
        <v>2122</v>
      </c>
      <c r="C1086" t="s">
        <v>1198</v>
      </c>
      <c r="D1086" s="919" t="e">
        <f>IF(#REF!&lt;&gt;"",#REF!,"")</f>
        <v>#REF!</v>
      </c>
      <c r="E1086" t="s">
        <v>1125</v>
      </c>
      <c r="F1086" t="s">
        <v>1129</v>
      </c>
    </row>
    <row r="1087" spans="1:6" x14ac:dyDescent="0.15">
      <c r="A1087" t="s">
        <v>1467</v>
      </c>
      <c r="B1087">
        <v>2123</v>
      </c>
      <c r="C1087" t="s">
        <v>1154</v>
      </c>
      <c r="D1087" s="919" t="e">
        <f>IF(#REF!&lt;&gt;"",#REF!,"")</f>
        <v>#REF!</v>
      </c>
      <c r="E1087" t="s">
        <v>1125</v>
      </c>
      <c r="F1087" t="s">
        <v>1129</v>
      </c>
    </row>
    <row r="1088" spans="1:6" x14ac:dyDescent="0.15">
      <c r="A1088" t="s">
        <v>1467</v>
      </c>
      <c r="B1088">
        <v>2124</v>
      </c>
      <c r="C1088" t="s">
        <v>1199</v>
      </c>
      <c r="D1088" s="919" t="e">
        <f>IF(#REF!&lt;&gt;"",#REF!,"")</f>
        <v>#REF!</v>
      </c>
      <c r="E1088" t="s">
        <v>1125</v>
      </c>
      <c r="F1088" t="s">
        <v>1129</v>
      </c>
    </row>
    <row r="1089" spans="1:6" x14ac:dyDescent="0.15">
      <c r="A1089" t="s">
        <v>1467</v>
      </c>
      <c r="B1089">
        <v>2126</v>
      </c>
      <c r="C1089" t="s">
        <v>1432</v>
      </c>
      <c r="D1089" s="919" t="e">
        <f>IF(#REF!&lt;&gt;"",#REF!,"")</f>
        <v>#REF!</v>
      </c>
      <c r="E1089" t="s">
        <v>1125</v>
      </c>
      <c r="F1089" t="s">
        <v>1129</v>
      </c>
    </row>
    <row r="1090" spans="1:6" x14ac:dyDescent="0.15">
      <c r="A1090" t="s">
        <v>1467</v>
      </c>
      <c r="B1090">
        <v>2128</v>
      </c>
      <c r="C1090" t="s">
        <v>1459</v>
      </c>
      <c r="D1090" t="e">
        <f>IF(#REF!&lt;&gt;"",#REF!,"")</f>
        <v>#REF!</v>
      </c>
      <c r="E1090" t="s">
        <v>1125</v>
      </c>
      <c r="F1090" t="s">
        <v>1440</v>
      </c>
    </row>
    <row r="1091" spans="1:6" x14ac:dyDescent="0.15">
      <c r="A1091" t="s">
        <v>1467</v>
      </c>
      <c r="B1091">
        <v>2130</v>
      </c>
      <c r="C1091" t="s">
        <v>1334</v>
      </c>
      <c r="D1091" s="919" t="e">
        <f>IF(#REF!&lt;&gt;"",#REF!,"")</f>
        <v>#REF!</v>
      </c>
      <c r="E1091" t="s">
        <v>1125</v>
      </c>
      <c r="F1091" t="s">
        <v>1129</v>
      </c>
    </row>
    <row r="1092" spans="1:6" x14ac:dyDescent="0.15">
      <c r="A1092" t="s">
        <v>1467</v>
      </c>
      <c r="B1092">
        <v>2133</v>
      </c>
      <c r="C1092" t="s">
        <v>1284</v>
      </c>
      <c r="D1092" s="919" t="e">
        <f>IF(#REF!&lt;&gt;"",#REF!,"")</f>
        <v>#REF!</v>
      </c>
      <c r="E1092" t="s">
        <v>1125</v>
      </c>
      <c r="F1092" t="s">
        <v>1129</v>
      </c>
    </row>
    <row r="1093" spans="1:6" x14ac:dyDescent="0.15">
      <c r="A1093" t="s">
        <v>1467</v>
      </c>
      <c r="B1093">
        <v>2134</v>
      </c>
      <c r="C1093" t="s">
        <v>1132</v>
      </c>
      <c r="D1093" s="919" t="e">
        <f>IF(#REF!&lt;&gt;"",#REF!,"")</f>
        <v>#REF!</v>
      </c>
      <c r="E1093" t="s">
        <v>1125</v>
      </c>
      <c r="F1093" t="s">
        <v>1129</v>
      </c>
    </row>
    <row r="1094" spans="1:6" x14ac:dyDescent="0.15">
      <c r="A1094" t="s">
        <v>1467</v>
      </c>
      <c r="B1094">
        <v>2135</v>
      </c>
      <c r="C1094" t="s">
        <v>1155</v>
      </c>
      <c r="D1094" s="919" t="e">
        <f>IF(#REF!&lt;&gt;"",#REF!,"")</f>
        <v>#REF!</v>
      </c>
      <c r="E1094" t="s">
        <v>1125</v>
      </c>
      <c r="F1094" t="s">
        <v>1129</v>
      </c>
    </row>
    <row r="1095" spans="1:6" x14ac:dyDescent="0.15">
      <c r="A1095" t="s">
        <v>1467</v>
      </c>
      <c r="B1095">
        <v>2136</v>
      </c>
      <c r="C1095" t="s">
        <v>1203</v>
      </c>
      <c r="D1095" s="919" t="e">
        <f>IF(#REF!&lt;&gt;"",#REF!,"")</f>
        <v>#REF!</v>
      </c>
      <c r="E1095" t="s">
        <v>1125</v>
      </c>
      <c r="F1095" t="s">
        <v>1129</v>
      </c>
    </row>
    <row r="1096" spans="1:6" x14ac:dyDescent="0.15">
      <c r="A1096" t="s">
        <v>1467</v>
      </c>
      <c r="B1096">
        <v>2137</v>
      </c>
      <c r="C1096" t="s">
        <v>1204</v>
      </c>
      <c r="D1096" s="919" t="e">
        <f>IF(#REF!&lt;&gt;"",#REF!,"")</f>
        <v>#REF!</v>
      </c>
      <c r="E1096" t="s">
        <v>1125</v>
      </c>
      <c r="F1096" t="s">
        <v>1129</v>
      </c>
    </row>
    <row r="1097" spans="1:6" x14ac:dyDescent="0.15">
      <c r="A1097" t="s">
        <v>1467</v>
      </c>
      <c r="B1097">
        <v>2138</v>
      </c>
      <c r="C1097" t="s">
        <v>1156</v>
      </c>
      <c r="D1097" s="919" t="e">
        <f>IF(#REF!&lt;&gt;"",#REF!,"")</f>
        <v>#REF!</v>
      </c>
      <c r="E1097" t="s">
        <v>1125</v>
      </c>
      <c r="F1097" t="s">
        <v>1129</v>
      </c>
    </row>
    <row r="1098" spans="1:6" x14ac:dyDescent="0.15">
      <c r="A1098" t="s">
        <v>1467</v>
      </c>
      <c r="B1098">
        <v>2139</v>
      </c>
      <c r="C1098" t="s">
        <v>1205</v>
      </c>
      <c r="D1098" s="919" t="e">
        <f>IF(#REF!&lt;&gt;"",#REF!,"")</f>
        <v>#REF!</v>
      </c>
      <c r="E1098" t="s">
        <v>1125</v>
      </c>
      <c r="F1098" t="s">
        <v>1129</v>
      </c>
    </row>
    <row r="1099" spans="1:6" x14ac:dyDescent="0.15">
      <c r="A1099" t="s">
        <v>1467</v>
      </c>
      <c r="B1099">
        <v>2142</v>
      </c>
      <c r="C1099" t="s">
        <v>1285</v>
      </c>
      <c r="D1099" s="919" t="e">
        <f>IF(#REF!&lt;&gt;"",#REF!,"")</f>
        <v>#REF!</v>
      </c>
      <c r="E1099" t="s">
        <v>1125</v>
      </c>
      <c r="F1099" t="s">
        <v>1129</v>
      </c>
    </row>
    <row r="1100" spans="1:6" x14ac:dyDescent="0.15">
      <c r="A1100" t="s">
        <v>1467</v>
      </c>
      <c r="B1100">
        <v>2143</v>
      </c>
      <c r="C1100" t="s">
        <v>1307</v>
      </c>
      <c r="D1100" s="919" t="e">
        <f>IF(#REF!&lt;&gt;"",#REF!,"")</f>
        <v>#REF!</v>
      </c>
      <c r="E1100" t="s">
        <v>1125</v>
      </c>
      <c r="F1100" t="s">
        <v>1129</v>
      </c>
    </row>
    <row r="1101" spans="1:6" x14ac:dyDescent="0.15">
      <c r="A1101" t="s">
        <v>1467</v>
      </c>
      <c r="B1101">
        <v>2144</v>
      </c>
      <c r="C1101" t="s">
        <v>1157</v>
      </c>
      <c r="D1101" s="919" t="e">
        <f>IF(#REF!&lt;&gt;"",#REF!,"")</f>
        <v>#REF!</v>
      </c>
      <c r="E1101" t="s">
        <v>1125</v>
      </c>
      <c r="F1101" t="s">
        <v>1129</v>
      </c>
    </row>
    <row r="1102" spans="1:6" x14ac:dyDescent="0.15">
      <c r="A1102" t="s">
        <v>1467</v>
      </c>
      <c r="B1102">
        <v>2145</v>
      </c>
      <c r="C1102" t="s">
        <v>1208</v>
      </c>
      <c r="D1102" s="919" t="e">
        <f>IF(#REF!&lt;&gt;"",#REF!,"")</f>
        <v>#REF!</v>
      </c>
      <c r="E1102" t="s">
        <v>1125</v>
      </c>
      <c r="F1102" t="s">
        <v>1129</v>
      </c>
    </row>
    <row r="1103" spans="1:6" x14ac:dyDescent="0.15">
      <c r="A1103" t="s">
        <v>1467</v>
      </c>
      <c r="B1103">
        <v>2146</v>
      </c>
      <c r="C1103" t="s">
        <v>1209</v>
      </c>
      <c r="D1103" s="919" t="e">
        <f>IF(#REF!&lt;&gt;"",#REF!,"")</f>
        <v>#REF!</v>
      </c>
      <c r="E1103" t="s">
        <v>1125</v>
      </c>
      <c r="F1103" t="s">
        <v>1129</v>
      </c>
    </row>
    <row r="1104" spans="1:6" x14ac:dyDescent="0.15">
      <c r="A1104" t="s">
        <v>1467</v>
      </c>
      <c r="B1104">
        <v>2147</v>
      </c>
      <c r="C1104" t="s">
        <v>1158</v>
      </c>
      <c r="D1104" s="919" t="e">
        <f>IF(#REF!&lt;&gt;"",#REF!,"")</f>
        <v>#REF!</v>
      </c>
      <c r="E1104" t="s">
        <v>1125</v>
      </c>
      <c r="F1104" t="s">
        <v>1129</v>
      </c>
    </row>
    <row r="1105" spans="1:6" x14ac:dyDescent="0.15">
      <c r="A1105" t="s">
        <v>1467</v>
      </c>
      <c r="B1105">
        <v>2148</v>
      </c>
      <c r="C1105" t="s">
        <v>1210</v>
      </c>
      <c r="D1105" s="919" t="e">
        <f>IF(#REF!&lt;&gt;"",#REF!,"")</f>
        <v>#REF!</v>
      </c>
      <c r="E1105" t="s">
        <v>1125</v>
      </c>
      <c r="F1105" t="s">
        <v>1129</v>
      </c>
    </row>
    <row r="1106" spans="1:6" x14ac:dyDescent="0.15">
      <c r="A1106" t="s">
        <v>1467</v>
      </c>
      <c r="B1106">
        <v>2149</v>
      </c>
      <c r="C1106" t="s">
        <v>1433</v>
      </c>
      <c r="D1106" s="919" t="e">
        <f>IF(#REF!&lt;&gt;"",#REF!,"")</f>
        <v>#REF!</v>
      </c>
      <c r="E1106" t="s">
        <v>1125</v>
      </c>
      <c r="F1106" t="s">
        <v>1129</v>
      </c>
    </row>
    <row r="1107" spans="1:6" x14ac:dyDescent="0.15">
      <c r="A1107" t="s">
        <v>1467</v>
      </c>
      <c r="B1107">
        <v>2150</v>
      </c>
      <c r="C1107" t="s">
        <v>1134</v>
      </c>
      <c r="D1107" s="919" t="e">
        <f>IF(#REF!&lt;&gt;"",#REF!,"")</f>
        <v>#REF!</v>
      </c>
      <c r="E1107" t="s">
        <v>1125</v>
      </c>
      <c r="F1107" t="s">
        <v>1129</v>
      </c>
    </row>
    <row r="1108" spans="1:6" x14ac:dyDescent="0.15">
      <c r="A1108" t="s">
        <v>1467</v>
      </c>
      <c r="B1108">
        <v>2151</v>
      </c>
      <c r="C1108" t="s">
        <v>1159</v>
      </c>
      <c r="D1108" s="919" t="e">
        <f>IF(#REF!&lt;&gt;"",#REF!,"")</f>
        <v>#REF!</v>
      </c>
      <c r="E1108" t="s">
        <v>1125</v>
      </c>
      <c r="F1108" t="s">
        <v>1129</v>
      </c>
    </row>
    <row r="1109" spans="1:6" x14ac:dyDescent="0.15">
      <c r="A1109" t="s">
        <v>1467</v>
      </c>
      <c r="B1109">
        <v>2152</v>
      </c>
      <c r="C1109" t="s">
        <v>1213</v>
      </c>
      <c r="D1109" s="919" t="e">
        <f>IF(#REF!&lt;&gt;"",#REF!,"")</f>
        <v>#REF!</v>
      </c>
      <c r="E1109" t="s">
        <v>1125</v>
      </c>
      <c r="F1109" t="s">
        <v>1129</v>
      </c>
    </row>
    <row r="1110" spans="1:6" x14ac:dyDescent="0.15">
      <c r="A1110" t="s">
        <v>1467</v>
      </c>
      <c r="B1110">
        <v>2153</v>
      </c>
      <c r="C1110" t="s">
        <v>1214</v>
      </c>
      <c r="D1110" s="919" t="e">
        <f>IF(#REF!&lt;&gt;"",#REF!,"")</f>
        <v>#REF!</v>
      </c>
      <c r="E1110" t="s">
        <v>1125</v>
      </c>
      <c r="F1110" t="s">
        <v>1129</v>
      </c>
    </row>
    <row r="1111" spans="1:6" x14ac:dyDescent="0.15">
      <c r="A1111" t="s">
        <v>1467</v>
      </c>
      <c r="B1111">
        <v>2154</v>
      </c>
      <c r="C1111" t="s">
        <v>1160</v>
      </c>
      <c r="D1111" s="919" t="e">
        <f>IF(#REF!&lt;&gt;"",#REF!,"")</f>
        <v>#REF!</v>
      </c>
      <c r="E1111" t="s">
        <v>1125</v>
      </c>
      <c r="F1111" t="s">
        <v>1129</v>
      </c>
    </row>
    <row r="1112" spans="1:6" x14ac:dyDescent="0.15">
      <c r="A1112" t="s">
        <v>1467</v>
      </c>
      <c r="B1112">
        <v>2155</v>
      </c>
      <c r="C1112" t="s">
        <v>1215</v>
      </c>
      <c r="D1112" s="919" t="e">
        <f>IF(#REF!&lt;&gt;"",#REF!,"")</f>
        <v>#REF!</v>
      </c>
      <c r="E1112" t="s">
        <v>1125</v>
      </c>
      <c r="F1112" t="s">
        <v>1129</v>
      </c>
    </row>
    <row r="1113" spans="1:6" x14ac:dyDescent="0.15">
      <c r="A1113" t="s">
        <v>1467</v>
      </c>
      <c r="B1113">
        <v>2156</v>
      </c>
      <c r="C1113" t="s">
        <v>1460</v>
      </c>
      <c r="D1113" s="919" t="e">
        <f>IF(#REF!&lt;&gt;"",#REF!,"")</f>
        <v>#REF!</v>
      </c>
      <c r="E1113" t="s">
        <v>1125</v>
      </c>
      <c r="F1113" t="s">
        <v>1129</v>
      </c>
    </row>
    <row r="1114" spans="1:6" x14ac:dyDescent="0.15">
      <c r="A1114" t="s">
        <v>1467</v>
      </c>
      <c r="B1114">
        <v>2158</v>
      </c>
      <c r="C1114" t="s">
        <v>1301</v>
      </c>
      <c r="D1114" s="919" t="e">
        <f>IF(#REF!&lt;&gt;"",#REF!,"")</f>
        <v>#REF!</v>
      </c>
      <c r="E1114" t="s">
        <v>1125</v>
      </c>
      <c r="F1114" t="s">
        <v>1129</v>
      </c>
    </row>
    <row r="1115" spans="1:6" x14ac:dyDescent="0.15">
      <c r="A1115" t="s">
        <v>1467</v>
      </c>
      <c r="B1115">
        <v>2159</v>
      </c>
      <c r="C1115" t="s">
        <v>1135</v>
      </c>
      <c r="D1115" s="919" t="e">
        <f>IF(#REF!&lt;&gt;"",#REF!,"")</f>
        <v>#REF!</v>
      </c>
      <c r="E1115" t="s">
        <v>1125</v>
      </c>
      <c r="F1115" t="s">
        <v>1129</v>
      </c>
    </row>
    <row r="1116" spans="1:6" x14ac:dyDescent="0.15">
      <c r="A1116" t="s">
        <v>1467</v>
      </c>
      <c r="B1116">
        <v>2160</v>
      </c>
      <c r="C1116" t="s">
        <v>1161</v>
      </c>
      <c r="D1116" s="919" t="e">
        <f>IF(#REF!&lt;&gt;"",#REF!,"")</f>
        <v>#REF!</v>
      </c>
      <c r="E1116" t="s">
        <v>1125</v>
      </c>
      <c r="F1116" t="s">
        <v>1129</v>
      </c>
    </row>
    <row r="1117" spans="1:6" x14ac:dyDescent="0.15">
      <c r="A1117" t="s">
        <v>1467</v>
      </c>
      <c r="B1117">
        <v>2161</v>
      </c>
      <c r="C1117" t="s">
        <v>1217</v>
      </c>
      <c r="D1117" s="919" t="e">
        <f>IF(#REF!&lt;&gt;"",#REF!,"")</f>
        <v>#REF!</v>
      </c>
      <c r="E1117" t="s">
        <v>1125</v>
      </c>
      <c r="F1117" t="s">
        <v>1129</v>
      </c>
    </row>
    <row r="1118" spans="1:6" x14ac:dyDescent="0.15">
      <c r="A1118" t="s">
        <v>1467</v>
      </c>
      <c r="B1118">
        <v>2162</v>
      </c>
      <c r="C1118" t="s">
        <v>1218</v>
      </c>
      <c r="D1118" s="919" t="e">
        <f>IF(#REF!&lt;&gt;"",#REF!,"")</f>
        <v>#REF!</v>
      </c>
      <c r="E1118" t="s">
        <v>1125</v>
      </c>
      <c r="F1118" t="s">
        <v>1129</v>
      </c>
    </row>
    <row r="1119" spans="1:6" x14ac:dyDescent="0.15">
      <c r="A1119" t="s">
        <v>1467</v>
      </c>
      <c r="B1119">
        <v>2163</v>
      </c>
      <c r="C1119" t="s">
        <v>1162</v>
      </c>
      <c r="D1119" s="919" t="e">
        <f>IF(#REF!&lt;&gt;"",#REF!,"")</f>
        <v>#REF!</v>
      </c>
      <c r="E1119" t="s">
        <v>1125</v>
      </c>
      <c r="F1119" t="s">
        <v>1129</v>
      </c>
    </row>
    <row r="1120" spans="1:6" x14ac:dyDescent="0.15">
      <c r="A1120" t="s">
        <v>1467</v>
      </c>
      <c r="B1120">
        <v>2164</v>
      </c>
      <c r="C1120" t="s">
        <v>1219</v>
      </c>
      <c r="D1120" s="919" t="e">
        <f>IF(#REF!&lt;&gt;"",#REF!,"")</f>
        <v>#REF!</v>
      </c>
      <c r="E1120" t="s">
        <v>1125</v>
      </c>
      <c r="F1120" t="s">
        <v>1129</v>
      </c>
    </row>
    <row r="1121" spans="1:6" x14ac:dyDescent="0.15">
      <c r="A1121" t="s">
        <v>1467</v>
      </c>
      <c r="B1121">
        <v>2166</v>
      </c>
      <c r="C1121" t="s">
        <v>1302</v>
      </c>
      <c r="D1121" s="919" t="e">
        <f>IF(#REF!&lt;&gt;"",#REF!,"")</f>
        <v>#REF!</v>
      </c>
      <c r="E1121" t="s">
        <v>1125</v>
      </c>
      <c r="F1121" t="s">
        <v>1129</v>
      </c>
    </row>
    <row r="1122" spans="1:6" x14ac:dyDescent="0.15">
      <c r="A1122" t="s">
        <v>1467</v>
      </c>
      <c r="B1122">
        <v>2168</v>
      </c>
      <c r="C1122" t="s">
        <v>1387</v>
      </c>
      <c r="D1122" t="e">
        <f>IF(#REF!&lt;&gt;"",#REF!,"")</f>
        <v>#REF!</v>
      </c>
      <c r="E1122" t="s">
        <v>1125</v>
      </c>
      <c r="F1122" t="s">
        <v>1440</v>
      </c>
    </row>
    <row r="1123" spans="1:6" x14ac:dyDescent="0.15">
      <c r="A1123" t="s">
        <v>1467</v>
      </c>
      <c r="B1123">
        <v>2170</v>
      </c>
      <c r="C1123" t="s">
        <v>1340</v>
      </c>
      <c r="D1123" s="919" t="e">
        <f>IF(#REF!&lt;&gt;"",#REF!,"")</f>
        <v>#REF!</v>
      </c>
      <c r="E1123" t="s">
        <v>1125</v>
      </c>
      <c r="F1123" t="s">
        <v>1129</v>
      </c>
    </row>
    <row r="1124" spans="1:6" x14ac:dyDescent="0.15">
      <c r="A1124" t="s">
        <v>1467</v>
      </c>
      <c r="B1124">
        <v>2173</v>
      </c>
      <c r="C1124" t="s">
        <v>1286</v>
      </c>
      <c r="D1124" s="919" t="e">
        <f>IF(#REF!&lt;&gt;"",#REF!,"")</f>
        <v>#REF!</v>
      </c>
      <c r="E1124" t="s">
        <v>1125</v>
      </c>
      <c r="F1124" t="s">
        <v>1129</v>
      </c>
    </row>
    <row r="1125" spans="1:6" x14ac:dyDescent="0.15">
      <c r="A1125" t="s">
        <v>1467</v>
      </c>
      <c r="B1125">
        <v>2174</v>
      </c>
      <c r="C1125" t="s">
        <v>1308</v>
      </c>
      <c r="D1125" s="919" t="e">
        <f>IF(#REF!&lt;&gt;"",#REF!,"")</f>
        <v>#REF!</v>
      </c>
      <c r="E1125" t="s">
        <v>1125</v>
      </c>
      <c r="F1125" t="s">
        <v>1129</v>
      </c>
    </row>
    <row r="1126" spans="1:6" x14ac:dyDescent="0.15">
      <c r="A1126" t="s">
        <v>1467</v>
      </c>
      <c r="B1126">
        <v>2175</v>
      </c>
      <c r="C1126" t="s">
        <v>1163</v>
      </c>
      <c r="D1126" s="919" t="e">
        <f>IF(#REF!&lt;&gt;"",#REF!,"")</f>
        <v>#REF!</v>
      </c>
      <c r="E1126" t="s">
        <v>1125</v>
      </c>
      <c r="F1126" t="s">
        <v>1129</v>
      </c>
    </row>
    <row r="1127" spans="1:6" x14ac:dyDescent="0.15">
      <c r="A1127" t="s">
        <v>1467</v>
      </c>
      <c r="B1127">
        <v>2176</v>
      </c>
      <c r="C1127" t="s">
        <v>1221</v>
      </c>
      <c r="D1127" s="919" t="e">
        <f>IF(#REF!&lt;&gt;"",#REF!,"")</f>
        <v>#REF!</v>
      </c>
      <c r="E1127" t="s">
        <v>1125</v>
      </c>
      <c r="F1127" t="s">
        <v>1129</v>
      </c>
    </row>
    <row r="1128" spans="1:6" x14ac:dyDescent="0.15">
      <c r="A1128" t="s">
        <v>1467</v>
      </c>
      <c r="B1128">
        <v>2177</v>
      </c>
      <c r="C1128" t="s">
        <v>1222</v>
      </c>
      <c r="D1128" s="919" t="e">
        <f>IF(#REF!&lt;&gt;"",#REF!,"")</f>
        <v>#REF!</v>
      </c>
      <c r="E1128" t="s">
        <v>1125</v>
      </c>
      <c r="F1128" t="s">
        <v>1129</v>
      </c>
    </row>
    <row r="1129" spans="1:6" x14ac:dyDescent="0.15">
      <c r="A1129" t="s">
        <v>1467</v>
      </c>
      <c r="B1129">
        <v>2178</v>
      </c>
      <c r="C1129" t="s">
        <v>1164</v>
      </c>
      <c r="D1129" s="919" t="e">
        <f>IF(#REF!&lt;&gt;"",#REF!,"")</f>
        <v>#REF!</v>
      </c>
      <c r="E1129" t="s">
        <v>1125</v>
      </c>
      <c r="F1129" t="s">
        <v>1129</v>
      </c>
    </row>
    <row r="1130" spans="1:6" x14ac:dyDescent="0.15">
      <c r="A1130" t="s">
        <v>1467</v>
      </c>
      <c r="B1130">
        <v>2179</v>
      </c>
      <c r="C1130" t="s">
        <v>1223</v>
      </c>
      <c r="D1130" s="919" t="e">
        <f>IF(#REF!&lt;&gt;"",#REF!,"")</f>
        <v>#REF!</v>
      </c>
      <c r="E1130" t="s">
        <v>1125</v>
      </c>
      <c r="F1130" t="s">
        <v>1129</v>
      </c>
    </row>
    <row r="1131" spans="1:6" x14ac:dyDescent="0.15">
      <c r="A1131" t="s">
        <v>1467</v>
      </c>
      <c r="B1131">
        <v>2182</v>
      </c>
      <c r="C1131" t="s">
        <v>1443</v>
      </c>
      <c r="D1131" s="919" t="e">
        <f>IF(#REF!&lt;&gt;"",#REF!,"")</f>
        <v>#REF!</v>
      </c>
      <c r="E1131" t="s">
        <v>1125</v>
      </c>
      <c r="F1131" t="s">
        <v>1129</v>
      </c>
    </row>
    <row r="1132" spans="1:6" x14ac:dyDescent="0.15">
      <c r="A1132" t="s">
        <v>1467</v>
      </c>
      <c r="B1132">
        <v>2183</v>
      </c>
      <c r="C1132" t="s">
        <v>1309</v>
      </c>
      <c r="D1132" s="919" t="e">
        <f>IF(#REF!&lt;&gt;"",#REF!,"")</f>
        <v>#REF!</v>
      </c>
      <c r="E1132" t="s">
        <v>1125</v>
      </c>
      <c r="F1132" t="s">
        <v>1129</v>
      </c>
    </row>
    <row r="1133" spans="1:6" x14ac:dyDescent="0.15">
      <c r="A1133" t="s">
        <v>1467</v>
      </c>
      <c r="B1133">
        <v>2184</v>
      </c>
      <c r="C1133" t="s">
        <v>1165</v>
      </c>
      <c r="D1133" s="919" t="e">
        <f>IF(#REF!&lt;&gt;"",#REF!,"")</f>
        <v>#REF!</v>
      </c>
      <c r="E1133" t="s">
        <v>1125</v>
      </c>
      <c r="F1133" t="s">
        <v>1129</v>
      </c>
    </row>
    <row r="1134" spans="1:6" x14ac:dyDescent="0.15">
      <c r="A1134" t="s">
        <v>1467</v>
      </c>
      <c r="B1134">
        <v>2185</v>
      </c>
      <c r="C1134" t="s">
        <v>1225</v>
      </c>
      <c r="D1134" s="919" t="e">
        <f>IF(#REF!&lt;&gt;"",#REF!,"")</f>
        <v>#REF!</v>
      </c>
      <c r="E1134" t="s">
        <v>1125</v>
      </c>
      <c r="F1134" t="s">
        <v>1129</v>
      </c>
    </row>
    <row r="1135" spans="1:6" x14ac:dyDescent="0.15">
      <c r="A1135" t="s">
        <v>1467</v>
      </c>
      <c r="B1135">
        <v>2186</v>
      </c>
      <c r="C1135" t="s">
        <v>1226</v>
      </c>
      <c r="D1135" s="919" t="e">
        <f>IF(#REF!&lt;&gt;"",#REF!,"")</f>
        <v>#REF!</v>
      </c>
      <c r="E1135" t="s">
        <v>1125</v>
      </c>
      <c r="F1135" t="s">
        <v>1129</v>
      </c>
    </row>
    <row r="1136" spans="1:6" x14ac:dyDescent="0.15">
      <c r="A1136" t="s">
        <v>1467</v>
      </c>
      <c r="B1136">
        <v>2187</v>
      </c>
      <c r="C1136" t="s">
        <v>1166</v>
      </c>
      <c r="D1136" s="919" t="e">
        <f>IF(#REF!&lt;&gt;"",#REF!,"")</f>
        <v>#REF!</v>
      </c>
      <c r="E1136" t="s">
        <v>1125</v>
      </c>
      <c r="F1136" t="s">
        <v>1129</v>
      </c>
    </row>
    <row r="1137" spans="1:6" x14ac:dyDescent="0.15">
      <c r="A1137" t="s">
        <v>1467</v>
      </c>
      <c r="B1137">
        <v>2188</v>
      </c>
      <c r="C1137" t="s">
        <v>1227</v>
      </c>
      <c r="D1137" s="919" t="e">
        <f>IF(#REF!&lt;&gt;"",#REF!,"")</f>
        <v>#REF!</v>
      </c>
      <c r="E1137" t="s">
        <v>1125</v>
      </c>
      <c r="F1137" t="s">
        <v>1129</v>
      </c>
    </row>
    <row r="1138" spans="1:6" x14ac:dyDescent="0.15">
      <c r="A1138" t="s">
        <v>1467</v>
      </c>
      <c r="B1138">
        <v>2190</v>
      </c>
      <c r="C1138" t="s">
        <v>1427</v>
      </c>
      <c r="D1138" s="919" t="e">
        <f>IF(#REF!&lt;&gt;"",#REF!,"")</f>
        <v>#REF!</v>
      </c>
      <c r="E1138" t="s">
        <v>1125</v>
      </c>
      <c r="F1138" t="s">
        <v>1129</v>
      </c>
    </row>
    <row r="1139" spans="1:6" x14ac:dyDescent="0.15">
      <c r="A1139" t="s">
        <v>1467</v>
      </c>
      <c r="B1139">
        <v>2191</v>
      </c>
      <c r="C1139" t="s">
        <v>1310</v>
      </c>
      <c r="D1139" s="919" t="e">
        <f>IF(#REF!&lt;&gt;"",#REF!,"")</f>
        <v>#REF!</v>
      </c>
      <c r="E1139" t="s">
        <v>1125</v>
      </c>
      <c r="F1139" t="s">
        <v>1129</v>
      </c>
    </row>
    <row r="1140" spans="1:6" x14ac:dyDescent="0.15">
      <c r="A1140" t="s">
        <v>1467</v>
      </c>
      <c r="B1140">
        <v>2192</v>
      </c>
      <c r="C1140" t="s">
        <v>1167</v>
      </c>
      <c r="D1140" s="919" t="e">
        <f>IF(#REF!&lt;&gt;"",#REF!,"")</f>
        <v>#REF!</v>
      </c>
      <c r="E1140" t="s">
        <v>1125</v>
      </c>
      <c r="F1140" t="s">
        <v>1129</v>
      </c>
    </row>
    <row r="1141" spans="1:6" x14ac:dyDescent="0.15">
      <c r="A1141" t="s">
        <v>1467</v>
      </c>
      <c r="B1141">
        <v>2193</v>
      </c>
      <c r="C1141" t="s">
        <v>1229</v>
      </c>
      <c r="D1141" s="919" t="e">
        <f>IF(#REF!&lt;&gt;"",#REF!,"")</f>
        <v>#REF!</v>
      </c>
      <c r="E1141" t="s">
        <v>1125</v>
      </c>
      <c r="F1141" t="s">
        <v>1129</v>
      </c>
    </row>
    <row r="1142" spans="1:6" x14ac:dyDescent="0.15">
      <c r="A1142" t="s">
        <v>1467</v>
      </c>
      <c r="B1142">
        <v>2194</v>
      </c>
      <c r="C1142" t="s">
        <v>1230</v>
      </c>
      <c r="D1142" s="919" t="e">
        <f>IF(#REF!&lt;&gt;"",#REF!,"")</f>
        <v>#REF!</v>
      </c>
      <c r="E1142" t="s">
        <v>1125</v>
      </c>
      <c r="F1142" t="s">
        <v>1129</v>
      </c>
    </row>
    <row r="1143" spans="1:6" x14ac:dyDescent="0.15">
      <c r="A1143" t="s">
        <v>1467</v>
      </c>
      <c r="B1143">
        <v>2195</v>
      </c>
      <c r="C1143" t="s">
        <v>1168</v>
      </c>
      <c r="D1143" s="919" t="e">
        <f>IF(#REF!&lt;&gt;"",#REF!,"")</f>
        <v>#REF!</v>
      </c>
      <c r="E1143" t="s">
        <v>1125</v>
      </c>
      <c r="F1143" t="s">
        <v>1129</v>
      </c>
    </row>
    <row r="1144" spans="1:6" x14ac:dyDescent="0.15">
      <c r="A1144" t="s">
        <v>1467</v>
      </c>
      <c r="B1144">
        <v>2196</v>
      </c>
      <c r="C1144" t="s">
        <v>1231</v>
      </c>
      <c r="D1144" s="919" t="e">
        <f>IF(#REF!&lt;&gt;"",#REF!,"")</f>
        <v>#REF!</v>
      </c>
      <c r="E1144" t="s">
        <v>1125</v>
      </c>
      <c r="F1144" t="s">
        <v>1129</v>
      </c>
    </row>
    <row r="1145" spans="1:6" x14ac:dyDescent="0.15">
      <c r="A1145" t="s">
        <v>1467</v>
      </c>
      <c r="B1145">
        <v>2198</v>
      </c>
      <c r="C1145" t="s">
        <v>1435</v>
      </c>
      <c r="D1145" s="919" t="e">
        <f>IF(#REF!&lt;&gt;"",#REF!,"")</f>
        <v>#REF!</v>
      </c>
      <c r="E1145" t="s">
        <v>1125</v>
      </c>
      <c r="F1145" t="s">
        <v>1129</v>
      </c>
    </row>
    <row r="1146" spans="1:6" x14ac:dyDescent="0.15">
      <c r="A1146" t="s">
        <v>1467</v>
      </c>
      <c r="B1146">
        <v>2199</v>
      </c>
      <c r="C1146" t="s">
        <v>1311</v>
      </c>
      <c r="D1146" s="919" t="e">
        <f>IF(#REF!&lt;&gt;"",#REF!,"")</f>
        <v>#REF!</v>
      </c>
      <c r="E1146" t="s">
        <v>1125</v>
      </c>
      <c r="F1146" t="s">
        <v>1129</v>
      </c>
    </row>
    <row r="1147" spans="1:6" x14ac:dyDescent="0.15">
      <c r="A1147" t="s">
        <v>1467</v>
      </c>
      <c r="B1147">
        <v>2200</v>
      </c>
      <c r="C1147" t="s">
        <v>1169</v>
      </c>
      <c r="D1147" s="919" t="e">
        <f>IF(#REF!&lt;&gt;"",#REF!,"")</f>
        <v>#REF!</v>
      </c>
      <c r="E1147" t="s">
        <v>1125</v>
      </c>
      <c r="F1147" t="s">
        <v>1129</v>
      </c>
    </row>
    <row r="1148" spans="1:6" x14ac:dyDescent="0.15">
      <c r="A1148" t="s">
        <v>1467</v>
      </c>
      <c r="B1148">
        <v>2201</v>
      </c>
      <c r="C1148" t="s">
        <v>1233</v>
      </c>
      <c r="D1148" s="919" t="e">
        <f>IF(#REF!&lt;&gt;"",#REF!,"")</f>
        <v>#REF!</v>
      </c>
      <c r="E1148" t="s">
        <v>1125</v>
      </c>
      <c r="F1148" t="s">
        <v>1129</v>
      </c>
    </row>
    <row r="1149" spans="1:6" x14ac:dyDescent="0.15">
      <c r="A1149" t="s">
        <v>1467</v>
      </c>
      <c r="B1149">
        <v>2202</v>
      </c>
      <c r="C1149" t="s">
        <v>1234</v>
      </c>
      <c r="D1149" s="919" t="e">
        <f>IF(#REF!&lt;&gt;"",#REF!,"")</f>
        <v>#REF!</v>
      </c>
      <c r="E1149" t="s">
        <v>1125</v>
      </c>
      <c r="F1149" t="s">
        <v>1129</v>
      </c>
    </row>
    <row r="1150" spans="1:6" x14ac:dyDescent="0.15">
      <c r="A1150" t="s">
        <v>1467</v>
      </c>
      <c r="B1150">
        <v>2203</v>
      </c>
      <c r="C1150" t="s">
        <v>1170</v>
      </c>
      <c r="D1150" s="919" t="e">
        <f>IF(#REF!&lt;&gt;"",#REF!,"")</f>
        <v>#REF!</v>
      </c>
      <c r="E1150" t="s">
        <v>1125</v>
      </c>
      <c r="F1150" t="s">
        <v>1129</v>
      </c>
    </row>
    <row r="1151" spans="1:6" x14ac:dyDescent="0.15">
      <c r="A1151" t="s">
        <v>1467</v>
      </c>
      <c r="B1151">
        <v>2204</v>
      </c>
      <c r="C1151" t="s">
        <v>1235</v>
      </c>
      <c r="D1151" s="919" t="e">
        <f>IF(#REF!&lt;&gt;"",#REF!,"")</f>
        <v>#REF!</v>
      </c>
      <c r="E1151" t="s">
        <v>1125</v>
      </c>
      <c r="F1151" t="s">
        <v>1129</v>
      </c>
    </row>
    <row r="1152" spans="1:6" x14ac:dyDescent="0.15">
      <c r="A1152" t="s">
        <v>1467</v>
      </c>
      <c r="B1152">
        <v>2206</v>
      </c>
      <c r="C1152" t="s">
        <v>1287</v>
      </c>
      <c r="D1152" s="919" t="e">
        <f>IF(#REF!&lt;&gt;"",#REF!,"")</f>
        <v>#REF!</v>
      </c>
      <c r="E1152" t="s">
        <v>1125</v>
      </c>
      <c r="F1152" t="s">
        <v>1129</v>
      </c>
    </row>
    <row r="1153" spans="1:6" x14ac:dyDescent="0.15">
      <c r="A1153" t="s">
        <v>1467</v>
      </c>
      <c r="B1153">
        <v>2207</v>
      </c>
      <c r="C1153" t="s">
        <v>1444</v>
      </c>
      <c r="D1153" s="919" t="e">
        <f>IF(#REF!&lt;&gt;"",#REF!,"")</f>
        <v>#REF!</v>
      </c>
      <c r="E1153" t="s">
        <v>1125</v>
      </c>
      <c r="F1153" t="s">
        <v>1129</v>
      </c>
    </row>
    <row r="1154" spans="1:6" x14ac:dyDescent="0.15">
      <c r="A1154" t="s">
        <v>1467</v>
      </c>
      <c r="B1154">
        <v>2208</v>
      </c>
      <c r="C1154" t="s">
        <v>1171</v>
      </c>
      <c r="D1154" s="919" t="e">
        <f>IF(#REF!&lt;&gt;"",#REF!,"")</f>
        <v>#REF!</v>
      </c>
      <c r="E1154" t="s">
        <v>1125</v>
      </c>
      <c r="F1154" t="s">
        <v>1129</v>
      </c>
    </row>
    <row r="1155" spans="1:6" x14ac:dyDescent="0.15">
      <c r="A1155" t="s">
        <v>1467</v>
      </c>
      <c r="B1155">
        <v>2209</v>
      </c>
      <c r="C1155" t="s">
        <v>1237</v>
      </c>
      <c r="D1155" s="919" t="e">
        <f>IF(#REF!&lt;&gt;"",#REF!,"")</f>
        <v>#REF!</v>
      </c>
      <c r="E1155" t="s">
        <v>1125</v>
      </c>
      <c r="F1155" t="s">
        <v>1129</v>
      </c>
    </row>
    <row r="1156" spans="1:6" x14ac:dyDescent="0.15">
      <c r="A1156" t="s">
        <v>1467</v>
      </c>
      <c r="B1156">
        <v>2210</v>
      </c>
      <c r="C1156" t="s">
        <v>1238</v>
      </c>
      <c r="D1156" s="919" t="e">
        <f>IF(#REF!&lt;&gt;"",#REF!,"")</f>
        <v>#REF!</v>
      </c>
      <c r="E1156" t="s">
        <v>1125</v>
      </c>
      <c r="F1156" t="s">
        <v>1129</v>
      </c>
    </row>
    <row r="1157" spans="1:6" x14ac:dyDescent="0.15">
      <c r="A1157" t="s">
        <v>1467</v>
      </c>
      <c r="B1157">
        <v>2211</v>
      </c>
      <c r="C1157" t="s">
        <v>1172</v>
      </c>
      <c r="D1157" s="919" t="e">
        <f>IF(#REF!&lt;&gt;"",#REF!,"")</f>
        <v>#REF!</v>
      </c>
      <c r="E1157" t="s">
        <v>1125</v>
      </c>
      <c r="F1157" t="s">
        <v>1129</v>
      </c>
    </row>
    <row r="1158" spans="1:6" x14ac:dyDescent="0.15">
      <c r="A1158" t="s">
        <v>1467</v>
      </c>
      <c r="B1158">
        <v>2212</v>
      </c>
      <c r="C1158" t="s">
        <v>1239</v>
      </c>
      <c r="D1158" s="919" t="e">
        <f>IF(#REF!&lt;&gt;"",#REF!,"")</f>
        <v>#REF!</v>
      </c>
      <c r="E1158" t="s">
        <v>1125</v>
      </c>
      <c r="F1158" t="s">
        <v>1129</v>
      </c>
    </row>
    <row r="1159" spans="1:6" x14ac:dyDescent="0.15">
      <c r="A1159" t="s">
        <v>1467</v>
      </c>
      <c r="B1159">
        <v>2214</v>
      </c>
      <c r="C1159" t="s">
        <v>1422</v>
      </c>
      <c r="D1159" s="919" t="e">
        <f>IF(#REF!&lt;&gt;"",#REF!,"")</f>
        <v>#REF!</v>
      </c>
      <c r="E1159" t="s">
        <v>1125</v>
      </c>
      <c r="F1159" t="s">
        <v>1129</v>
      </c>
    </row>
    <row r="1160" spans="1:6" x14ac:dyDescent="0.15">
      <c r="A1160" t="s">
        <v>1467</v>
      </c>
      <c r="B1160">
        <v>2215</v>
      </c>
      <c r="C1160" t="s">
        <v>1445</v>
      </c>
      <c r="D1160" s="919" t="e">
        <f>IF(#REF!&lt;&gt;"",#REF!,"")</f>
        <v>#REF!</v>
      </c>
      <c r="E1160" t="s">
        <v>1125</v>
      </c>
      <c r="F1160" t="s">
        <v>1129</v>
      </c>
    </row>
    <row r="1161" spans="1:6" x14ac:dyDescent="0.15">
      <c r="A1161" t="s">
        <v>1467</v>
      </c>
      <c r="B1161">
        <v>2216</v>
      </c>
      <c r="C1161" t="s">
        <v>1173</v>
      </c>
      <c r="D1161" s="919" t="e">
        <f>IF(#REF!&lt;&gt;"",#REF!,"")</f>
        <v>#REF!</v>
      </c>
      <c r="E1161" t="s">
        <v>1125</v>
      </c>
      <c r="F1161" t="s">
        <v>1129</v>
      </c>
    </row>
    <row r="1162" spans="1:6" x14ac:dyDescent="0.15">
      <c r="A1162" t="s">
        <v>1467</v>
      </c>
      <c r="B1162">
        <v>2217</v>
      </c>
      <c r="C1162" t="s">
        <v>1241</v>
      </c>
      <c r="D1162" s="919" t="e">
        <f>IF(#REF!&lt;&gt;"",#REF!,"")</f>
        <v>#REF!</v>
      </c>
      <c r="E1162" t="s">
        <v>1125</v>
      </c>
      <c r="F1162" t="s">
        <v>1129</v>
      </c>
    </row>
    <row r="1163" spans="1:6" x14ac:dyDescent="0.15">
      <c r="A1163" t="s">
        <v>1467</v>
      </c>
      <c r="B1163">
        <v>2218</v>
      </c>
      <c r="C1163" t="s">
        <v>1242</v>
      </c>
      <c r="D1163" s="919" t="e">
        <f>IF(#REF!&lt;&gt;"",#REF!,"")</f>
        <v>#REF!</v>
      </c>
      <c r="E1163" t="s">
        <v>1125</v>
      </c>
      <c r="F1163" t="s">
        <v>1129</v>
      </c>
    </row>
    <row r="1164" spans="1:6" x14ac:dyDescent="0.15">
      <c r="A1164" t="s">
        <v>1467</v>
      </c>
      <c r="B1164">
        <v>2219</v>
      </c>
      <c r="C1164" t="s">
        <v>1174</v>
      </c>
      <c r="D1164" s="919" t="e">
        <f>IF(#REF!&lt;&gt;"",#REF!,"")</f>
        <v>#REF!</v>
      </c>
      <c r="E1164" t="s">
        <v>1125</v>
      </c>
      <c r="F1164" t="s">
        <v>1129</v>
      </c>
    </row>
    <row r="1165" spans="1:6" x14ac:dyDescent="0.15">
      <c r="A1165" t="s">
        <v>1467</v>
      </c>
      <c r="B1165">
        <v>2220</v>
      </c>
      <c r="C1165" t="s">
        <v>1243</v>
      </c>
      <c r="D1165" s="919" t="e">
        <f>IF(#REF!&lt;&gt;"",#REF!,"")</f>
        <v>#REF!</v>
      </c>
      <c r="E1165" t="s">
        <v>1125</v>
      </c>
      <c r="F1165" t="s">
        <v>1129</v>
      </c>
    </row>
    <row r="1166" spans="1:6" x14ac:dyDescent="0.15">
      <c r="A1166" t="s">
        <v>1467</v>
      </c>
      <c r="B1166">
        <v>2222</v>
      </c>
      <c r="C1166" t="s">
        <v>1446</v>
      </c>
      <c r="D1166" s="919" t="e">
        <f>IF(#REF!&lt;&gt;"",#REF!,"")</f>
        <v>#REF!</v>
      </c>
      <c r="E1166" t="s">
        <v>1125</v>
      </c>
      <c r="F1166" t="s">
        <v>1129</v>
      </c>
    </row>
    <row r="1167" spans="1:6" x14ac:dyDescent="0.15">
      <c r="A1167" t="s">
        <v>1467</v>
      </c>
      <c r="B1167">
        <v>2223</v>
      </c>
      <c r="C1167" t="s">
        <v>1447</v>
      </c>
      <c r="D1167" s="919" t="e">
        <f>IF(#REF!&lt;&gt;"",#REF!,"")</f>
        <v>#REF!</v>
      </c>
      <c r="E1167" t="s">
        <v>1125</v>
      </c>
      <c r="F1167" t="s">
        <v>1129</v>
      </c>
    </row>
    <row r="1168" spans="1:6" x14ac:dyDescent="0.15">
      <c r="A1168" t="s">
        <v>1467</v>
      </c>
      <c r="B1168">
        <v>2224</v>
      </c>
      <c r="C1168" t="s">
        <v>1175</v>
      </c>
      <c r="D1168" s="919" t="e">
        <f>IF(#REF!&lt;&gt;"",#REF!,"")</f>
        <v>#REF!</v>
      </c>
      <c r="E1168" t="s">
        <v>1125</v>
      </c>
      <c r="F1168" t="s">
        <v>1129</v>
      </c>
    </row>
    <row r="1169" spans="1:6" x14ac:dyDescent="0.15">
      <c r="A1169" t="s">
        <v>1467</v>
      </c>
      <c r="B1169">
        <v>2225</v>
      </c>
      <c r="C1169" t="s">
        <v>1176</v>
      </c>
      <c r="D1169" s="919" t="e">
        <f>IF(#REF!&lt;&gt;"",#REF!,"")</f>
        <v>#REF!</v>
      </c>
      <c r="E1169" t="s">
        <v>1125</v>
      </c>
      <c r="F1169" t="s">
        <v>1129</v>
      </c>
    </row>
    <row r="1170" spans="1:6" x14ac:dyDescent="0.15">
      <c r="A1170" t="s">
        <v>1467</v>
      </c>
      <c r="B1170">
        <v>2226</v>
      </c>
      <c r="C1170" t="s">
        <v>1177</v>
      </c>
      <c r="D1170" s="919" t="e">
        <f>IF(#REF!&lt;&gt;"",#REF!,"")</f>
        <v>#REF!</v>
      </c>
      <c r="E1170" t="s">
        <v>1125</v>
      </c>
      <c r="F1170" t="s">
        <v>1129</v>
      </c>
    </row>
    <row r="1171" spans="1:6" x14ac:dyDescent="0.15">
      <c r="A1171" t="s">
        <v>1467</v>
      </c>
      <c r="B1171">
        <v>2227</v>
      </c>
      <c r="C1171" t="s">
        <v>1178</v>
      </c>
      <c r="D1171" s="919" t="e">
        <f>IF(#REF!&lt;&gt;"",#REF!,"")</f>
        <v>#REF!</v>
      </c>
      <c r="E1171" t="s">
        <v>1125</v>
      </c>
      <c r="F1171" t="s">
        <v>1129</v>
      </c>
    </row>
    <row r="1172" spans="1:6" x14ac:dyDescent="0.15">
      <c r="A1172" t="s">
        <v>1467</v>
      </c>
      <c r="B1172">
        <v>2228</v>
      </c>
      <c r="C1172" t="s">
        <v>1245</v>
      </c>
      <c r="D1172" s="919" t="e">
        <f>IF(#REF!&lt;&gt;"",#REF!,"")</f>
        <v>#REF!</v>
      </c>
      <c r="E1172" t="s">
        <v>1125</v>
      </c>
      <c r="F1172" t="s">
        <v>1129</v>
      </c>
    </row>
    <row r="1173" spans="1:6" x14ac:dyDescent="0.15">
      <c r="A1173" t="s">
        <v>1467</v>
      </c>
      <c r="B1173">
        <v>2230</v>
      </c>
      <c r="C1173" t="s">
        <v>1288</v>
      </c>
      <c r="D1173" s="919" t="e">
        <f>IF(#REF!&lt;&gt;"",#REF!,"")</f>
        <v>#REF!</v>
      </c>
      <c r="E1173" t="s">
        <v>1125</v>
      </c>
      <c r="F1173" t="s">
        <v>1129</v>
      </c>
    </row>
    <row r="1174" spans="1:6" x14ac:dyDescent="0.15">
      <c r="A1174" t="s">
        <v>1467</v>
      </c>
      <c r="B1174">
        <v>2231</v>
      </c>
      <c r="C1174" t="s">
        <v>1312</v>
      </c>
      <c r="D1174" s="919" t="e">
        <f>IF(#REF!&lt;&gt;"",#REF!,"")</f>
        <v>#REF!</v>
      </c>
      <c r="E1174" t="s">
        <v>1125</v>
      </c>
      <c r="F1174" t="s">
        <v>1129</v>
      </c>
    </row>
    <row r="1175" spans="1:6" x14ac:dyDescent="0.15">
      <c r="A1175" t="s">
        <v>1467</v>
      </c>
      <c r="B1175">
        <v>2232</v>
      </c>
      <c r="C1175" t="s">
        <v>1179</v>
      </c>
      <c r="D1175" s="919" t="e">
        <f>IF(#REF!&lt;&gt;"",#REF!,"")</f>
        <v>#REF!</v>
      </c>
      <c r="E1175" t="s">
        <v>1125</v>
      </c>
      <c r="F1175" t="s">
        <v>1129</v>
      </c>
    </row>
    <row r="1176" spans="1:6" x14ac:dyDescent="0.15">
      <c r="A1176" t="s">
        <v>1467</v>
      </c>
      <c r="B1176">
        <v>2233</v>
      </c>
      <c r="C1176" t="s">
        <v>1180</v>
      </c>
      <c r="D1176" s="919" t="e">
        <f>IF(#REF!&lt;&gt;"",#REF!,"")</f>
        <v>#REF!</v>
      </c>
      <c r="E1176" t="s">
        <v>1125</v>
      </c>
      <c r="F1176" t="s">
        <v>1129</v>
      </c>
    </row>
    <row r="1177" spans="1:6" x14ac:dyDescent="0.15">
      <c r="A1177" t="s">
        <v>1467</v>
      </c>
      <c r="B1177">
        <v>2234</v>
      </c>
      <c r="C1177" t="s">
        <v>1181</v>
      </c>
      <c r="D1177" s="919" t="e">
        <f>IF(#REF!&lt;&gt;"",#REF!,"")</f>
        <v>#REF!</v>
      </c>
      <c r="E1177" t="s">
        <v>1125</v>
      </c>
      <c r="F1177" t="s">
        <v>1129</v>
      </c>
    </row>
    <row r="1178" spans="1:6" x14ac:dyDescent="0.15">
      <c r="A1178" t="s">
        <v>1467</v>
      </c>
      <c r="B1178">
        <v>2235</v>
      </c>
      <c r="C1178" t="s">
        <v>1182</v>
      </c>
      <c r="D1178" s="919" t="e">
        <f>IF(#REF!&lt;&gt;"",#REF!,"")</f>
        <v>#REF!</v>
      </c>
      <c r="E1178" t="s">
        <v>1125</v>
      </c>
      <c r="F1178" t="s">
        <v>1129</v>
      </c>
    </row>
    <row r="1179" spans="1:6" x14ac:dyDescent="0.15">
      <c r="A1179" t="s">
        <v>1467</v>
      </c>
      <c r="B1179">
        <v>2236</v>
      </c>
      <c r="C1179" t="s">
        <v>1247</v>
      </c>
      <c r="D1179" s="919" t="e">
        <f>IF(#REF!&lt;&gt;"",#REF!,"")</f>
        <v>#REF!</v>
      </c>
      <c r="E1179" t="s">
        <v>1125</v>
      </c>
      <c r="F1179" t="s">
        <v>1129</v>
      </c>
    </row>
    <row r="1180" spans="1:6" x14ac:dyDescent="0.15">
      <c r="A1180" t="s">
        <v>1467</v>
      </c>
      <c r="B1180">
        <v>2238</v>
      </c>
      <c r="C1180" t="s">
        <v>1274</v>
      </c>
      <c r="D1180" s="919" t="e">
        <f>IF(#REF!&lt;&gt;"",#REF!,"")</f>
        <v>#REF!</v>
      </c>
      <c r="E1180" t="s">
        <v>1125</v>
      </c>
      <c r="F1180" t="s">
        <v>1129</v>
      </c>
    </row>
    <row r="1181" spans="1:6" x14ac:dyDescent="0.15">
      <c r="A1181" t="s">
        <v>1467</v>
      </c>
      <c r="B1181">
        <v>2239</v>
      </c>
      <c r="C1181" t="s">
        <v>1145</v>
      </c>
      <c r="D1181" s="919" t="e">
        <f>IF(#REF!&lt;&gt;"",#REF!,"")</f>
        <v>#REF!</v>
      </c>
      <c r="E1181" t="s">
        <v>1125</v>
      </c>
      <c r="F1181" t="s">
        <v>1129</v>
      </c>
    </row>
    <row r="1182" spans="1:6" x14ac:dyDescent="0.15">
      <c r="A1182" t="s">
        <v>1467</v>
      </c>
      <c r="B1182">
        <v>2240</v>
      </c>
      <c r="C1182" t="s">
        <v>1249</v>
      </c>
      <c r="D1182" s="919" t="e">
        <f>IF(#REF!&lt;&gt;"",#REF!,"")</f>
        <v>#REF!</v>
      </c>
      <c r="E1182" t="s">
        <v>1125</v>
      </c>
      <c r="F1182" t="s">
        <v>1129</v>
      </c>
    </row>
    <row r="1183" spans="1:6" x14ac:dyDescent="0.15">
      <c r="A1183" t="s">
        <v>1467</v>
      </c>
      <c r="B1183">
        <v>2241</v>
      </c>
      <c r="C1183" t="s">
        <v>1250</v>
      </c>
      <c r="D1183" s="919" t="e">
        <f>IF(#REF!&lt;&gt;"",#REF!,"")</f>
        <v>#REF!</v>
      </c>
      <c r="E1183" t="s">
        <v>1125</v>
      </c>
      <c r="F1183" t="s">
        <v>1129</v>
      </c>
    </row>
    <row r="1184" spans="1:6" x14ac:dyDescent="0.15">
      <c r="A1184" t="s">
        <v>1467</v>
      </c>
      <c r="B1184">
        <v>2242</v>
      </c>
      <c r="C1184" t="s">
        <v>1251</v>
      </c>
      <c r="D1184" s="919" t="e">
        <f>IF(#REF!&lt;&gt;"",#REF!,"")</f>
        <v>#REF!</v>
      </c>
      <c r="E1184" t="s">
        <v>1125</v>
      </c>
      <c r="F1184" t="s">
        <v>1129</v>
      </c>
    </row>
    <row r="1185" spans="1:6" x14ac:dyDescent="0.15">
      <c r="A1185" t="s">
        <v>1467</v>
      </c>
      <c r="B1185">
        <v>2243</v>
      </c>
      <c r="C1185" t="s">
        <v>1252</v>
      </c>
      <c r="D1185" s="919" t="e">
        <f>IF(#REF!&lt;&gt;"",#REF!,"")</f>
        <v>#REF!</v>
      </c>
      <c r="E1185" t="s">
        <v>1125</v>
      </c>
      <c r="F1185" t="s">
        <v>1129</v>
      </c>
    </row>
    <row r="1186" spans="1:6" x14ac:dyDescent="0.15">
      <c r="A1186" t="s">
        <v>1467</v>
      </c>
      <c r="B1186">
        <v>2244</v>
      </c>
      <c r="C1186" t="s">
        <v>1253</v>
      </c>
      <c r="D1186" s="919" t="e">
        <f>IF(#REF!&lt;&gt;"",#REF!,"")</f>
        <v>#REF!</v>
      </c>
      <c r="E1186" t="s">
        <v>1125</v>
      </c>
      <c r="F1186" t="s">
        <v>1129</v>
      </c>
    </row>
    <row r="1187" spans="1:6" x14ac:dyDescent="0.15">
      <c r="A1187" t="s">
        <v>1467</v>
      </c>
      <c r="B1187">
        <v>2246</v>
      </c>
      <c r="C1187" t="s">
        <v>1275</v>
      </c>
      <c r="D1187" s="919" t="e">
        <f>IF(#REF!&lt;&gt;"",#REF!,"")</f>
        <v>#REF!</v>
      </c>
      <c r="E1187" t="s">
        <v>1125</v>
      </c>
      <c r="F1187" t="s">
        <v>1129</v>
      </c>
    </row>
    <row r="1188" spans="1:6" x14ac:dyDescent="0.15">
      <c r="A1188" t="s">
        <v>1467</v>
      </c>
      <c r="B1188">
        <v>2247</v>
      </c>
      <c r="C1188" t="s">
        <v>1313</v>
      </c>
      <c r="D1188" s="919" t="e">
        <f>IF(#REF!&lt;&gt;"",#REF!,"")</f>
        <v>#REF!</v>
      </c>
      <c r="E1188" t="s">
        <v>1125</v>
      </c>
      <c r="F1188" t="s">
        <v>1129</v>
      </c>
    </row>
    <row r="1189" spans="1:6" x14ac:dyDescent="0.15">
      <c r="A1189" t="s">
        <v>1467</v>
      </c>
      <c r="B1189">
        <v>2248</v>
      </c>
      <c r="C1189" t="s">
        <v>1255</v>
      </c>
      <c r="D1189" s="919" t="e">
        <f>IF(#REF!&lt;&gt;"",#REF!,"")</f>
        <v>#REF!</v>
      </c>
      <c r="E1189" t="s">
        <v>1125</v>
      </c>
      <c r="F1189" t="s">
        <v>1129</v>
      </c>
    </row>
    <row r="1190" spans="1:6" x14ac:dyDescent="0.15">
      <c r="A1190" t="s">
        <v>1467</v>
      </c>
      <c r="B1190">
        <v>2249</v>
      </c>
      <c r="C1190" t="s">
        <v>1256</v>
      </c>
      <c r="D1190" s="919" t="e">
        <f>IF(#REF!&lt;&gt;"",#REF!,"")</f>
        <v>#REF!</v>
      </c>
      <c r="E1190" t="s">
        <v>1125</v>
      </c>
      <c r="F1190" t="s">
        <v>1129</v>
      </c>
    </row>
    <row r="1191" spans="1:6" x14ac:dyDescent="0.15">
      <c r="A1191" t="s">
        <v>1467</v>
      </c>
      <c r="B1191">
        <v>2250</v>
      </c>
      <c r="C1191" t="s">
        <v>1257</v>
      </c>
      <c r="D1191" s="919" t="e">
        <f>IF(#REF!&lt;&gt;"",#REF!,"")</f>
        <v>#REF!</v>
      </c>
      <c r="E1191" t="s">
        <v>1125</v>
      </c>
      <c r="F1191" t="s">
        <v>1129</v>
      </c>
    </row>
    <row r="1192" spans="1:6" x14ac:dyDescent="0.15">
      <c r="A1192" t="s">
        <v>1467</v>
      </c>
      <c r="B1192">
        <v>2251</v>
      </c>
      <c r="C1192" t="s">
        <v>1258</v>
      </c>
      <c r="D1192" s="919" t="e">
        <f>IF(#REF!&lt;&gt;"",#REF!,"")</f>
        <v>#REF!</v>
      </c>
      <c r="E1192" t="s">
        <v>1125</v>
      </c>
      <c r="F1192" t="s">
        <v>1129</v>
      </c>
    </row>
    <row r="1193" spans="1:6" x14ac:dyDescent="0.15">
      <c r="A1193" t="s">
        <v>1467</v>
      </c>
      <c r="B1193">
        <v>2252</v>
      </c>
      <c r="C1193" t="s">
        <v>1259</v>
      </c>
      <c r="D1193" s="919" t="e">
        <f>IF(#REF!&lt;&gt;"",#REF!,"")</f>
        <v>#REF!</v>
      </c>
      <c r="E1193" t="s">
        <v>1125</v>
      </c>
      <c r="F1193" t="s">
        <v>1129</v>
      </c>
    </row>
    <row r="1194" spans="1:6" x14ac:dyDescent="0.15">
      <c r="A1194" t="s">
        <v>1467</v>
      </c>
      <c r="B1194">
        <v>2256</v>
      </c>
      <c r="C1194" t="s">
        <v>1276</v>
      </c>
      <c r="D1194" s="919" t="e">
        <f>IF(#REF!&lt;&gt;"",#REF!,"")</f>
        <v>#REF!</v>
      </c>
      <c r="E1194" t="s">
        <v>1125</v>
      </c>
      <c r="F1194" t="s">
        <v>1129</v>
      </c>
    </row>
    <row r="1195" spans="1:6" x14ac:dyDescent="0.15">
      <c r="A1195" t="s">
        <v>1467</v>
      </c>
      <c r="B1195">
        <v>2257</v>
      </c>
      <c r="C1195" t="s">
        <v>1314</v>
      </c>
      <c r="D1195" s="919" t="e">
        <f>IF(#REF!&lt;&gt;"",#REF!,"")</f>
        <v>#REF!</v>
      </c>
      <c r="E1195" t="s">
        <v>1125</v>
      </c>
      <c r="F1195" t="s">
        <v>1129</v>
      </c>
    </row>
    <row r="1196" spans="1:6" x14ac:dyDescent="0.15">
      <c r="A1196" t="s">
        <v>1467</v>
      </c>
      <c r="B1196">
        <v>2258</v>
      </c>
      <c r="C1196" t="s">
        <v>1261</v>
      </c>
      <c r="D1196" s="919" t="e">
        <f>IF(#REF!&lt;&gt;"",#REF!,"")</f>
        <v>#REF!</v>
      </c>
      <c r="E1196" t="s">
        <v>1125</v>
      </c>
      <c r="F1196" t="s">
        <v>1129</v>
      </c>
    </row>
    <row r="1197" spans="1:6" x14ac:dyDescent="0.15">
      <c r="A1197" t="s">
        <v>1467</v>
      </c>
      <c r="B1197">
        <v>2259</v>
      </c>
      <c r="C1197" t="s">
        <v>1262</v>
      </c>
      <c r="D1197" s="919" t="e">
        <f>IF(#REF!&lt;&gt;"",#REF!,"")</f>
        <v>#REF!</v>
      </c>
      <c r="E1197" t="s">
        <v>1125</v>
      </c>
      <c r="F1197" t="s">
        <v>1129</v>
      </c>
    </row>
    <row r="1198" spans="1:6" x14ac:dyDescent="0.15">
      <c r="A1198" t="s">
        <v>1467</v>
      </c>
      <c r="B1198">
        <v>2260</v>
      </c>
      <c r="C1198" t="s">
        <v>1263</v>
      </c>
      <c r="D1198" s="919" t="e">
        <f>IF(#REF!&lt;&gt;"",#REF!,"")</f>
        <v>#REF!</v>
      </c>
      <c r="E1198" t="s">
        <v>1125</v>
      </c>
      <c r="F1198" t="s">
        <v>1129</v>
      </c>
    </row>
    <row r="1199" spans="1:6" x14ac:dyDescent="0.15">
      <c r="A1199" t="s">
        <v>1467</v>
      </c>
      <c r="B1199">
        <v>2261</v>
      </c>
      <c r="C1199" t="s">
        <v>1264</v>
      </c>
      <c r="D1199" s="919" t="e">
        <f>IF(#REF!&lt;&gt;"",#REF!,"")</f>
        <v>#REF!</v>
      </c>
      <c r="E1199" t="s">
        <v>1125</v>
      </c>
      <c r="F1199" t="s">
        <v>1129</v>
      </c>
    </row>
    <row r="1200" spans="1:6" x14ac:dyDescent="0.15">
      <c r="A1200" t="s">
        <v>1467</v>
      </c>
      <c r="B1200">
        <v>2262</v>
      </c>
      <c r="C1200" t="s">
        <v>1265</v>
      </c>
      <c r="D1200" s="919" t="e">
        <f>IF(#REF!&lt;&gt;"",#REF!,"")</f>
        <v>#REF!</v>
      </c>
      <c r="E1200" t="s">
        <v>1125</v>
      </c>
      <c r="F1200" t="s">
        <v>1129</v>
      </c>
    </row>
    <row r="1201" spans="1:6" x14ac:dyDescent="0.15">
      <c r="A1201" t="s">
        <v>1467</v>
      </c>
      <c r="B1201">
        <v>2269</v>
      </c>
      <c r="C1201" t="s">
        <v>1147</v>
      </c>
      <c r="D1201" s="919" t="e">
        <f>IF(#REF!&lt;&gt;"",#REF!,"")</f>
        <v>#REF!</v>
      </c>
      <c r="E1201" t="s">
        <v>1125</v>
      </c>
      <c r="F1201" t="s">
        <v>1129</v>
      </c>
    </row>
    <row r="1202" spans="1:6" x14ac:dyDescent="0.15">
      <c r="A1202" t="s">
        <v>1467</v>
      </c>
      <c r="B1202">
        <v>2270</v>
      </c>
      <c r="C1202" t="s">
        <v>1271</v>
      </c>
      <c r="D1202" s="919" t="e">
        <f>IF(#REF!&lt;&gt;"",#REF!,"")</f>
        <v>#REF!</v>
      </c>
      <c r="E1202" t="s">
        <v>1125</v>
      </c>
      <c r="F1202" t="s">
        <v>1129</v>
      </c>
    </row>
    <row r="1203" spans="1:6" x14ac:dyDescent="0.15">
      <c r="A1203" t="s">
        <v>1467</v>
      </c>
      <c r="B1203">
        <v>2272</v>
      </c>
      <c r="C1203" t="s">
        <v>1430</v>
      </c>
      <c r="D1203" s="919" t="e">
        <f>IF(#REF!&lt;&gt;"",#REF!,"")</f>
        <v>#REF!</v>
      </c>
      <c r="E1203" t="s">
        <v>1125</v>
      </c>
      <c r="F1203" t="s">
        <v>1129</v>
      </c>
    </row>
    <row r="1204" spans="1:6" x14ac:dyDescent="0.15">
      <c r="A1204" t="s">
        <v>1467</v>
      </c>
      <c r="B1204">
        <v>2274</v>
      </c>
      <c r="C1204" t="s">
        <v>1461</v>
      </c>
      <c r="D1204" t="e">
        <f>IF(#REF!&lt;&gt;"",#REF!,"")</f>
        <v>#REF!</v>
      </c>
      <c r="E1204" t="s">
        <v>1125</v>
      </c>
      <c r="F1204" t="s">
        <v>1440</v>
      </c>
    </row>
    <row r="1205" spans="1:6" x14ac:dyDescent="0.15">
      <c r="A1205" t="s">
        <v>1467</v>
      </c>
      <c r="B1205">
        <v>2276</v>
      </c>
      <c r="C1205" t="s">
        <v>1362</v>
      </c>
      <c r="D1205" s="919" t="e">
        <f>IF(#REF!&lt;&gt;"",#REF!,"")</f>
        <v>#REF!</v>
      </c>
      <c r="E1205" t="s">
        <v>1125</v>
      </c>
      <c r="F1205" t="s">
        <v>1129</v>
      </c>
    </row>
    <row r="1206" spans="1:6" x14ac:dyDescent="0.15">
      <c r="A1206" t="s">
        <v>1467</v>
      </c>
      <c r="B1206">
        <v>2278</v>
      </c>
      <c r="C1206" t="s">
        <v>1462</v>
      </c>
      <c r="D1206" s="919" t="e">
        <f>IF(#REF!&lt;&gt;"",#REF!,"")</f>
        <v>#REF!</v>
      </c>
      <c r="E1206" t="s">
        <v>1125</v>
      </c>
      <c r="F1206" t="s">
        <v>1129</v>
      </c>
    </row>
    <row r="1207" spans="1:6" x14ac:dyDescent="0.15">
      <c r="A1207" t="s">
        <v>1467</v>
      </c>
      <c r="B1207">
        <v>2281</v>
      </c>
      <c r="C1207" t="s">
        <v>1463</v>
      </c>
      <c r="D1207" s="919" t="e">
        <f>IF(#REF!&lt;&gt;"",#REF!,"")</f>
        <v>#REF!</v>
      </c>
      <c r="E1207" t="s">
        <v>1125</v>
      </c>
      <c r="F1207" t="s">
        <v>1129</v>
      </c>
    </row>
    <row r="1208" spans="1:6" x14ac:dyDescent="0.15">
      <c r="A1208" t="s">
        <v>1467</v>
      </c>
      <c r="B1208">
        <v>2283</v>
      </c>
      <c r="C1208" t="s">
        <v>1464</v>
      </c>
      <c r="D1208" s="920" t="e">
        <f>IF(#REF!&lt;&gt;"",#REF!,"")</f>
        <v>#REF!</v>
      </c>
      <c r="E1208" t="s">
        <v>1125</v>
      </c>
      <c r="F1208" t="s">
        <v>1146</v>
      </c>
    </row>
    <row r="1209" spans="1:6" x14ac:dyDescent="0.15">
      <c r="A1209" t="s">
        <v>1467</v>
      </c>
      <c r="B1209">
        <v>2285</v>
      </c>
      <c r="C1209" t="s">
        <v>1465</v>
      </c>
      <c r="D1209" s="925" t="e">
        <f>IF(#REF!&lt;&gt;"",#REF!,"")</f>
        <v>#REF!</v>
      </c>
      <c r="E1209" t="s">
        <v>1125</v>
      </c>
      <c r="F1209" t="s">
        <v>1293</v>
      </c>
    </row>
    <row r="1210" spans="1:6" x14ac:dyDescent="0.15">
      <c r="A1210" t="s">
        <v>1358</v>
      </c>
      <c r="B1210">
        <v>2289</v>
      </c>
      <c r="C1210" t="s">
        <v>1130</v>
      </c>
      <c r="D1210" s="919" t="str">
        <f>IF('P16(世田谷区)'!B3&lt;&gt;"",'P16(世田谷区)'!B3,"")</f>
        <v/>
      </c>
      <c r="E1210" t="s">
        <v>1125</v>
      </c>
      <c r="F1210" t="s">
        <v>1129</v>
      </c>
    </row>
    <row r="1211" spans="1:6" x14ac:dyDescent="0.15">
      <c r="A1211" t="s">
        <v>1358</v>
      </c>
      <c r="B1211">
        <v>2292</v>
      </c>
      <c r="C1211" t="s">
        <v>1420</v>
      </c>
      <c r="D1211" s="920" t="str">
        <f>IF('P16(世田谷区)'!B4&lt;&gt;"",'P16(世田谷区)'!B4,"")</f>
        <v/>
      </c>
      <c r="E1211" t="s">
        <v>1125</v>
      </c>
      <c r="F1211" t="s">
        <v>1146</v>
      </c>
    </row>
    <row r="1212" spans="1:6" x14ac:dyDescent="0.15">
      <c r="A1212" t="s">
        <v>1358</v>
      </c>
      <c r="B1212">
        <v>2295</v>
      </c>
      <c r="C1212" t="s">
        <v>1284</v>
      </c>
      <c r="D1212" s="919" t="str">
        <f>IF('P16(世田谷区)'!B7&lt;&gt;"",'P16(世田谷区)'!B7,"")</f>
        <v/>
      </c>
      <c r="E1212" t="s">
        <v>1125</v>
      </c>
      <c r="F1212" t="s">
        <v>1129</v>
      </c>
    </row>
    <row r="1213" spans="1:6" x14ac:dyDescent="0.15">
      <c r="A1213" t="s">
        <v>1358</v>
      </c>
      <c r="B1213">
        <v>2298</v>
      </c>
      <c r="C1213" t="s">
        <v>1285</v>
      </c>
      <c r="D1213" s="920" t="str">
        <f>IF('P16(世田谷区)'!B8&lt;&gt;"",'P16(世田谷区)'!B8,"")</f>
        <v/>
      </c>
      <c r="E1213" t="s">
        <v>1125</v>
      </c>
      <c r="F1213" t="s">
        <v>1146</v>
      </c>
    </row>
    <row r="1214" spans="1:6" x14ac:dyDescent="0.15">
      <c r="A1214" t="s">
        <v>1358</v>
      </c>
      <c r="B1214">
        <v>2301</v>
      </c>
      <c r="C1214" t="s">
        <v>1286</v>
      </c>
      <c r="D1214" s="919" t="str">
        <f>IF('P16(世田谷区)'!B11&lt;&gt;"",'P16(世田谷区)'!B11,"")</f>
        <v/>
      </c>
      <c r="E1214" t="s">
        <v>1125</v>
      </c>
      <c r="F1214" t="s">
        <v>1129</v>
      </c>
    </row>
    <row r="1215" spans="1:6" x14ac:dyDescent="0.15">
      <c r="A1215" t="s">
        <v>1358</v>
      </c>
      <c r="B1215">
        <v>2304</v>
      </c>
      <c r="C1215" t="s">
        <v>1443</v>
      </c>
      <c r="D1215" s="920" t="str">
        <f>IF('P16(世田谷区)'!B12&lt;&gt;"",'P16(世田谷区)'!B12,"")</f>
        <v/>
      </c>
      <c r="E1215" t="s">
        <v>1125</v>
      </c>
      <c r="F1215" t="s">
        <v>1146</v>
      </c>
    </row>
    <row r="1216" spans="1:6" x14ac:dyDescent="0.15">
      <c r="A1216" t="s">
        <v>1358</v>
      </c>
      <c r="B1216">
        <v>2307</v>
      </c>
      <c r="C1216" t="s">
        <v>1287</v>
      </c>
      <c r="D1216" s="919" t="str">
        <f>IF('P16(世田谷区)'!B15&lt;&gt;"",'P16(世田谷区)'!B15,"")</f>
        <v/>
      </c>
      <c r="E1216" t="s">
        <v>1125</v>
      </c>
      <c r="F1216" t="s">
        <v>1129</v>
      </c>
    </row>
    <row r="1217" spans="1:6" x14ac:dyDescent="0.15">
      <c r="A1217" t="s">
        <v>1358</v>
      </c>
      <c r="B1217">
        <v>2310</v>
      </c>
      <c r="C1217" t="s">
        <v>1422</v>
      </c>
      <c r="D1217" s="920" t="str">
        <f>IF('P16(世田谷区)'!B16&lt;&gt;"",'P16(世田谷区)'!B16,"")</f>
        <v/>
      </c>
      <c r="E1217" t="s">
        <v>1125</v>
      </c>
      <c r="F1217" t="s">
        <v>1146</v>
      </c>
    </row>
    <row r="1218" spans="1:6" x14ac:dyDescent="0.15">
      <c r="A1218" t="s">
        <v>1358</v>
      </c>
      <c r="B1218">
        <v>2313</v>
      </c>
      <c r="C1218" t="s">
        <v>1274</v>
      </c>
      <c r="D1218" s="919" t="str">
        <f>IF('P16(世田谷区)'!B19&lt;&gt;"",'P16(世田谷区)'!B19,"")</f>
        <v/>
      </c>
      <c r="E1218" t="s">
        <v>1125</v>
      </c>
      <c r="F1218" t="s">
        <v>1129</v>
      </c>
    </row>
    <row r="1219" spans="1:6" x14ac:dyDescent="0.15">
      <c r="A1219" t="s">
        <v>1358</v>
      </c>
      <c r="B1219">
        <v>2316</v>
      </c>
      <c r="C1219" t="s">
        <v>1275</v>
      </c>
      <c r="D1219" s="920" t="str">
        <f>IF('P16(世田谷区)'!B20&lt;&gt;"",'P16(世田谷区)'!B20,"")</f>
        <v/>
      </c>
      <c r="E1219" t="s">
        <v>1125</v>
      </c>
      <c r="F1219" t="s">
        <v>1146</v>
      </c>
    </row>
    <row r="1220" spans="1:6" x14ac:dyDescent="0.15">
      <c r="A1220" t="s">
        <v>1468</v>
      </c>
      <c r="B1220">
        <v>2323</v>
      </c>
      <c r="C1220" t="s">
        <v>1469</v>
      </c>
      <c r="D1220" s="919" t="str">
        <f>IF('P17(世田谷区)'!E3&lt;&gt;"",'P17(世田谷区)'!E3,"")</f>
        <v/>
      </c>
      <c r="E1220" t="s">
        <v>1125</v>
      </c>
      <c r="F1220" t="s">
        <v>1129</v>
      </c>
    </row>
    <row r="1221" spans="1:6" x14ac:dyDescent="0.15">
      <c r="A1221" t="s">
        <v>1468</v>
      </c>
      <c r="B1221">
        <v>2326</v>
      </c>
      <c r="C1221" t="s">
        <v>1185</v>
      </c>
      <c r="D1221" s="919" t="str">
        <f>IF('P17(世田谷区)'!E4&lt;&gt;"",'P17(世田谷区)'!E4,"")</f>
        <v/>
      </c>
      <c r="E1221" t="s">
        <v>1125</v>
      </c>
      <c r="F1221" t="s">
        <v>1129</v>
      </c>
    </row>
    <row r="1222" spans="1:6" x14ac:dyDescent="0.15">
      <c r="A1222" t="s">
        <v>1468</v>
      </c>
      <c r="B1222">
        <v>2329</v>
      </c>
      <c r="C1222" t="s">
        <v>1192</v>
      </c>
      <c r="D1222" s="919" t="str">
        <f>IF('P17(世田谷区)'!E5&lt;&gt;"",'P17(世田谷区)'!E5,"")</f>
        <v/>
      </c>
      <c r="E1222" t="s">
        <v>1125</v>
      </c>
      <c r="F1222" t="s">
        <v>1129</v>
      </c>
    </row>
    <row r="1223" spans="1:6" x14ac:dyDescent="0.15">
      <c r="A1223" t="s">
        <v>1468</v>
      </c>
      <c r="B1223">
        <v>2332</v>
      </c>
      <c r="C1223" t="s">
        <v>1197</v>
      </c>
      <c r="D1223" s="919" t="str">
        <f>IF('P17(世田谷区)'!E6&lt;&gt;"",'P17(世田谷区)'!E6,"")</f>
        <v/>
      </c>
      <c r="E1223" t="s">
        <v>1125</v>
      </c>
      <c r="F1223" t="s">
        <v>1129</v>
      </c>
    </row>
    <row r="1224" spans="1:6" x14ac:dyDescent="0.15">
      <c r="A1224" t="s">
        <v>1468</v>
      </c>
      <c r="B1224">
        <v>2335</v>
      </c>
      <c r="C1224" t="s">
        <v>1203</v>
      </c>
      <c r="D1224" s="919" t="str">
        <f>IF('P17(世田谷区)'!E7&lt;&gt;"",'P17(世田谷区)'!E7,"")</f>
        <v/>
      </c>
      <c r="E1224" t="s">
        <v>1125</v>
      </c>
      <c r="F1224" t="s">
        <v>1129</v>
      </c>
    </row>
    <row r="1225" spans="1:6" x14ac:dyDescent="0.15">
      <c r="A1225" t="s">
        <v>1468</v>
      </c>
      <c r="B1225">
        <v>2338</v>
      </c>
      <c r="C1225" t="s">
        <v>1208</v>
      </c>
      <c r="D1225" s="919" t="str">
        <f>IF('P17(世田谷区)'!E8&lt;&gt;"",'P17(世田谷区)'!E8,"")</f>
        <v/>
      </c>
      <c r="E1225" t="s">
        <v>1125</v>
      </c>
      <c r="F1225" t="s">
        <v>1129</v>
      </c>
    </row>
    <row r="1226" spans="1:6" x14ac:dyDescent="0.15">
      <c r="A1226" t="s">
        <v>1468</v>
      </c>
      <c r="B1226">
        <v>2341</v>
      </c>
      <c r="C1226" t="s">
        <v>1213</v>
      </c>
      <c r="D1226" s="919" t="str">
        <f>IF('P17(世田谷区)'!E9&lt;&gt;"",'P17(世田谷区)'!E9,"")</f>
        <v/>
      </c>
      <c r="E1226" t="s">
        <v>1125</v>
      </c>
      <c r="F1226" t="s">
        <v>1129</v>
      </c>
    </row>
    <row r="1227" spans="1:6" x14ac:dyDescent="0.15">
      <c r="A1227" t="s">
        <v>1468</v>
      </c>
      <c r="B1227">
        <v>2344</v>
      </c>
      <c r="C1227" t="s">
        <v>1217</v>
      </c>
      <c r="D1227" s="919" t="str">
        <f>IF('P17(世田谷区)'!E10&lt;&gt;"",'P17(世田谷区)'!E10,"")</f>
        <v/>
      </c>
      <c r="E1227" t="s">
        <v>1125</v>
      </c>
      <c r="F1227" t="s">
        <v>1129</v>
      </c>
    </row>
    <row r="1228" spans="1:6" x14ac:dyDescent="0.15">
      <c r="A1228" t="s">
        <v>1468</v>
      </c>
      <c r="B1228">
        <v>2347</v>
      </c>
      <c r="C1228" t="s">
        <v>1221</v>
      </c>
      <c r="D1228" s="919" t="str">
        <f>IF('P17(世田谷区)'!E11&lt;&gt;"",'P17(世田谷区)'!E11,"")</f>
        <v/>
      </c>
      <c r="E1228" t="s">
        <v>1125</v>
      </c>
      <c r="F1228" t="s">
        <v>1129</v>
      </c>
    </row>
    <row r="1229" spans="1:6" x14ac:dyDescent="0.15">
      <c r="A1229" t="s">
        <v>1468</v>
      </c>
      <c r="B1229">
        <v>2350</v>
      </c>
      <c r="C1229" t="s">
        <v>1225</v>
      </c>
      <c r="D1229" s="919" t="str">
        <f>IF('P17(世田谷区)'!E12&lt;&gt;"",'P17(世田谷区)'!E12,"")</f>
        <v/>
      </c>
      <c r="E1229" t="s">
        <v>1125</v>
      </c>
      <c r="F1229" t="s">
        <v>1129</v>
      </c>
    </row>
    <row r="1230" spans="1:6" x14ac:dyDescent="0.15">
      <c r="A1230" t="s">
        <v>1468</v>
      </c>
      <c r="B1230">
        <v>2353</v>
      </c>
      <c r="C1230" t="s">
        <v>1229</v>
      </c>
      <c r="D1230" s="919" t="str">
        <f>IF('P17(世田谷区)'!E13&lt;&gt;"",'P17(世田谷区)'!E13,"")</f>
        <v/>
      </c>
      <c r="E1230" t="s">
        <v>1125</v>
      </c>
      <c r="F1230" t="s">
        <v>1129</v>
      </c>
    </row>
    <row r="1231" spans="1:6" x14ac:dyDescent="0.15">
      <c r="A1231" t="s">
        <v>1468</v>
      </c>
      <c r="B1231">
        <v>2356</v>
      </c>
      <c r="C1231" t="s">
        <v>1233</v>
      </c>
      <c r="D1231" s="919" t="str">
        <f>IF('P17(世田谷区)'!E14&lt;&gt;"",'P17(世田谷区)'!E14,"")</f>
        <v/>
      </c>
      <c r="E1231" t="s">
        <v>1125</v>
      </c>
      <c r="F1231" t="s">
        <v>1129</v>
      </c>
    </row>
    <row r="1232" spans="1:6" x14ac:dyDescent="0.15">
      <c r="A1232" t="s">
        <v>1468</v>
      </c>
      <c r="B1232">
        <v>2359</v>
      </c>
      <c r="C1232" t="s">
        <v>1237</v>
      </c>
      <c r="D1232" s="919" t="str">
        <f>IF('P17(世田谷区)'!E15&lt;&gt;"",'P17(世田谷区)'!E15,"")</f>
        <v/>
      </c>
      <c r="E1232" t="s">
        <v>1125</v>
      </c>
      <c r="F1232" t="s">
        <v>1129</v>
      </c>
    </row>
    <row r="1233" spans="1:6" x14ac:dyDescent="0.15">
      <c r="A1233" t="s">
        <v>1468</v>
      </c>
      <c r="B1233">
        <v>2362</v>
      </c>
      <c r="C1233" t="s">
        <v>1241</v>
      </c>
      <c r="D1233" s="919" t="str">
        <f>IF('P17(世田谷区)'!E16&lt;&gt;"",'P17(世田谷区)'!E16,"")</f>
        <v/>
      </c>
      <c r="E1233" t="s">
        <v>1125</v>
      </c>
      <c r="F1233" t="s">
        <v>1129</v>
      </c>
    </row>
    <row r="1234" spans="1:6" x14ac:dyDescent="0.15">
      <c r="A1234" t="s">
        <v>1468</v>
      </c>
      <c r="B1234">
        <v>2365</v>
      </c>
      <c r="C1234" t="s">
        <v>1176</v>
      </c>
      <c r="D1234" s="919" t="str">
        <f>IF('P17(世田谷区)'!E17&lt;&gt;"",'P17(世田谷区)'!E17,"")</f>
        <v/>
      </c>
      <c r="E1234" t="s">
        <v>1125</v>
      </c>
      <c r="F1234" t="s">
        <v>1129</v>
      </c>
    </row>
    <row r="1235" spans="1:6" x14ac:dyDescent="0.15">
      <c r="A1235" t="s">
        <v>1468</v>
      </c>
      <c r="B1235">
        <v>2368</v>
      </c>
      <c r="C1235" t="s">
        <v>1180</v>
      </c>
      <c r="D1235" s="919" t="str">
        <f>IF('P17(世田谷区)'!E18&lt;&gt;"",'P17(世田谷区)'!E18,"")</f>
        <v/>
      </c>
      <c r="E1235" t="s">
        <v>1125</v>
      </c>
      <c r="F1235" t="s">
        <v>1129</v>
      </c>
    </row>
    <row r="1236" spans="1:6" x14ac:dyDescent="0.15">
      <c r="A1236" t="s">
        <v>1468</v>
      </c>
      <c r="B1236">
        <v>2371</v>
      </c>
      <c r="C1236" t="s">
        <v>1250</v>
      </c>
      <c r="D1236" s="919" t="str">
        <f>IF('P17(世田谷区)'!E19&lt;&gt;"",'P17(世田谷区)'!E19,"")</f>
        <v/>
      </c>
      <c r="E1236" t="s">
        <v>1125</v>
      </c>
      <c r="F1236" t="s">
        <v>1129</v>
      </c>
    </row>
    <row r="1237" spans="1:6" x14ac:dyDescent="0.15">
      <c r="A1237" t="s">
        <v>1468</v>
      </c>
      <c r="B1237">
        <v>2374</v>
      </c>
      <c r="C1237" t="s">
        <v>1256</v>
      </c>
      <c r="D1237" s="919" t="str">
        <f>IF('P17(世田谷区)'!E20&lt;&gt;"",'P17(世田谷区)'!E20,"")</f>
        <v/>
      </c>
      <c r="E1237" t="s">
        <v>1125</v>
      </c>
      <c r="F1237" t="s">
        <v>1129</v>
      </c>
    </row>
    <row r="1238" spans="1:6" x14ac:dyDescent="0.15">
      <c r="A1238" t="s">
        <v>1468</v>
      </c>
      <c r="B1238">
        <v>2377</v>
      </c>
      <c r="C1238" t="s">
        <v>1262</v>
      </c>
      <c r="D1238" s="919" t="str">
        <f>IF('P17(世田谷区)'!E21&lt;&gt;"",'P17(世田谷区)'!E21,"")</f>
        <v/>
      </c>
      <c r="E1238" t="s">
        <v>1125</v>
      </c>
      <c r="F1238" t="s">
        <v>1129</v>
      </c>
    </row>
    <row r="1239" spans="1:6" x14ac:dyDescent="0.15">
      <c r="A1239" t="s">
        <v>1468</v>
      </c>
      <c r="B1239">
        <v>2380</v>
      </c>
      <c r="C1239" t="s">
        <v>1268</v>
      </c>
      <c r="D1239" s="919" t="str">
        <f>IF('P17(世田谷区)'!E22&lt;&gt;"",'P17(世田谷区)'!E22,"")</f>
        <v/>
      </c>
      <c r="E1239" t="s">
        <v>1125</v>
      </c>
      <c r="F1239" t="s">
        <v>1129</v>
      </c>
    </row>
    <row r="1240" spans="1:6" x14ac:dyDescent="0.15">
      <c r="A1240" t="s">
        <v>1468</v>
      </c>
      <c r="B1240">
        <v>2383</v>
      </c>
      <c r="C1240" t="s">
        <v>1470</v>
      </c>
      <c r="D1240" s="919" t="str">
        <f>IF('P17(世田谷区)'!E23&lt;&gt;"",'P17(世田谷区)'!E23,"")</f>
        <v/>
      </c>
      <c r="E1240" t="s">
        <v>1125</v>
      </c>
      <c r="F1240" t="s">
        <v>1129</v>
      </c>
    </row>
    <row r="1241" spans="1:6" x14ac:dyDescent="0.15">
      <c r="A1241" t="s">
        <v>1468</v>
      </c>
      <c r="B1241">
        <v>2386</v>
      </c>
      <c r="C1241" t="s">
        <v>1364</v>
      </c>
      <c r="D1241" s="919" t="str">
        <f>IF('P17(世田谷区)'!E24&lt;&gt;"",'P17(世田谷区)'!E24,"")</f>
        <v/>
      </c>
      <c r="E1241" t="s">
        <v>1125</v>
      </c>
      <c r="F1241" t="s">
        <v>1129</v>
      </c>
    </row>
    <row r="1242" spans="1:6" x14ac:dyDescent="0.15">
      <c r="A1242" t="s">
        <v>1468</v>
      </c>
      <c r="B1242">
        <v>2389</v>
      </c>
      <c r="C1242" t="s">
        <v>1471</v>
      </c>
      <c r="D1242" s="919" t="str">
        <f>IF('P17(世田谷区)'!D25&lt;&gt;"",'P17(世田谷区)'!D25,"")</f>
        <v/>
      </c>
      <c r="E1242" t="s">
        <v>1125</v>
      </c>
      <c r="F1242" t="s">
        <v>1129</v>
      </c>
    </row>
    <row r="1243" spans="1:6" x14ac:dyDescent="0.15">
      <c r="A1243" t="s">
        <v>1462</v>
      </c>
      <c r="B1243">
        <v>2392</v>
      </c>
      <c r="C1243" t="s">
        <v>1130</v>
      </c>
      <c r="D1243" s="919" t="str">
        <f>IF('P18(世田谷区)'!B3&lt;&gt;"",'P18(世田谷区)'!B3,"")</f>
        <v/>
      </c>
      <c r="E1243" t="s">
        <v>1125</v>
      </c>
      <c r="F1243" t="s">
        <v>1129</v>
      </c>
    </row>
    <row r="1244" spans="1:6" x14ac:dyDescent="0.15">
      <c r="A1244" t="s">
        <v>1462</v>
      </c>
      <c r="B1244">
        <v>2395</v>
      </c>
      <c r="C1244" t="s">
        <v>1421</v>
      </c>
      <c r="D1244" s="919" t="str">
        <f>IF('P18(世田谷区)'!B6&lt;&gt;"",'P18(世田谷区)'!B6,"")</f>
        <v/>
      </c>
      <c r="E1244" t="s">
        <v>1125</v>
      </c>
      <c r="F1244" t="s">
        <v>1129</v>
      </c>
    </row>
    <row r="1245" spans="1:6" x14ac:dyDescent="0.15">
      <c r="A1245" t="s">
        <v>1462</v>
      </c>
      <c r="B1245">
        <v>2398</v>
      </c>
      <c r="C1245" t="s">
        <v>1132</v>
      </c>
      <c r="D1245" s="920" t="str">
        <f>IF('P18(世田谷区)'!C7&lt;&gt;"",'P18(世田谷区)'!C7,"")</f>
        <v/>
      </c>
      <c r="E1245" t="s">
        <v>1125</v>
      </c>
      <c r="F1245" t="s">
        <v>1146</v>
      </c>
    </row>
    <row r="1246" spans="1:6" x14ac:dyDescent="0.15">
      <c r="A1246" t="s">
        <v>1462</v>
      </c>
      <c r="B1246">
        <v>2400</v>
      </c>
      <c r="C1246" t="s">
        <v>1301</v>
      </c>
      <c r="D1246" s="919" t="str">
        <f>IF('P18(世田谷区)'!B10&lt;&gt;"",'P18(世田谷区)'!B10,"")</f>
        <v/>
      </c>
      <c r="E1246" t="s">
        <v>1125</v>
      </c>
      <c r="F1246" t="s">
        <v>1129</v>
      </c>
    </row>
    <row r="1247" spans="1:6" x14ac:dyDescent="0.15">
      <c r="A1247" t="s">
        <v>1462</v>
      </c>
      <c r="B1247">
        <v>2403</v>
      </c>
      <c r="C1247" t="s">
        <v>1308</v>
      </c>
      <c r="D1247" s="920" t="str">
        <f>IF('P18(世田谷区)'!C11&lt;&gt;"",'P18(世田谷区)'!C11,"")</f>
        <v/>
      </c>
      <c r="E1247" t="s">
        <v>1125</v>
      </c>
      <c r="F1247" t="s">
        <v>1146</v>
      </c>
    </row>
    <row r="1248" spans="1:6" x14ac:dyDescent="0.15">
      <c r="A1248" t="s">
        <v>1363</v>
      </c>
      <c r="B1248">
        <v>2408</v>
      </c>
      <c r="C1248" t="s">
        <v>1282</v>
      </c>
      <c r="D1248" s="920" t="str">
        <f>IF('P19(世田谷区)'!C4&lt;&gt;"",'P19(世田谷区)'!C4,"")</f>
        <v/>
      </c>
      <c r="E1248" t="s">
        <v>1125</v>
      </c>
      <c r="F1248" t="s">
        <v>1146</v>
      </c>
    </row>
    <row r="1249" spans="1:6" x14ac:dyDescent="0.15">
      <c r="A1249" t="s">
        <v>1363</v>
      </c>
      <c r="B1249">
        <v>2410</v>
      </c>
      <c r="C1249" t="s">
        <v>1305</v>
      </c>
      <c r="D1249" s="919" t="str">
        <f>IF('P19(世田谷区)'!C5&lt;&gt;"",'P19(世田谷区)'!C5,"")</f>
        <v/>
      </c>
      <c r="E1249" t="s">
        <v>1125</v>
      </c>
      <c r="F1249" t="s">
        <v>1129</v>
      </c>
    </row>
    <row r="1250" spans="1:6" x14ac:dyDescent="0.15">
      <c r="A1250" t="s">
        <v>1363</v>
      </c>
      <c r="B1250">
        <v>2413</v>
      </c>
      <c r="C1250" t="s">
        <v>1157</v>
      </c>
      <c r="D1250" s="919" t="str">
        <f>IF('P19(世田谷区)'!D8&lt;&gt;"",'P19(世田谷区)'!D8,"")</f>
        <v/>
      </c>
      <c r="E1250" t="s">
        <v>1125</v>
      </c>
      <c r="F1250" t="s">
        <v>1129</v>
      </c>
    </row>
    <row r="1251" spans="1:6" x14ac:dyDescent="0.15">
      <c r="A1251" t="s">
        <v>1363</v>
      </c>
      <c r="B1251">
        <v>2416</v>
      </c>
      <c r="C1251" t="s">
        <v>1161</v>
      </c>
      <c r="D1251" s="919" t="str">
        <f>IF('P19(世田谷区)'!D10&lt;&gt;"",'P19(世田谷区)'!D10,"")</f>
        <v/>
      </c>
      <c r="E1251" t="s">
        <v>1125</v>
      </c>
      <c r="F1251" t="s">
        <v>1129</v>
      </c>
    </row>
    <row r="1252" spans="1:6" x14ac:dyDescent="0.15">
      <c r="A1252" t="s">
        <v>1363</v>
      </c>
      <c r="B1252">
        <v>2419</v>
      </c>
      <c r="C1252" t="s">
        <v>1165</v>
      </c>
      <c r="D1252" s="920" t="str">
        <f>IF('P19(世田谷区)'!D12&lt;&gt;"",'P19(世田谷区)'!D12,"")</f>
        <v/>
      </c>
      <c r="E1252" t="s">
        <v>1125</v>
      </c>
      <c r="F1252" t="s">
        <v>1146</v>
      </c>
    </row>
    <row r="1253" spans="1:6" x14ac:dyDescent="0.15">
      <c r="A1253" t="s">
        <v>1363</v>
      </c>
      <c r="B1253">
        <v>2421</v>
      </c>
      <c r="C1253" t="s">
        <v>1169</v>
      </c>
      <c r="D1253" s="919" t="str">
        <f>IF('P19(世田谷区)'!D14&lt;&gt;"",'P19(世田谷区)'!D14,"")</f>
        <v/>
      </c>
      <c r="E1253" t="s">
        <v>1125</v>
      </c>
      <c r="F1253" t="s">
        <v>1129</v>
      </c>
    </row>
    <row r="1254" spans="1:6" x14ac:dyDescent="0.15">
      <c r="A1254" t="s">
        <v>1363</v>
      </c>
      <c r="B1254">
        <v>2424</v>
      </c>
      <c r="C1254" t="s">
        <v>1472</v>
      </c>
      <c r="D1254" s="919" t="str">
        <f>IF('P19(世田谷区)'!B16&lt;&gt;"",'P19(世田谷区)'!B16,"")</f>
        <v/>
      </c>
      <c r="E1254" t="s">
        <v>1125</v>
      </c>
      <c r="F1254" t="s">
        <v>1129</v>
      </c>
    </row>
    <row r="1255" spans="1:6" x14ac:dyDescent="0.15">
      <c r="A1255" t="s">
        <v>1473</v>
      </c>
      <c r="B1255">
        <v>2441</v>
      </c>
      <c r="C1255" t="s">
        <v>1184</v>
      </c>
      <c r="D1255" s="924" t="str">
        <f>IF('P20(世田谷区)'!D4&lt;&gt;"",'P20(世田谷区)'!D4,"")</f>
        <v/>
      </c>
      <c r="E1255" t="s">
        <v>1125</v>
      </c>
      <c r="F1255" t="s">
        <v>1283</v>
      </c>
    </row>
    <row r="1256" spans="1:6" x14ac:dyDescent="0.15">
      <c r="A1256" t="s">
        <v>1473</v>
      </c>
      <c r="B1256">
        <v>2442</v>
      </c>
      <c r="C1256" t="s">
        <v>1185</v>
      </c>
      <c r="D1256" s="924" t="str">
        <f>IF('P20(世田谷区)'!E4&lt;&gt;"",'P20(世田谷区)'!E4,"")</f>
        <v/>
      </c>
      <c r="E1256" t="s">
        <v>1125</v>
      </c>
      <c r="F1256" t="s">
        <v>1283</v>
      </c>
    </row>
    <row r="1257" spans="1:6" x14ac:dyDescent="0.15">
      <c r="A1257" t="s">
        <v>1473</v>
      </c>
      <c r="B1257">
        <v>2443</v>
      </c>
      <c r="C1257" t="s">
        <v>1186</v>
      </c>
      <c r="D1257" s="924" t="str">
        <f>IF('P20(世田谷区)'!F4&lt;&gt;"",'P20(世田谷区)'!F4,"")</f>
        <v/>
      </c>
      <c r="E1257" t="s">
        <v>1125</v>
      </c>
      <c r="F1257" t="s">
        <v>1283</v>
      </c>
    </row>
    <row r="1258" spans="1:6" x14ac:dyDescent="0.15">
      <c r="A1258" t="s">
        <v>1473</v>
      </c>
      <c r="B1258">
        <v>2444</v>
      </c>
      <c r="C1258" t="s">
        <v>1187</v>
      </c>
      <c r="D1258" s="924" t="str">
        <f>IF('P20(世田谷区)'!G4&lt;&gt;"",'P20(世田谷区)'!G4,"")</f>
        <v/>
      </c>
      <c r="E1258" t="s">
        <v>1125</v>
      </c>
      <c r="F1258" t="s">
        <v>1283</v>
      </c>
    </row>
    <row r="1259" spans="1:6" x14ac:dyDescent="0.15">
      <c r="A1259" t="s">
        <v>1473</v>
      </c>
      <c r="B1259">
        <v>2445</v>
      </c>
      <c r="C1259" t="s">
        <v>1188</v>
      </c>
      <c r="D1259" s="924" t="str">
        <f>IF('P20(世田谷区)'!H4&lt;&gt;"",'P20(世田谷区)'!H4,"")</f>
        <v/>
      </c>
      <c r="E1259" t="s">
        <v>1125</v>
      </c>
      <c r="F1259" t="s">
        <v>1283</v>
      </c>
    </row>
    <row r="1260" spans="1:6" x14ac:dyDescent="0.15">
      <c r="A1260" t="s">
        <v>1473</v>
      </c>
      <c r="B1260">
        <v>2446</v>
      </c>
      <c r="C1260" t="s">
        <v>1189</v>
      </c>
      <c r="D1260" s="924" t="str">
        <f>IF('P20(世田谷区)'!I4&lt;&gt;"",'P20(世田谷区)'!I4,"")</f>
        <v/>
      </c>
      <c r="E1260" t="s">
        <v>1125</v>
      </c>
      <c r="F1260" t="s">
        <v>1283</v>
      </c>
    </row>
    <row r="1261" spans="1:6" x14ac:dyDescent="0.15">
      <c r="A1261" t="s">
        <v>1473</v>
      </c>
      <c r="B1261">
        <v>2447</v>
      </c>
      <c r="C1261" t="s">
        <v>1474</v>
      </c>
      <c r="D1261" s="924" t="str">
        <f>IF('P20(世田谷区)'!J4&lt;&gt;"",'P20(世田谷区)'!J4,"")</f>
        <v/>
      </c>
      <c r="E1261" t="s">
        <v>1125</v>
      </c>
      <c r="F1261" t="s">
        <v>1283</v>
      </c>
    </row>
    <row r="1262" spans="1:6" x14ac:dyDescent="0.15">
      <c r="A1262" t="s">
        <v>1473</v>
      </c>
      <c r="B1262">
        <v>2448</v>
      </c>
      <c r="C1262" t="s">
        <v>1190</v>
      </c>
      <c r="D1262" s="924" t="str">
        <f>IF('P20(世田谷区)'!K4&lt;&gt;"",'P20(世田谷区)'!K4,"")</f>
        <v/>
      </c>
      <c r="E1262" t="s">
        <v>1125</v>
      </c>
      <c r="F1262" t="s">
        <v>1283</v>
      </c>
    </row>
    <row r="1263" spans="1:6" x14ac:dyDescent="0.15">
      <c r="A1263" t="s">
        <v>1473</v>
      </c>
      <c r="B1263">
        <v>2449</v>
      </c>
      <c r="C1263" t="s">
        <v>1475</v>
      </c>
      <c r="D1263" s="924" t="str">
        <f>IF('P20(世田谷区)'!L4&lt;&gt;"",'P20(世田谷区)'!L4,"")</f>
        <v/>
      </c>
      <c r="E1263" t="s">
        <v>1125</v>
      </c>
      <c r="F1263" t="s">
        <v>1283</v>
      </c>
    </row>
    <row r="1264" spans="1:6" x14ac:dyDescent="0.15">
      <c r="A1264" t="s">
        <v>1473</v>
      </c>
      <c r="B1264">
        <v>2450</v>
      </c>
      <c r="C1264" t="s">
        <v>1476</v>
      </c>
      <c r="D1264" s="924" t="str">
        <f>IF('P20(世田谷区)'!M4&lt;&gt;"",'P20(世田谷区)'!M4,"")</f>
        <v/>
      </c>
      <c r="E1264" t="s">
        <v>1125</v>
      </c>
      <c r="F1264" t="s">
        <v>1283</v>
      </c>
    </row>
    <row r="1265" spans="1:6" x14ac:dyDescent="0.15">
      <c r="A1265" t="s">
        <v>1473</v>
      </c>
      <c r="B1265">
        <v>2451</v>
      </c>
      <c r="C1265" t="s">
        <v>1333</v>
      </c>
      <c r="D1265" s="924" t="str">
        <f>IF('P20(世田谷区)'!N4&lt;&gt;"",'P20(世田谷区)'!N4,"")</f>
        <v/>
      </c>
      <c r="E1265" t="s">
        <v>1125</v>
      </c>
      <c r="F1265" t="s">
        <v>1283</v>
      </c>
    </row>
    <row r="1266" spans="1:6" x14ac:dyDescent="0.15">
      <c r="A1266" t="s">
        <v>1473</v>
      </c>
      <c r="B1266">
        <v>2452</v>
      </c>
      <c r="C1266" t="s">
        <v>1477</v>
      </c>
      <c r="D1266" s="924" t="str">
        <f>IF('P20(世田谷区)'!O4&lt;&gt;"",'P20(世田谷区)'!O4,"")</f>
        <v/>
      </c>
      <c r="E1266" t="s">
        <v>1125</v>
      </c>
      <c r="F1266" t="s">
        <v>1283</v>
      </c>
    </row>
    <row r="1267" spans="1:6" x14ac:dyDescent="0.15">
      <c r="A1267" t="s">
        <v>1473</v>
      </c>
      <c r="B1267">
        <v>2455</v>
      </c>
      <c r="C1267" t="s">
        <v>1151</v>
      </c>
      <c r="D1267" s="919" t="str">
        <f>IF('P20(世田谷区)'!D5&lt;&gt;"",'P20(世田谷区)'!D5,"")</f>
        <v/>
      </c>
      <c r="E1267" t="s">
        <v>1125</v>
      </c>
      <c r="F1267" t="s">
        <v>1129</v>
      </c>
    </row>
    <row r="1268" spans="1:6" x14ac:dyDescent="0.15">
      <c r="A1268" t="s">
        <v>1473</v>
      </c>
      <c r="B1268">
        <v>2456</v>
      </c>
      <c r="C1268" t="s">
        <v>1192</v>
      </c>
      <c r="D1268" s="919" t="str">
        <f>IF('P20(世田谷区)'!E5&lt;&gt;"",'P20(世田谷区)'!E5,"")</f>
        <v/>
      </c>
      <c r="E1268" t="s">
        <v>1125</v>
      </c>
      <c r="F1268" t="s">
        <v>1129</v>
      </c>
    </row>
    <row r="1269" spans="1:6" x14ac:dyDescent="0.15">
      <c r="A1269" t="s">
        <v>1473</v>
      </c>
      <c r="B1269">
        <v>2457</v>
      </c>
      <c r="C1269" t="s">
        <v>1193</v>
      </c>
      <c r="D1269" s="919" t="str">
        <f>IF('P20(世田谷区)'!F5&lt;&gt;"",'P20(世田谷区)'!F5,"")</f>
        <v/>
      </c>
      <c r="E1269" t="s">
        <v>1125</v>
      </c>
      <c r="F1269" t="s">
        <v>1129</v>
      </c>
    </row>
    <row r="1270" spans="1:6" x14ac:dyDescent="0.15">
      <c r="A1270" t="s">
        <v>1473</v>
      </c>
      <c r="B1270">
        <v>2458</v>
      </c>
      <c r="C1270" t="s">
        <v>1152</v>
      </c>
      <c r="D1270" s="919" t="str">
        <f>IF('P20(世田谷区)'!G5&lt;&gt;"",'P20(世田谷区)'!G5,"")</f>
        <v/>
      </c>
      <c r="E1270" t="s">
        <v>1125</v>
      </c>
      <c r="F1270" t="s">
        <v>1129</v>
      </c>
    </row>
    <row r="1271" spans="1:6" x14ac:dyDescent="0.15">
      <c r="A1271" t="s">
        <v>1473</v>
      </c>
      <c r="B1271">
        <v>2459</v>
      </c>
      <c r="C1271" t="s">
        <v>1194</v>
      </c>
      <c r="D1271" s="919" t="str">
        <f>IF('P20(世田谷区)'!H5&lt;&gt;"",'P20(世田谷区)'!H5,"")</f>
        <v/>
      </c>
      <c r="E1271" t="s">
        <v>1125</v>
      </c>
      <c r="F1271" t="s">
        <v>1129</v>
      </c>
    </row>
    <row r="1272" spans="1:6" x14ac:dyDescent="0.15">
      <c r="A1272" t="s">
        <v>1473</v>
      </c>
      <c r="B1272">
        <v>2460</v>
      </c>
      <c r="C1272" t="s">
        <v>1195</v>
      </c>
      <c r="D1272" s="919" t="str">
        <f>IF('P20(世田谷区)'!I5&lt;&gt;"",'P20(世田谷区)'!I5,"")</f>
        <v/>
      </c>
      <c r="E1272" t="s">
        <v>1125</v>
      </c>
      <c r="F1272" t="s">
        <v>1129</v>
      </c>
    </row>
    <row r="1273" spans="1:6" x14ac:dyDescent="0.15">
      <c r="A1273" t="s">
        <v>1473</v>
      </c>
      <c r="B1273">
        <v>2461</v>
      </c>
      <c r="C1273" t="s">
        <v>1318</v>
      </c>
      <c r="D1273" s="919" t="str">
        <f>IF('P20(世田谷区)'!J5&lt;&gt;"",'P20(世田谷区)'!J5,"")</f>
        <v/>
      </c>
      <c r="E1273" t="s">
        <v>1125</v>
      </c>
      <c r="F1273" t="s">
        <v>1129</v>
      </c>
    </row>
    <row r="1274" spans="1:6" x14ac:dyDescent="0.15">
      <c r="A1274" t="s">
        <v>1473</v>
      </c>
      <c r="B1274">
        <v>2462</v>
      </c>
      <c r="C1274" t="s">
        <v>1196</v>
      </c>
      <c r="D1274" s="919" t="str">
        <f>IF('P20(世田谷区)'!K5&lt;&gt;"",'P20(世田谷区)'!K5,"")</f>
        <v/>
      </c>
      <c r="E1274" t="s">
        <v>1125</v>
      </c>
      <c r="F1274" t="s">
        <v>1129</v>
      </c>
    </row>
    <row r="1275" spans="1:6" x14ac:dyDescent="0.15">
      <c r="A1275" t="s">
        <v>1473</v>
      </c>
      <c r="B1275">
        <v>2463</v>
      </c>
      <c r="C1275" t="s">
        <v>1478</v>
      </c>
      <c r="D1275" s="919" t="str">
        <f>IF('P20(世田谷区)'!L5&lt;&gt;"",'P20(世田谷区)'!L5,"")</f>
        <v/>
      </c>
      <c r="E1275" t="s">
        <v>1125</v>
      </c>
      <c r="F1275" t="s">
        <v>1129</v>
      </c>
    </row>
    <row r="1276" spans="1:6" x14ac:dyDescent="0.15">
      <c r="A1276" t="s">
        <v>1473</v>
      </c>
      <c r="B1276">
        <v>2464</v>
      </c>
      <c r="C1276" t="s">
        <v>1319</v>
      </c>
      <c r="D1276" s="919" t="str">
        <f>IF('P20(世田谷区)'!M5&lt;&gt;"",'P20(世田谷区)'!M5,"")</f>
        <v/>
      </c>
      <c r="E1276" t="s">
        <v>1125</v>
      </c>
      <c r="F1276" t="s">
        <v>1129</v>
      </c>
    </row>
    <row r="1277" spans="1:6" x14ac:dyDescent="0.15">
      <c r="A1277" t="s">
        <v>1473</v>
      </c>
      <c r="B1277">
        <v>2465</v>
      </c>
      <c r="C1277" t="s">
        <v>1479</v>
      </c>
      <c r="D1277" s="919" t="str">
        <f>IF('P20(世田谷区)'!N5&lt;&gt;"",'P20(世田谷区)'!N5,"")</f>
        <v/>
      </c>
      <c r="E1277" t="s">
        <v>1125</v>
      </c>
      <c r="F1277" t="s">
        <v>1129</v>
      </c>
    </row>
    <row r="1278" spans="1:6" x14ac:dyDescent="0.15">
      <c r="A1278" t="s">
        <v>1473</v>
      </c>
      <c r="B1278">
        <v>2466</v>
      </c>
      <c r="C1278" t="s">
        <v>1480</v>
      </c>
      <c r="D1278" s="919" t="str">
        <f>IF('P20(世田谷区)'!O5&lt;&gt;"",'P20(世田谷区)'!O5,"")</f>
        <v/>
      </c>
      <c r="E1278" t="s">
        <v>1125</v>
      </c>
      <c r="F1278" t="s">
        <v>1129</v>
      </c>
    </row>
    <row r="1279" spans="1:6" x14ac:dyDescent="0.15">
      <c r="A1279" t="s">
        <v>1473</v>
      </c>
      <c r="B1279">
        <v>2469</v>
      </c>
      <c r="C1279" t="s">
        <v>1153</v>
      </c>
      <c r="D1279" s="919" t="str">
        <f>IF('P20(世田谷区)'!D6&lt;&gt;"",'P20(世田谷区)'!D6,"")</f>
        <v/>
      </c>
      <c r="E1279" t="s">
        <v>1125</v>
      </c>
      <c r="F1279" t="s">
        <v>1129</v>
      </c>
    </row>
    <row r="1280" spans="1:6" x14ac:dyDescent="0.15">
      <c r="A1280" t="s">
        <v>1473</v>
      </c>
      <c r="B1280">
        <v>2470</v>
      </c>
      <c r="C1280" t="s">
        <v>1197</v>
      </c>
      <c r="D1280" s="919" t="str">
        <f>IF('P20(世田谷区)'!E6&lt;&gt;"",'P20(世田谷区)'!E6,"")</f>
        <v/>
      </c>
      <c r="E1280" t="s">
        <v>1125</v>
      </c>
      <c r="F1280" t="s">
        <v>1129</v>
      </c>
    </row>
    <row r="1281" spans="1:6" x14ac:dyDescent="0.15">
      <c r="A1281" t="s">
        <v>1473</v>
      </c>
      <c r="B1281">
        <v>2471</v>
      </c>
      <c r="C1281" t="s">
        <v>1198</v>
      </c>
      <c r="D1281" s="919" t="str">
        <f>IF('P20(世田谷区)'!F6&lt;&gt;"",'P20(世田谷区)'!F6,"")</f>
        <v/>
      </c>
      <c r="E1281" t="s">
        <v>1125</v>
      </c>
      <c r="F1281" t="s">
        <v>1129</v>
      </c>
    </row>
    <row r="1282" spans="1:6" x14ac:dyDescent="0.15">
      <c r="A1282" t="s">
        <v>1473</v>
      </c>
      <c r="B1282">
        <v>2472</v>
      </c>
      <c r="C1282" t="s">
        <v>1154</v>
      </c>
      <c r="D1282" s="919" t="str">
        <f>IF('P20(世田谷区)'!G6&lt;&gt;"",'P20(世田谷区)'!G6,"")</f>
        <v/>
      </c>
      <c r="E1282" t="s">
        <v>1125</v>
      </c>
      <c r="F1282" t="s">
        <v>1129</v>
      </c>
    </row>
    <row r="1283" spans="1:6" x14ac:dyDescent="0.15">
      <c r="A1283" t="s">
        <v>1473</v>
      </c>
      <c r="B1283">
        <v>2473</v>
      </c>
      <c r="C1283" t="s">
        <v>1199</v>
      </c>
      <c r="D1283" s="919" t="str">
        <f>IF('P20(世田谷区)'!H6&lt;&gt;"",'P20(世田谷区)'!H6,"")</f>
        <v/>
      </c>
      <c r="E1283" t="s">
        <v>1125</v>
      </c>
      <c r="F1283" t="s">
        <v>1129</v>
      </c>
    </row>
    <row r="1284" spans="1:6" x14ac:dyDescent="0.15">
      <c r="A1284" t="s">
        <v>1473</v>
      </c>
      <c r="B1284">
        <v>2474</v>
      </c>
      <c r="C1284" t="s">
        <v>1200</v>
      </c>
      <c r="D1284" s="919" t="str">
        <f>IF('P20(世田谷区)'!I6&lt;&gt;"",'P20(世田谷区)'!I6,"")</f>
        <v/>
      </c>
      <c r="E1284" t="s">
        <v>1125</v>
      </c>
      <c r="F1284" t="s">
        <v>1129</v>
      </c>
    </row>
    <row r="1285" spans="1:6" x14ac:dyDescent="0.15">
      <c r="A1285" t="s">
        <v>1473</v>
      </c>
      <c r="B1285">
        <v>2475</v>
      </c>
      <c r="C1285" t="s">
        <v>1432</v>
      </c>
      <c r="D1285" s="919" t="str">
        <f>IF('P20(世田谷区)'!J6&lt;&gt;"",'P20(世田谷区)'!J6,"")</f>
        <v/>
      </c>
      <c r="E1285" t="s">
        <v>1125</v>
      </c>
      <c r="F1285" t="s">
        <v>1129</v>
      </c>
    </row>
    <row r="1286" spans="1:6" x14ac:dyDescent="0.15">
      <c r="A1286" t="s">
        <v>1473</v>
      </c>
      <c r="B1286">
        <v>2476</v>
      </c>
      <c r="C1286" t="s">
        <v>1201</v>
      </c>
      <c r="D1286" s="919" t="str">
        <f>IF('P20(世田谷区)'!K6&lt;&gt;"",'P20(世田谷区)'!K6,"")</f>
        <v/>
      </c>
      <c r="E1286" t="s">
        <v>1125</v>
      </c>
      <c r="F1286" t="s">
        <v>1129</v>
      </c>
    </row>
    <row r="1287" spans="1:6" x14ac:dyDescent="0.15">
      <c r="A1287" t="s">
        <v>1473</v>
      </c>
      <c r="B1287">
        <v>2477</v>
      </c>
      <c r="C1287" t="s">
        <v>1459</v>
      </c>
      <c r="D1287" s="919" t="str">
        <f>IF('P20(世田谷区)'!L6&lt;&gt;"",'P20(世田谷区)'!L6,"")</f>
        <v/>
      </c>
      <c r="E1287" t="s">
        <v>1125</v>
      </c>
      <c r="F1287" t="s">
        <v>1129</v>
      </c>
    </row>
    <row r="1288" spans="1:6" x14ac:dyDescent="0.15">
      <c r="A1288" t="s">
        <v>1473</v>
      </c>
      <c r="B1288">
        <v>2478</v>
      </c>
      <c r="C1288" t="s">
        <v>1202</v>
      </c>
      <c r="D1288" s="919" t="str">
        <f>IF('P20(世田谷区)'!M6&lt;&gt;"",'P20(世田谷区)'!M6,"")</f>
        <v/>
      </c>
      <c r="E1288" t="s">
        <v>1125</v>
      </c>
      <c r="F1288" t="s">
        <v>1129</v>
      </c>
    </row>
    <row r="1289" spans="1:6" x14ac:dyDescent="0.15">
      <c r="A1289" t="s">
        <v>1473</v>
      </c>
      <c r="B1289">
        <v>2479</v>
      </c>
      <c r="C1289" t="s">
        <v>1334</v>
      </c>
      <c r="D1289" s="919" t="str">
        <f>IF('P20(世田谷区)'!N6&lt;&gt;"",'P20(世田谷区)'!N6,"")</f>
        <v/>
      </c>
      <c r="E1289" t="s">
        <v>1125</v>
      </c>
      <c r="F1289" t="s">
        <v>1129</v>
      </c>
    </row>
    <row r="1290" spans="1:6" x14ac:dyDescent="0.15">
      <c r="A1290" t="s">
        <v>1473</v>
      </c>
      <c r="B1290">
        <v>2480</v>
      </c>
      <c r="C1290" t="s">
        <v>1481</v>
      </c>
      <c r="D1290" s="919" t="str">
        <f>IF('P20(世田谷区)'!O6&lt;&gt;"",'P20(世田谷区)'!O6,"")</f>
        <v/>
      </c>
      <c r="E1290" t="s">
        <v>1125</v>
      </c>
      <c r="F1290" t="s">
        <v>1129</v>
      </c>
    </row>
    <row r="1291" spans="1:6" x14ac:dyDescent="0.15">
      <c r="A1291" t="s">
        <v>1473</v>
      </c>
      <c r="B1291">
        <v>2482</v>
      </c>
      <c r="C1291" t="s">
        <v>1155</v>
      </c>
      <c r="D1291" s="919" t="str">
        <f>IF('P20(世田谷区)'!D7&lt;&gt;"",'P20(世田谷区)'!D7,"")</f>
        <v/>
      </c>
      <c r="E1291" t="s">
        <v>1125</v>
      </c>
      <c r="F1291" t="s">
        <v>1129</v>
      </c>
    </row>
    <row r="1292" spans="1:6" x14ac:dyDescent="0.15">
      <c r="A1292" t="s">
        <v>1473</v>
      </c>
      <c r="B1292">
        <v>2483</v>
      </c>
      <c r="C1292" t="s">
        <v>1203</v>
      </c>
      <c r="D1292" s="919" t="str">
        <f>IF('P20(世田谷区)'!E7&lt;&gt;"",'P20(世田谷区)'!E7,"")</f>
        <v/>
      </c>
      <c r="E1292" t="s">
        <v>1125</v>
      </c>
      <c r="F1292" t="s">
        <v>1129</v>
      </c>
    </row>
    <row r="1293" spans="1:6" x14ac:dyDescent="0.15">
      <c r="A1293" t="s">
        <v>1473</v>
      </c>
      <c r="B1293">
        <v>2484</v>
      </c>
      <c r="C1293" t="s">
        <v>1204</v>
      </c>
      <c r="D1293" s="919" t="str">
        <f>IF('P20(世田谷区)'!F7&lt;&gt;"",'P20(世田谷区)'!F7,"")</f>
        <v/>
      </c>
      <c r="E1293" t="s">
        <v>1125</v>
      </c>
      <c r="F1293" t="s">
        <v>1129</v>
      </c>
    </row>
    <row r="1294" spans="1:6" x14ac:dyDescent="0.15">
      <c r="A1294" t="s">
        <v>1473</v>
      </c>
      <c r="B1294">
        <v>2485</v>
      </c>
      <c r="C1294" t="s">
        <v>1156</v>
      </c>
      <c r="D1294" s="919" t="str">
        <f>IF('P20(世田谷区)'!G7&lt;&gt;"",'P20(世田谷区)'!G7,"")</f>
        <v/>
      </c>
      <c r="E1294" t="s">
        <v>1125</v>
      </c>
      <c r="F1294" t="s">
        <v>1129</v>
      </c>
    </row>
    <row r="1295" spans="1:6" x14ac:dyDescent="0.15">
      <c r="A1295" t="s">
        <v>1473</v>
      </c>
      <c r="B1295">
        <v>2486</v>
      </c>
      <c r="C1295" t="s">
        <v>1205</v>
      </c>
      <c r="D1295" s="919" t="str">
        <f>IF('P20(世田谷区)'!H7&lt;&gt;"",'P20(世田谷区)'!H7,"")</f>
        <v/>
      </c>
      <c r="E1295" t="s">
        <v>1125</v>
      </c>
      <c r="F1295" t="s">
        <v>1129</v>
      </c>
    </row>
    <row r="1296" spans="1:6" x14ac:dyDescent="0.15">
      <c r="A1296" t="s">
        <v>1473</v>
      </c>
      <c r="B1296">
        <v>2487</v>
      </c>
      <c r="C1296" t="s">
        <v>1206</v>
      </c>
      <c r="D1296" s="919" t="str">
        <f>IF('P20(世田谷区)'!I7&lt;&gt;"",'P20(世田谷区)'!I7,"")</f>
        <v/>
      </c>
      <c r="E1296" t="s">
        <v>1125</v>
      </c>
      <c r="F1296" t="s">
        <v>1129</v>
      </c>
    </row>
    <row r="1297" spans="1:6" x14ac:dyDescent="0.15">
      <c r="A1297" t="s">
        <v>1473</v>
      </c>
      <c r="B1297">
        <v>2488</v>
      </c>
      <c r="C1297" t="s">
        <v>1323</v>
      </c>
      <c r="D1297" s="919" t="str">
        <f>IF('P20(世田谷区)'!J7&lt;&gt;"",'P20(世田谷区)'!J7,"")</f>
        <v/>
      </c>
      <c r="E1297" t="s">
        <v>1125</v>
      </c>
      <c r="F1297" t="s">
        <v>1129</v>
      </c>
    </row>
    <row r="1298" spans="1:6" x14ac:dyDescent="0.15">
      <c r="A1298" t="s">
        <v>1473</v>
      </c>
      <c r="B1298">
        <v>2489</v>
      </c>
      <c r="C1298" t="s">
        <v>1207</v>
      </c>
      <c r="D1298" s="919" t="str">
        <f>IF('P20(世田谷区)'!K7&lt;&gt;"",'P20(世田谷区)'!K7,"")</f>
        <v/>
      </c>
      <c r="E1298" t="s">
        <v>1125</v>
      </c>
      <c r="F1298" t="s">
        <v>1129</v>
      </c>
    </row>
    <row r="1299" spans="1:6" x14ac:dyDescent="0.15">
      <c r="A1299" t="s">
        <v>1473</v>
      </c>
      <c r="B1299">
        <v>2490</v>
      </c>
      <c r="C1299" t="s">
        <v>1439</v>
      </c>
      <c r="D1299" s="919" t="str">
        <f>IF('P20(世田谷区)'!L7&lt;&gt;"",'P20(世田谷区)'!L7,"")</f>
        <v/>
      </c>
      <c r="E1299" t="s">
        <v>1125</v>
      </c>
      <c r="F1299" t="s">
        <v>1129</v>
      </c>
    </row>
    <row r="1300" spans="1:6" x14ac:dyDescent="0.15">
      <c r="A1300" t="s">
        <v>1473</v>
      </c>
      <c r="B1300">
        <v>2491</v>
      </c>
      <c r="C1300" t="s">
        <v>1324</v>
      </c>
      <c r="D1300" s="919" t="str">
        <f>IF('P20(世田谷区)'!M7&lt;&gt;"",'P20(世田谷区)'!M7,"")</f>
        <v/>
      </c>
      <c r="E1300" t="s">
        <v>1125</v>
      </c>
      <c r="F1300" t="s">
        <v>1129</v>
      </c>
    </row>
    <row r="1301" spans="1:6" x14ac:dyDescent="0.15">
      <c r="A1301" t="s">
        <v>1473</v>
      </c>
      <c r="B1301">
        <v>2492</v>
      </c>
      <c r="C1301" t="s">
        <v>1336</v>
      </c>
      <c r="D1301" s="919" t="str">
        <f>IF('P20(世田谷区)'!N7&lt;&gt;"",'P20(世田谷区)'!N7,"")</f>
        <v/>
      </c>
      <c r="E1301" t="s">
        <v>1125</v>
      </c>
      <c r="F1301" t="s">
        <v>1129</v>
      </c>
    </row>
    <row r="1302" spans="1:6" x14ac:dyDescent="0.15">
      <c r="A1302" t="s">
        <v>1473</v>
      </c>
      <c r="B1302">
        <v>2493</v>
      </c>
      <c r="C1302" t="s">
        <v>1482</v>
      </c>
      <c r="D1302" s="919" t="str">
        <f>IF('P20(世田谷区)'!O7&lt;&gt;"",'P20(世田谷区)'!O7,"")</f>
        <v/>
      </c>
      <c r="E1302" t="s">
        <v>1125</v>
      </c>
      <c r="F1302" t="s">
        <v>1129</v>
      </c>
    </row>
    <row r="1303" spans="1:6" x14ac:dyDescent="0.15">
      <c r="A1303" t="s">
        <v>1473</v>
      </c>
      <c r="B1303">
        <v>2496</v>
      </c>
      <c r="C1303" t="s">
        <v>1157</v>
      </c>
      <c r="D1303" s="919" t="str">
        <f>IF('P20(世田谷区)'!D8&lt;&gt;"",'P20(世田谷区)'!D8,"")</f>
        <v/>
      </c>
      <c r="E1303" t="s">
        <v>1125</v>
      </c>
      <c r="F1303" t="s">
        <v>1129</v>
      </c>
    </row>
    <row r="1304" spans="1:6" x14ac:dyDescent="0.15">
      <c r="A1304" t="s">
        <v>1473</v>
      </c>
      <c r="B1304">
        <v>2497</v>
      </c>
      <c r="C1304" t="s">
        <v>1208</v>
      </c>
      <c r="D1304" s="919" t="str">
        <f>IF('P20(世田谷区)'!E8&lt;&gt;"",'P20(世田谷区)'!E8,"")</f>
        <v/>
      </c>
      <c r="E1304" t="s">
        <v>1125</v>
      </c>
      <c r="F1304" t="s">
        <v>1129</v>
      </c>
    </row>
    <row r="1305" spans="1:6" x14ac:dyDescent="0.15">
      <c r="A1305" t="s">
        <v>1473</v>
      </c>
      <c r="B1305">
        <v>2498</v>
      </c>
      <c r="C1305" t="s">
        <v>1209</v>
      </c>
      <c r="D1305" s="919" t="str">
        <f>IF('P20(世田谷区)'!F8&lt;&gt;"",'P20(世田谷区)'!F8,"")</f>
        <v/>
      </c>
      <c r="E1305" t="s">
        <v>1125</v>
      </c>
      <c r="F1305" t="s">
        <v>1129</v>
      </c>
    </row>
    <row r="1306" spans="1:6" x14ac:dyDescent="0.15">
      <c r="A1306" t="s">
        <v>1473</v>
      </c>
      <c r="B1306">
        <v>2499</v>
      </c>
      <c r="C1306" t="s">
        <v>1158</v>
      </c>
      <c r="D1306" s="919" t="str">
        <f>IF('P20(世田谷区)'!G8&lt;&gt;"",'P20(世田谷区)'!G8,"")</f>
        <v/>
      </c>
      <c r="E1306" t="s">
        <v>1125</v>
      </c>
      <c r="F1306" t="s">
        <v>1129</v>
      </c>
    </row>
    <row r="1307" spans="1:6" x14ac:dyDescent="0.15">
      <c r="A1307" t="s">
        <v>1473</v>
      </c>
      <c r="B1307">
        <v>2500</v>
      </c>
      <c r="C1307" t="s">
        <v>1210</v>
      </c>
      <c r="D1307" s="919" t="str">
        <f>IF('P20(世田谷区)'!H8&lt;&gt;"",'P20(世田谷区)'!H8,"")</f>
        <v/>
      </c>
      <c r="E1307" t="s">
        <v>1125</v>
      </c>
      <c r="F1307" t="s">
        <v>1129</v>
      </c>
    </row>
    <row r="1308" spans="1:6" x14ac:dyDescent="0.15">
      <c r="A1308" t="s">
        <v>1473</v>
      </c>
      <c r="B1308">
        <v>2501</v>
      </c>
      <c r="C1308" t="s">
        <v>1211</v>
      </c>
      <c r="D1308" s="919" t="str">
        <f>IF('P20(世田谷区)'!I8&lt;&gt;"",'P20(世田谷区)'!I8,"")</f>
        <v/>
      </c>
      <c r="E1308" t="s">
        <v>1125</v>
      </c>
      <c r="F1308" t="s">
        <v>1129</v>
      </c>
    </row>
    <row r="1309" spans="1:6" x14ac:dyDescent="0.15">
      <c r="A1309" t="s">
        <v>1473</v>
      </c>
      <c r="B1309">
        <v>2502</v>
      </c>
      <c r="C1309" t="s">
        <v>1327</v>
      </c>
      <c r="D1309" s="919" t="str">
        <f>IF('P20(世田谷区)'!J8&lt;&gt;"",'P20(世田谷区)'!J8,"")</f>
        <v/>
      </c>
      <c r="E1309" t="s">
        <v>1125</v>
      </c>
      <c r="F1309" t="s">
        <v>1129</v>
      </c>
    </row>
    <row r="1310" spans="1:6" x14ac:dyDescent="0.15">
      <c r="A1310" t="s">
        <v>1473</v>
      </c>
      <c r="B1310">
        <v>2503</v>
      </c>
      <c r="C1310" t="s">
        <v>1212</v>
      </c>
      <c r="D1310" s="919" t="str">
        <f>IF('P20(世田谷区)'!K8&lt;&gt;"",'P20(世田谷区)'!K8,"")</f>
        <v/>
      </c>
      <c r="E1310" t="s">
        <v>1125</v>
      </c>
      <c r="F1310" t="s">
        <v>1129</v>
      </c>
    </row>
    <row r="1311" spans="1:6" x14ac:dyDescent="0.15">
      <c r="A1311" t="s">
        <v>1473</v>
      </c>
      <c r="B1311">
        <v>2504</v>
      </c>
      <c r="C1311" t="s">
        <v>1380</v>
      </c>
      <c r="D1311" s="919" t="str">
        <f>IF('P20(世田谷区)'!L8&lt;&gt;"",'P20(世田谷区)'!L8,"")</f>
        <v/>
      </c>
      <c r="E1311" t="s">
        <v>1125</v>
      </c>
      <c r="F1311" t="s">
        <v>1129</v>
      </c>
    </row>
    <row r="1312" spans="1:6" x14ac:dyDescent="0.15">
      <c r="A1312" t="s">
        <v>1473</v>
      </c>
      <c r="B1312">
        <v>2505</v>
      </c>
      <c r="C1312" t="s">
        <v>1328</v>
      </c>
      <c r="D1312" s="919" t="str">
        <f>IF('P20(世田谷区)'!M8&lt;&gt;"",'P20(世田谷区)'!M8,"")</f>
        <v/>
      </c>
      <c r="E1312" t="s">
        <v>1125</v>
      </c>
      <c r="F1312" t="s">
        <v>1129</v>
      </c>
    </row>
    <row r="1313" spans="1:6" x14ac:dyDescent="0.15">
      <c r="A1313" t="s">
        <v>1473</v>
      </c>
      <c r="B1313">
        <v>2506</v>
      </c>
      <c r="C1313" t="s">
        <v>1483</v>
      </c>
      <c r="D1313" s="919" t="str">
        <f>IF('P20(世田谷区)'!N8&lt;&gt;"",'P20(世田谷区)'!N8,"")</f>
        <v/>
      </c>
      <c r="E1313" t="s">
        <v>1125</v>
      </c>
      <c r="F1313" t="s">
        <v>1129</v>
      </c>
    </row>
    <row r="1314" spans="1:6" x14ac:dyDescent="0.15">
      <c r="A1314" t="s">
        <v>1473</v>
      </c>
      <c r="B1314">
        <v>2507</v>
      </c>
      <c r="C1314" t="s">
        <v>1484</v>
      </c>
      <c r="D1314" s="919" t="str">
        <f>IF('P20(世田谷区)'!O8&lt;&gt;"",'P20(世田谷区)'!O8,"")</f>
        <v/>
      </c>
      <c r="E1314" t="s">
        <v>1125</v>
      </c>
      <c r="F1314" t="s">
        <v>1129</v>
      </c>
    </row>
    <row r="1315" spans="1:6" x14ac:dyDescent="0.15">
      <c r="A1315" t="s">
        <v>1473</v>
      </c>
      <c r="B1315">
        <v>2510</v>
      </c>
      <c r="C1315" t="s">
        <v>1159</v>
      </c>
      <c r="D1315" s="919" t="str">
        <f>IF('P20(世田谷区)'!D9&lt;&gt;"",'P20(世田谷区)'!D9,"")</f>
        <v/>
      </c>
      <c r="E1315" t="s">
        <v>1125</v>
      </c>
      <c r="F1315" t="s">
        <v>1129</v>
      </c>
    </row>
    <row r="1316" spans="1:6" x14ac:dyDescent="0.15">
      <c r="A1316" t="s">
        <v>1473</v>
      </c>
      <c r="B1316">
        <v>2511</v>
      </c>
      <c r="C1316" t="s">
        <v>1213</v>
      </c>
      <c r="D1316" s="919" t="str">
        <f>IF('P20(世田谷区)'!E9&lt;&gt;"",'P20(世田谷区)'!E9,"")</f>
        <v/>
      </c>
      <c r="E1316" t="s">
        <v>1125</v>
      </c>
      <c r="F1316" t="s">
        <v>1129</v>
      </c>
    </row>
    <row r="1317" spans="1:6" x14ac:dyDescent="0.15">
      <c r="A1317" t="s">
        <v>1473</v>
      </c>
      <c r="B1317">
        <v>2512</v>
      </c>
      <c r="C1317" t="s">
        <v>1214</v>
      </c>
      <c r="D1317" s="919" t="str">
        <f>IF('P20(世田谷区)'!F9&lt;&gt;"",'P20(世田谷区)'!F9,"")</f>
        <v/>
      </c>
      <c r="E1317" t="s">
        <v>1125</v>
      </c>
      <c r="F1317" t="s">
        <v>1129</v>
      </c>
    </row>
    <row r="1318" spans="1:6" x14ac:dyDescent="0.15">
      <c r="A1318" t="s">
        <v>1473</v>
      </c>
      <c r="B1318">
        <v>2513</v>
      </c>
      <c r="C1318" t="s">
        <v>1160</v>
      </c>
      <c r="D1318" s="919" t="str">
        <f>IF('P20(世田谷区)'!G9&lt;&gt;"",'P20(世田谷区)'!G9,"")</f>
        <v/>
      </c>
      <c r="E1318" t="s">
        <v>1125</v>
      </c>
      <c r="F1318" t="s">
        <v>1129</v>
      </c>
    </row>
    <row r="1319" spans="1:6" x14ac:dyDescent="0.15">
      <c r="A1319" t="s">
        <v>1473</v>
      </c>
      <c r="B1319">
        <v>2514</v>
      </c>
      <c r="C1319" t="s">
        <v>1215</v>
      </c>
      <c r="D1319" s="919" t="str">
        <f>IF('P20(世田谷区)'!H9&lt;&gt;"",'P20(世田谷区)'!H9,"")</f>
        <v/>
      </c>
      <c r="E1319" t="s">
        <v>1125</v>
      </c>
      <c r="F1319" t="s">
        <v>1129</v>
      </c>
    </row>
    <row r="1320" spans="1:6" x14ac:dyDescent="0.15">
      <c r="A1320" t="s">
        <v>1473</v>
      </c>
      <c r="B1320">
        <v>2515</v>
      </c>
      <c r="C1320" t="s">
        <v>1216</v>
      </c>
      <c r="D1320" s="919" t="str">
        <f>IF('P20(世田谷区)'!I9&lt;&gt;"",'P20(世田谷区)'!I9,"")</f>
        <v/>
      </c>
      <c r="E1320" t="s">
        <v>1125</v>
      </c>
      <c r="F1320" t="s">
        <v>1129</v>
      </c>
    </row>
    <row r="1321" spans="1:6" x14ac:dyDescent="0.15">
      <c r="A1321" t="s">
        <v>1473</v>
      </c>
      <c r="B1321">
        <v>2516</v>
      </c>
      <c r="C1321" t="s">
        <v>1383</v>
      </c>
      <c r="D1321" s="919" t="str">
        <f>IF('P20(世田谷区)'!J9&lt;&gt;"",'P20(世田谷区)'!J9,"")</f>
        <v/>
      </c>
      <c r="E1321" t="s">
        <v>1125</v>
      </c>
      <c r="F1321" t="s">
        <v>1129</v>
      </c>
    </row>
    <row r="1322" spans="1:6" x14ac:dyDescent="0.15">
      <c r="A1322" t="s">
        <v>1473</v>
      </c>
      <c r="B1322">
        <v>2517</v>
      </c>
      <c r="C1322" t="s">
        <v>1337</v>
      </c>
      <c r="D1322" s="919" t="str">
        <f>IF('P20(世田谷区)'!K9&lt;&gt;"",'P20(世田谷区)'!K9,"")</f>
        <v/>
      </c>
      <c r="E1322" t="s">
        <v>1125</v>
      </c>
      <c r="F1322" t="s">
        <v>1129</v>
      </c>
    </row>
    <row r="1323" spans="1:6" x14ac:dyDescent="0.15">
      <c r="A1323" t="s">
        <v>1473</v>
      </c>
      <c r="B1323">
        <v>2518</v>
      </c>
      <c r="C1323" t="s">
        <v>1384</v>
      </c>
      <c r="D1323" s="919" t="str">
        <f>IF('P20(世田谷区)'!L9&lt;&gt;"",'P20(世田谷区)'!L9,"")</f>
        <v/>
      </c>
      <c r="E1323" t="s">
        <v>1125</v>
      </c>
      <c r="F1323" t="s">
        <v>1129</v>
      </c>
    </row>
    <row r="1324" spans="1:6" x14ac:dyDescent="0.15">
      <c r="A1324" t="s">
        <v>1473</v>
      </c>
      <c r="B1324">
        <v>2519</v>
      </c>
      <c r="C1324" t="s">
        <v>1485</v>
      </c>
      <c r="D1324" s="919" t="str">
        <f>IF('P20(世田谷区)'!M9&lt;&gt;"",'P20(世田谷区)'!M9,"")</f>
        <v/>
      </c>
      <c r="E1324" t="s">
        <v>1125</v>
      </c>
      <c r="F1324" t="s">
        <v>1129</v>
      </c>
    </row>
    <row r="1325" spans="1:6" x14ac:dyDescent="0.15">
      <c r="A1325" t="s">
        <v>1473</v>
      </c>
      <c r="B1325">
        <v>2520</v>
      </c>
      <c r="C1325" t="s">
        <v>1338</v>
      </c>
      <c r="D1325" s="919" t="str">
        <f>IF('P20(世田谷区)'!N9&lt;&gt;"",'P20(世田谷区)'!N9,"")</f>
        <v/>
      </c>
      <c r="E1325" t="s">
        <v>1125</v>
      </c>
      <c r="F1325" t="s">
        <v>1129</v>
      </c>
    </row>
    <row r="1326" spans="1:6" x14ac:dyDescent="0.15">
      <c r="A1326" t="s">
        <v>1473</v>
      </c>
      <c r="B1326">
        <v>2521</v>
      </c>
      <c r="C1326" t="s">
        <v>1486</v>
      </c>
      <c r="D1326" s="919" t="str">
        <f>IF('P20(世田谷区)'!O9&lt;&gt;"",'P20(世田谷区)'!O9,"")</f>
        <v/>
      </c>
      <c r="E1326" t="s">
        <v>1125</v>
      </c>
      <c r="F1326" t="s">
        <v>1129</v>
      </c>
    </row>
    <row r="1327" spans="1:6" x14ac:dyDescent="0.15">
      <c r="A1327" t="s">
        <v>1473</v>
      </c>
      <c r="B1327">
        <v>2523</v>
      </c>
      <c r="C1327" t="s">
        <v>1161</v>
      </c>
      <c r="D1327" s="919" t="str">
        <f>IF('P20(世田谷区)'!D10&lt;&gt;"",'P20(世田谷区)'!D10,"")</f>
        <v/>
      </c>
      <c r="E1327" t="s">
        <v>1125</v>
      </c>
      <c r="F1327" t="s">
        <v>1129</v>
      </c>
    </row>
    <row r="1328" spans="1:6" x14ac:dyDescent="0.15">
      <c r="A1328" t="s">
        <v>1473</v>
      </c>
      <c r="B1328">
        <v>2524</v>
      </c>
      <c r="C1328" t="s">
        <v>1217</v>
      </c>
      <c r="D1328" s="919" t="str">
        <f>IF('P20(世田谷区)'!E10&lt;&gt;"",'P20(世田谷区)'!E10,"")</f>
        <v/>
      </c>
      <c r="E1328" t="s">
        <v>1125</v>
      </c>
      <c r="F1328" t="s">
        <v>1129</v>
      </c>
    </row>
    <row r="1329" spans="1:6" x14ac:dyDescent="0.15">
      <c r="A1329" t="s">
        <v>1473</v>
      </c>
      <c r="B1329">
        <v>2525</v>
      </c>
      <c r="C1329" t="s">
        <v>1218</v>
      </c>
      <c r="D1329" s="919" t="str">
        <f>IF('P20(世田谷区)'!F10&lt;&gt;"",'P20(世田谷区)'!F10,"")</f>
        <v/>
      </c>
      <c r="E1329" t="s">
        <v>1125</v>
      </c>
      <c r="F1329" t="s">
        <v>1129</v>
      </c>
    </row>
    <row r="1330" spans="1:6" x14ac:dyDescent="0.15">
      <c r="A1330" t="s">
        <v>1473</v>
      </c>
      <c r="B1330">
        <v>2526</v>
      </c>
      <c r="C1330" t="s">
        <v>1162</v>
      </c>
      <c r="D1330" s="919" t="str">
        <f>IF('P20(世田谷区)'!G10&lt;&gt;"",'P20(世田谷区)'!G10,"")</f>
        <v/>
      </c>
      <c r="E1330" t="s">
        <v>1125</v>
      </c>
      <c r="F1330" t="s">
        <v>1129</v>
      </c>
    </row>
    <row r="1331" spans="1:6" x14ac:dyDescent="0.15">
      <c r="A1331" t="s">
        <v>1473</v>
      </c>
      <c r="B1331">
        <v>2527</v>
      </c>
      <c r="C1331" t="s">
        <v>1219</v>
      </c>
      <c r="D1331" s="919" t="str">
        <f>IF('P20(世田谷区)'!H10&lt;&gt;"",'P20(世田谷区)'!H10,"")</f>
        <v/>
      </c>
      <c r="E1331" t="s">
        <v>1125</v>
      </c>
      <c r="F1331" t="s">
        <v>1129</v>
      </c>
    </row>
    <row r="1332" spans="1:6" x14ac:dyDescent="0.15">
      <c r="A1332" t="s">
        <v>1473</v>
      </c>
      <c r="B1332">
        <v>2528</v>
      </c>
      <c r="C1332" t="s">
        <v>1220</v>
      </c>
      <c r="D1332" s="919" t="str">
        <f>IF('P20(世田谷区)'!I10&lt;&gt;"",'P20(世田谷区)'!I10,"")</f>
        <v/>
      </c>
      <c r="E1332" t="s">
        <v>1125</v>
      </c>
      <c r="F1332" t="s">
        <v>1129</v>
      </c>
    </row>
    <row r="1333" spans="1:6" x14ac:dyDescent="0.15">
      <c r="A1333" t="s">
        <v>1473</v>
      </c>
      <c r="B1333">
        <v>2529</v>
      </c>
      <c r="C1333" t="s">
        <v>1302</v>
      </c>
      <c r="D1333" s="919" t="str">
        <f>IF('P20(世田谷区)'!J10&lt;&gt;"",'P20(世田谷区)'!J10,"")</f>
        <v/>
      </c>
      <c r="E1333" t="s">
        <v>1125</v>
      </c>
      <c r="F1333" t="s">
        <v>1129</v>
      </c>
    </row>
    <row r="1334" spans="1:6" x14ac:dyDescent="0.15">
      <c r="A1334" t="s">
        <v>1473</v>
      </c>
      <c r="B1334">
        <v>2530</v>
      </c>
      <c r="C1334" t="s">
        <v>1339</v>
      </c>
      <c r="D1334" s="919" t="str">
        <f>IF('P20(世田谷区)'!K10&lt;&gt;"",'P20(世田谷区)'!K10,"")</f>
        <v/>
      </c>
      <c r="E1334" t="s">
        <v>1125</v>
      </c>
      <c r="F1334" t="s">
        <v>1129</v>
      </c>
    </row>
    <row r="1335" spans="1:6" x14ac:dyDescent="0.15">
      <c r="A1335" t="s">
        <v>1473</v>
      </c>
      <c r="B1335">
        <v>2531</v>
      </c>
      <c r="C1335" t="s">
        <v>1387</v>
      </c>
      <c r="D1335" s="919" t="str">
        <f>IF('P20(世田谷区)'!L10&lt;&gt;"",'P20(世田谷区)'!L10,"")</f>
        <v/>
      </c>
      <c r="E1335" t="s">
        <v>1125</v>
      </c>
      <c r="F1335" t="s">
        <v>1129</v>
      </c>
    </row>
    <row r="1336" spans="1:6" x14ac:dyDescent="0.15">
      <c r="A1336" t="s">
        <v>1473</v>
      </c>
      <c r="B1336">
        <v>2532</v>
      </c>
      <c r="C1336" t="s">
        <v>1330</v>
      </c>
      <c r="D1336" s="919" t="str">
        <f>IF('P20(世田谷区)'!M10&lt;&gt;"",'P20(世田谷区)'!M10,"")</f>
        <v/>
      </c>
      <c r="E1336" t="s">
        <v>1125</v>
      </c>
      <c r="F1336" t="s">
        <v>1129</v>
      </c>
    </row>
    <row r="1337" spans="1:6" x14ac:dyDescent="0.15">
      <c r="A1337" t="s">
        <v>1473</v>
      </c>
      <c r="B1337">
        <v>2533</v>
      </c>
      <c r="C1337" t="s">
        <v>1340</v>
      </c>
      <c r="D1337" s="919" t="str">
        <f>IF('P20(世田谷区)'!N10&lt;&gt;"",'P20(世田谷区)'!N10,"")</f>
        <v/>
      </c>
      <c r="E1337" t="s">
        <v>1125</v>
      </c>
      <c r="F1337" t="s">
        <v>1129</v>
      </c>
    </row>
    <row r="1338" spans="1:6" x14ac:dyDescent="0.15">
      <c r="A1338" t="s">
        <v>1473</v>
      </c>
      <c r="B1338">
        <v>2534</v>
      </c>
      <c r="C1338" t="s">
        <v>1487</v>
      </c>
      <c r="D1338" s="919" t="str">
        <f>IF('P20(世田谷区)'!O10&lt;&gt;"",'P20(世田谷区)'!O10,"")</f>
        <v/>
      </c>
      <c r="E1338" t="s">
        <v>1125</v>
      </c>
      <c r="F1338" t="s">
        <v>1129</v>
      </c>
    </row>
    <row r="1339" spans="1:6" x14ac:dyDescent="0.15">
      <c r="A1339" t="s">
        <v>1473</v>
      </c>
      <c r="B1339">
        <v>2536</v>
      </c>
      <c r="C1339" t="s">
        <v>1163</v>
      </c>
      <c r="D1339" s="919" t="str">
        <f>IF('P20(世田谷区)'!D11&lt;&gt;"",'P20(世田谷区)'!D11,"")</f>
        <v/>
      </c>
      <c r="E1339" t="s">
        <v>1125</v>
      </c>
      <c r="F1339" t="s">
        <v>1129</v>
      </c>
    </row>
    <row r="1340" spans="1:6" x14ac:dyDescent="0.15">
      <c r="A1340" t="s">
        <v>1473</v>
      </c>
      <c r="B1340">
        <v>2537</v>
      </c>
      <c r="C1340" t="s">
        <v>1221</v>
      </c>
      <c r="D1340" s="919" t="str">
        <f>IF('P20(世田谷区)'!E11&lt;&gt;"",'P20(世田谷区)'!E11,"")</f>
        <v/>
      </c>
      <c r="E1340" t="s">
        <v>1125</v>
      </c>
      <c r="F1340" t="s">
        <v>1129</v>
      </c>
    </row>
    <row r="1341" spans="1:6" x14ac:dyDescent="0.15">
      <c r="A1341" t="s">
        <v>1473</v>
      </c>
      <c r="B1341">
        <v>2538</v>
      </c>
      <c r="C1341" t="s">
        <v>1222</v>
      </c>
      <c r="D1341" s="919" t="str">
        <f>IF('P20(世田谷区)'!F11&lt;&gt;"",'P20(世田谷区)'!F11,"")</f>
        <v/>
      </c>
      <c r="E1341" t="s">
        <v>1125</v>
      </c>
      <c r="F1341" t="s">
        <v>1129</v>
      </c>
    </row>
    <row r="1342" spans="1:6" x14ac:dyDescent="0.15">
      <c r="A1342" t="s">
        <v>1473</v>
      </c>
      <c r="B1342">
        <v>2539</v>
      </c>
      <c r="C1342" t="s">
        <v>1164</v>
      </c>
      <c r="D1342" s="919" t="str">
        <f>IF('P20(世田谷区)'!G11&lt;&gt;"",'P20(世田谷区)'!G11,"")</f>
        <v/>
      </c>
      <c r="E1342" t="s">
        <v>1125</v>
      </c>
      <c r="F1342" t="s">
        <v>1129</v>
      </c>
    </row>
    <row r="1343" spans="1:6" x14ac:dyDescent="0.15">
      <c r="A1343" t="s">
        <v>1473</v>
      </c>
      <c r="B1343">
        <v>2540</v>
      </c>
      <c r="C1343" t="s">
        <v>1223</v>
      </c>
      <c r="D1343" s="919" t="str">
        <f>IF('P20(世田谷区)'!H11&lt;&gt;"",'P20(世田谷区)'!H11,"")</f>
        <v/>
      </c>
      <c r="E1343" t="s">
        <v>1125</v>
      </c>
      <c r="F1343" t="s">
        <v>1129</v>
      </c>
    </row>
    <row r="1344" spans="1:6" x14ac:dyDescent="0.15">
      <c r="A1344" t="s">
        <v>1473</v>
      </c>
      <c r="B1344">
        <v>2541</v>
      </c>
      <c r="C1344" t="s">
        <v>1224</v>
      </c>
      <c r="D1344" s="919" t="str">
        <f>IF('P20(世田谷区)'!I11&lt;&gt;"",'P20(世田谷区)'!I11,"")</f>
        <v/>
      </c>
      <c r="E1344" t="s">
        <v>1125</v>
      </c>
      <c r="F1344" t="s">
        <v>1129</v>
      </c>
    </row>
    <row r="1345" spans="1:6" x14ac:dyDescent="0.15">
      <c r="A1345" t="s">
        <v>1473</v>
      </c>
      <c r="B1345">
        <v>2542</v>
      </c>
      <c r="C1345" t="s">
        <v>1390</v>
      </c>
      <c r="D1345" s="919" t="str">
        <f>IF('P20(世田谷区)'!J11&lt;&gt;"",'P20(世田谷区)'!J11,"")</f>
        <v/>
      </c>
      <c r="E1345" t="s">
        <v>1125</v>
      </c>
      <c r="F1345" t="s">
        <v>1129</v>
      </c>
    </row>
    <row r="1346" spans="1:6" x14ac:dyDescent="0.15">
      <c r="A1346" t="s">
        <v>1473</v>
      </c>
      <c r="B1346">
        <v>2543</v>
      </c>
      <c r="C1346" t="s">
        <v>1488</v>
      </c>
      <c r="D1346" s="919" t="str">
        <f>IF('P20(世田谷区)'!K11&lt;&gt;"",'P20(世田谷区)'!K11,"")</f>
        <v/>
      </c>
      <c r="E1346" t="s">
        <v>1125</v>
      </c>
      <c r="F1346" t="s">
        <v>1129</v>
      </c>
    </row>
    <row r="1347" spans="1:6" x14ac:dyDescent="0.15">
      <c r="A1347" t="s">
        <v>1473</v>
      </c>
      <c r="B1347">
        <v>2544</v>
      </c>
      <c r="C1347" t="s">
        <v>1391</v>
      </c>
      <c r="D1347" s="919" t="str">
        <f>IF('P20(世田谷区)'!L11&lt;&gt;"",'P20(世田谷区)'!L11,"")</f>
        <v/>
      </c>
      <c r="E1347" t="s">
        <v>1125</v>
      </c>
      <c r="F1347" t="s">
        <v>1129</v>
      </c>
    </row>
    <row r="1348" spans="1:6" x14ac:dyDescent="0.15">
      <c r="A1348" t="s">
        <v>1473</v>
      </c>
      <c r="B1348">
        <v>2545</v>
      </c>
      <c r="C1348" t="s">
        <v>1489</v>
      </c>
      <c r="D1348" s="919" t="str">
        <f>IF('P20(世田谷区)'!M11&lt;&gt;"",'P20(世田谷区)'!M11,"")</f>
        <v/>
      </c>
      <c r="E1348" t="s">
        <v>1125</v>
      </c>
      <c r="F1348" t="s">
        <v>1129</v>
      </c>
    </row>
    <row r="1349" spans="1:6" x14ac:dyDescent="0.15">
      <c r="A1349" t="s">
        <v>1473</v>
      </c>
      <c r="B1349">
        <v>2546</v>
      </c>
      <c r="C1349" t="s">
        <v>1442</v>
      </c>
      <c r="D1349" s="919" t="str">
        <f>IF('P20(世田谷区)'!N11&lt;&gt;"",'P20(世田谷区)'!N11,"")</f>
        <v/>
      </c>
      <c r="E1349" t="s">
        <v>1125</v>
      </c>
      <c r="F1349" t="s">
        <v>1129</v>
      </c>
    </row>
    <row r="1350" spans="1:6" x14ac:dyDescent="0.15">
      <c r="A1350" t="s">
        <v>1473</v>
      </c>
      <c r="B1350">
        <v>2547</v>
      </c>
      <c r="C1350" t="s">
        <v>1490</v>
      </c>
      <c r="D1350" s="919" t="str">
        <f>IF('P20(世田谷区)'!O11&lt;&gt;"",'P20(世田谷区)'!O11,"")</f>
        <v/>
      </c>
      <c r="E1350" t="s">
        <v>1125</v>
      </c>
      <c r="F1350" t="s">
        <v>1129</v>
      </c>
    </row>
    <row r="1351" spans="1:6" x14ac:dyDescent="0.15">
      <c r="A1351" t="s">
        <v>1473</v>
      </c>
      <c r="B1351">
        <v>2552</v>
      </c>
      <c r="C1351" t="s">
        <v>1491</v>
      </c>
      <c r="D1351" s="920" t="str">
        <f>IF('P20(世田谷区)'!D15&lt;&gt;"",'P20(世田谷区)'!D15,"")</f>
        <v/>
      </c>
      <c r="E1351" t="s">
        <v>1125</v>
      </c>
      <c r="F1351" t="s">
        <v>1146</v>
      </c>
    </row>
    <row r="1352" spans="1:6" x14ac:dyDescent="0.15">
      <c r="A1352" t="s">
        <v>1473</v>
      </c>
      <c r="B1352">
        <v>2554</v>
      </c>
      <c r="C1352" t="s">
        <v>1492</v>
      </c>
      <c r="D1352" s="920" t="str">
        <f>IF('P20(世田谷区)'!D16&lt;&gt;"",'P20(世田谷区)'!D16,"")</f>
        <v/>
      </c>
      <c r="E1352" t="s">
        <v>1125</v>
      </c>
      <c r="F1352" t="s">
        <v>1146</v>
      </c>
    </row>
    <row r="1353" spans="1:6" x14ac:dyDescent="0.15">
      <c r="A1353" t="s">
        <v>1473</v>
      </c>
      <c r="B1353">
        <v>2556</v>
      </c>
      <c r="C1353" t="s">
        <v>1493</v>
      </c>
      <c r="D1353" s="920" t="str">
        <f>IF('P20(世田谷区)'!D17&lt;&gt;"",'P20(世田谷区)'!D17,"")</f>
        <v/>
      </c>
      <c r="E1353" t="s">
        <v>1125</v>
      </c>
      <c r="F1353" t="s">
        <v>1146</v>
      </c>
    </row>
    <row r="1354" spans="1:6" x14ac:dyDescent="0.15">
      <c r="A1354" t="s">
        <v>1473</v>
      </c>
      <c r="B1354">
        <v>2558</v>
      </c>
      <c r="C1354" t="s">
        <v>1494</v>
      </c>
      <c r="D1354" s="919" t="str">
        <f>IF('P20(世田谷区)'!D19&lt;&gt;"",'P20(世田谷区)'!D19,"")</f>
        <v/>
      </c>
      <c r="E1354" t="s">
        <v>1125</v>
      </c>
      <c r="F1354" t="s">
        <v>1129</v>
      </c>
    </row>
    <row r="1355" spans="1:6" x14ac:dyDescent="0.15">
      <c r="A1355" t="s">
        <v>1495</v>
      </c>
      <c r="B1355">
        <v>2561</v>
      </c>
      <c r="C1355" t="s">
        <v>1496</v>
      </c>
      <c r="D1355" s="919" t="str">
        <f>IF('P21(世田谷区)'!B2&lt;&gt;"",'P21(世田谷区)'!B2,"")</f>
        <v/>
      </c>
      <c r="E1355" t="s">
        <v>1125</v>
      </c>
      <c r="F1355" t="s">
        <v>1129</v>
      </c>
    </row>
    <row r="1356" spans="1:6" x14ac:dyDescent="0.15">
      <c r="A1356" t="s">
        <v>1495</v>
      </c>
      <c r="B1356">
        <v>2565</v>
      </c>
      <c r="C1356" t="s">
        <v>1497</v>
      </c>
      <c r="D1356" s="919" t="str">
        <f>IF('P21(世田谷区)'!C4&lt;&gt;"",'P21(世田谷区)'!C4,"")</f>
        <v/>
      </c>
      <c r="E1356" t="s">
        <v>1125</v>
      </c>
      <c r="F1356" t="s">
        <v>1129</v>
      </c>
    </row>
    <row r="1357" spans="1:6" x14ac:dyDescent="0.15">
      <c r="A1357" t="s">
        <v>1495</v>
      </c>
      <c r="B1357">
        <v>2567</v>
      </c>
      <c r="C1357" t="s">
        <v>1498</v>
      </c>
      <c r="D1357" s="919" t="str">
        <f>IF('P21(世田谷区)'!C5&lt;&gt;"",'P21(世田谷区)'!C5,"")</f>
        <v/>
      </c>
      <c r="E1357" t="s">
        <v>1125</v>
      </c>
      <c r="F1357" t="s">
        <v>1129</v>
      </c>
    </row>
    <row r="1358" spans="1:6" x14ac:dyDescent="0.15">
      <c r="A1358" t="s">
        <v>1495</v>
      </c>
      <c r="B1358">
        <v>2569</v>
      </c>
      <c r="C1358" t="s">
        <v>1499</v>
      </c>
      <c r="D1358" s="919" t="str">
        <f>IF('P21(世田谷区)'!C6&lt;&gt;"",'P21(世田谷区)'!C6,"")</f>
        <v/>
      </c>
      <c r="E1358" t="s">
        <v>1125</v>
      </c>
      <c r="F1358" t="s">
        <v>1129</v>
      </c>
    </row>
    <row r="1359" spans="1:6" x14ac:dyDescent="0.15">
      <c r="A1359" t="s">
        <v>1495</v>
      </c>
      <c r="B1359">
        <v>2571</v>
      </c>
      <c r="C1359" t="s">
        <v>1500</v>
      </c>
      <c r="D1359" s="919" t="str">
        <f>IF('P21(世田谷区)'!C7&lt;&gt;"",'P21(世田谷区)'!C7,"")</f>
        <v/>
      </c>
      <c r="E1359" t="s">
        <v>1125</v>
      </c>
      <c r="F1359" t="s">
        <v>1129</v>
      </c>
    </row>
    <row r="1360" spans="1:6" x14ac:dyDescent="0.15">
      <c r="A1360" t="s">
        <v>1495</v>
      </c>
      <c r="B1360">
        <v>2573</v>
      </c>
      <c r="C1360" t="s">
        <v>1501</v>
      </c>
      <c r="D1360" s="920" t="str">
        <f>IF('P21(世田谷区)'!F9&lt;&gt;"",'P21(世田谷区)'!F9,"")</f>
        <v/>
      </c>
      <c r="E1360" t="s">
        <v>1125</v>
      </c>
      <c r="F1360" t="s">
        <v>1146</v>
      </c>
    </row>
    <row r="1361" spans="1:6" x14ac:dyDescent="0.15">
      <c r="A1361" t="s">
        <v>1495</v>
      </c>
      <c r="B1361">
        <v>2575</v>
      </c>
      <c r="C1361" t="s">
        <v>1502</v>
      </c>
      <c r="D1361" s="919" t="str">
        <f>IF('P21(世田谷区)'!F11&lt;&gt;"",'P21(世田谷区)'!F11,"")</f>
        <v/>
      </c>
      <c r="E1361" t="s">
        <v>1125</v>
      </c>
      <c r="F1361" t="s">
        <v>1129</v>
      </c>
    </row>
    <row r="1362" spans="1:6" x14ac:dyDescent="0.15">
      <c r="A1362" t="s">
        <v>1495</v>
      </c>
      <c r="B1362">
        <v>2578</v>
      </c>
      <c r="C1362" t="s">
        <v>1503</v>
      </c>
      <c r="D1362" s="919" t="str">
        <f>IF('P21(世田谷区)'!B13&lt;&gt;"",'P21(世田谷区)'!B13,"")</f>
        <v/>
      </c>
      <c r="E1362" t="s">
        <v>1125</v>
      </c>
      <c r="F1362" t="s">
        <v>1129</v>
      </c>
    </row>
    <row r="1363" spans="1:6" x14ac:dyDescent="0.15">
      <c r="A1363" t="s">
        <v>1495</v>
      </c>
      <c r="B1363">
        <v>2580</v>
      </c>
      <c r="C1363" t="s">
        <v>1504</v>
      </c>
      <c r="D1363" s="919" t="str">
        <f>IF('P21(世田谷区)'!B15&lt;&gt;"",'P21(世田谷区)'!B15,"")</f>
        <v/>
      </c>
      <c r="E1363" t="s">
        <v>1125</v>
      </c>
      <c r="F1363" t="s">
        <v>1129</v>
      </c>
    </row>
    <row r="1364" spans="1:6" x14ac:dyDescent="0.15">
      <c r="A1364" t="s">
        <v>1495</v>
      </c>
      <c r="B1364">
        <v>2582</v>
      </c>
      <c r="C1364" t="s">
        <v>1446</v>
      </c>
      <c r="D1364" s="919" t="str">
        <f>IF('P21(世田谷区)'!B17&lt;&gt;"",'P21(世田谷区)'!B17,"")</f>
        <v/>
      </c>
      <c r="E1364" t="s">
        <v>1125</v>
      </c>
      <c r="F1364" t="s">
        <v>1129</v>
      </c>
    </row>
    <row r="1365" spans="1:6" x14ac:dyDescent="0.15">
      <c r="A1365" t="s">
        <v>1372</v>
      </c>
      <c r="B1365">
        <v>2586</v>
      </c>
      <c r="C1365" t="s">
        <v>1505</v>
      </c>
      <c r="D1365" s="919" t="str">
        <f>IF('P22(世田谷区)'!D2&lt;&gt;"",'P22(世田谷区)'!D2,"")</f>
        <v/>
      </c>
      <c r="E1365" t="s">
        <v>1125</v>
      </c>
      <c r="F1365" t="s">
        <v>1129</v>
      </c>
    </row>
    <row r="1366" spans="1:6" x14ac:dyDescent="0.15">
      <c r="A1366" t="s">
        <v>1372</v>
      </c>
      <c r="B1366">
        <v>2589</v>
      </c>
      <c r="C1366" t="s">
        <v>1506</v>
      </c>
      <c r="D1366" s="919" t="str">
        <f>IF('P22(世田谷区)'!B4&lt;&gt;"",'P22(世田谷区)'!B4,"")</f>
        <v/>
      </c>
      <c r="E1366" t="s">
        <v>1125</v>
      </c>
      <c r="F1366" t="s">
        <v>1129</v>
      </c>
    </row>
    <row r="1367" spans="1:6" x14ac:dyDescent="0.15">
      <c r="A1367" t="s">
        <v>1372</v>
      </c>
      <c r="B1367">
        <v>2591</v>
      </c>
      <c r="C1367" t="s">
        <v>1197</v>
      </c>
      <c r="D1367" s="919" t="str">
        <f>IF('P22(世田谷区)'!E6&lt;&gt;"",'P22(世田谷区)'!E6,"")</f>
        <v/>
      </c>
      <c r="E1367" t="s">
        <v>1125</v>
      </c>
      <c r="F1367" t="s">
        <v>1129</v>
      </c>
    </row>
    <row r="1368" spans="1:6" x14ac:dyDescent="0.15">
      <c r="A1368" t="s">
        <v>1372</v>
      </c>
      <c r="B1368">
        <v>2594</v>
      </c>
      <c r="C1368" t="s">
        <v>1285</v>
      </c>
      <c r="D1368" s="919" t="str">
        <f>IF('P22(世田谷区)'!B8&lt;&gt;"",'P22(世田谷区)'!B8,"")</f>
        <v/>
      </c>
      <c r="E1368" t="s">
        <v>1125</v>
      </c>
      <c r="F1368" t="s">
        <v>1129</v>
      </c>
    </row>
    <row r="1369" spans="1:6" x14ac:dyDescent="0.15">
      <c r="A1369" t="s">
        <v>1372</v>
      </c>
      <c r="B1369">
        <v>2596</v>
      </c>
      <c r="C1369" t="s">
        <v>1433</v>
      </c>
      <c r="D1369" s="919" t="str">
        <f>IF('P22(世田谷区)'!B9&lt;&gt;"",'P22(世田谷区)'!B9,"")</f>
        <v/>
      </c>
      <c r="E1369" t="s">
        <v>1125</v>
      </c>
      <c r="F1369" t="s">
        <v>1129</v>
      </c>
    </row>
    <row r="1370" spans="1:6" x14ac:dyDescent="0.15">
      <c r="A1370" t="s">
        <v>1372</v>
      </c>
      <c r="B1370">
        <v>2598</v>
      </c>
      <c r="C1370" t="s">
        <v>1301</v>
      </c>
      <c r="D1370" s="919" t="str">
        <f>IF('P22(世田谷区)'!B10&lt;&gt;"",'P22(世田谷区)'!B10,"")</f>
        <v/>
      </c>
      <c r="E1370" t="s">
        <v>1125</v>
      </c>
      <c r="F1370" t="s">
        <v>1129</v>
      </c>
    </row>
    <row r="1371" spans="1:6" x14ac:dyDescent="0.15">
      <c r="A1371" t="s">
        <v>1507</v>
      </c>
      <c r="B1371">
        <v>2602</v>
      </c>
      <c r="C1371" t="s">
        <v>1150</v>
      </c>
      <c r="D1371" s="919" t="str">
        <f>IF('P23(世田谷区)'!F1&lt;&gt;"",'P23(世田谷区)'!F1,"")</f>
        <v/>
      </c>
      <c r="E1371" t="s">
        <v>1125</v>
      </c>
      <c r="F1371" t="s">
        <v>1129</v>
      </c>
    </row>
    <row r="1372" spans="1:6" x14ac:dyDescent="0.15">
      <c r="A1372" t="s">
        <v>1507</v>
      </c>
      <c r="B1372">
        <v>2612</v>
      </c>
      <c r="C1372" t="s">
        <v>1151</v>
      </c>
      <c r="D1372" s="919" t="str">
        <f>IF('P23(世田谷区)'!D5&lt;&gt;"",'P23(世田谷区)'!D5,"")</f>
        <v/>
      </c>
      <c r="E1372" t="s">
        <v>1125</v>
      </c>
      <c r="F1372" t="s">
        <v>1129</v>
      </c>
    </row>
    <row r="1373" spans="1:6" x14ac:dyDescent="0.15">
      <c r="A1373" t="s">
        <v>1507</v>
      </c>
      <c r="B1373">
        <v>2615</v>
      </c>
      <c r="C1373" t="s">
        <v>1152</v>
      </c>
      <c r="D1373" s="919" t="str">
        <f>IF('P23(世田谷区)'!G5&lt;&gt;"",'P23(世田谷区)'!G5,"")</f>
        <v/>
      </c>
      <c r="E1373" t="s">
        <v>1125</v>
      </c>
      <c r="F1373" t="s">
        <v>1129</v>
      </c>
    </row>
    <row r="1374" spans="1:6" x14ac:dyDescent="0.15">
      <c r="A1374" t="s">
        <v>1507</v>
      </c>
      <c r="B1374">
        <v>2618</v>
      </c>
      <c r="C1374" t="s">
        <v>1153</v>
      </c>
      <c r="D1374" s="919" t="str">
        <f>IF('P23(世田谷区)'!D6&lt;&gt;"",'P23(世田谷区)'!D6,"")</f>
        <v/>
      </c>
      <c r="E1374" t="s">
        <v>1125</v>
      </c>
      <c r="F1374" t="s">
        <v>1129</v>
      </c>
    </row>
    <row r="1375" spans="1:6" x14ac:dyDescent="0.15">
      <c r="A1375" t="s">
        <v>1507</v>
      </c>
      <c r="B1375">
        <v>2621</v>
      </c>
      <c r="C1375" t="s">
        <v>1154</v>
      </c>
      <c r="D1375" s="919" t="str">
        <f>IF('P23(世田谷区)'!G6&lt;&gt;"",'P23(世田谷区)'!G6,"")</f>
        <v/>
      </c>
      <c r="E1375" t="s">
        <v>1125</v>
      </c>
      <c r="F1375" t="s">
        <v>1129</v>
      </c>
    </row>
    <row r="1376" spans="1:6" x14ac:dyDescent="0.15">
      <c r="A1376" t="s">
        <v>1507</v>
      </c>
      <c r="B1376">
        <v>2625</v>
      </c>
      <c r="C1376" t="s">
        <v>1155</v>
      </c>
      <c r="D1376" s="919" t="str">
        <f>IF('P23(世田谷区)'!D7&lt;&gt;"",'P23(世田谷区)'!D7,"")</f>
        <v/>
      </c>
      <c r="E1376" t="s">
        <v>1125</v>
      </c>
      <c r="F1376" t="s">
        <v>1129</v>
      </c>
    </row>
    <row r="1377" spans="1:6" x14ac:dyDescent="0.15">
      <c r="A1377" t="s">
        <v>1507</v>
      </c>
      <c r="B1377">
        <v>2628</v>
      </c>
      <c r="C1377" t="s">
        <v>1156</v>
      </c>
      <c r="D1377" s="919" t="str">
        <f>IF('P23(世田谷区)'!G7&lt;&gt;"",'P23(世田谷区)'!G7,"")</f>
        <v/>
      </c>
      <c r="E1377" t="s">
        <v>1125</v>
      </c>
      <c r="F1377" t="s">
        <v>1129</v>
      </c>
    </row>
    <row r="1378" spans="1:6" x14ac:dyDescent="0.15">
      <c r="A1378" t="s">
        <v>1507</v>
      </c>
      <c r="B1378">
        <v>2631</v>
      </c>
      <c r="C1378" t="s">
        <v>1157</v>
      </c>
      <c r="D1378" s="919" t="str">
        <f>IF('P23(世田谷区)'!D8&lt;&gt;"",'P23(世田谷区)'!D8,"")</f>
        <v/>
      </c>
      <c r="E1378" t="s">
        <v>1125</v>
      </c>
      <c r="F1378" t="s">
        <v>1129</v>
      </c>
    </row>
    <row r="1379" spans="1:6" x14ac:dyDescent="0.15">
      <c r="A1379" t="s">
        <v>1507</v>
      </c>
      <c r="B1379">
        <v>2634</v>
      </c>
      <c r="C1379" t="s">
        <v>1158</v>
      </c>
      <c r="D1379" s="919" t="str">
        <f>IF('P23(世田谷区)'!G8&lt;&gt;"",'P23(世田谷区)'!G8,"")</f>
        <v/>
      </c>
      <c r="E1379" t="s">
        <v>1125</v>
      </c>
      <c r="F1379" t="s">
        <v>1129</v>
      </c>
    </row>
    <row r="1380" spans="1:6" x14ac:dyDescent="0.15">
      <c r="A1380" t="s">
        <v>1507</v>
      </c>
      <c r="B1380">
        <v>2637</v>
      </c>
      <c r="C1380" t="s">
        <v>1159</v>
      </c>
      <c r="D1380" s="919" t="str">
        <f>IF('P23(世田谷区)'!D9&lt;&gt;"",'P23(世田谷区)'!D9,"")</f>
        <v/>
      </c>
      <c r="E1380" t="s">
        <v>1125</v>
      </c>
      <c r="F1380" t="s">
        <v>1129</v>
      </c>
    </row>
    <row r="1381" spans="1:6" x14ac:dyDescent="0.15">
      <c r="A1381" t="s">
        <v>1507</v>
      </c>
      <c r="B1381">
        <v>2640</v>
      </c>
      <c r="C1381" t="s">
        <v>1160</v>
      </c>
      <c r="D1381" s="919" t="str">
        <f>IF('P23(世田谷区)'!G9&lt;&gt;"",'P23(世田谷区)'!G9,"")</f>
        <v/>
      </c>
      <c r="E1381" t="s">
        <v>1125</v>
      </c>
      <c r="F1381" t="s">
        <v>1129</v>
      </c>
    </row>
    <row r="1382" spans="1:6" x14ac:dyDescent="0.15">
      <c r="A1382" t="s">
        <v>1507</v>
      </c>
      <c r="B1382">
        <v>2644</v>
      </c>
      <c r="C1382" t="s">
        <v>1161</v>
      </c>
      <c r="D1382" s="919" t="str">
        <f>IF('P23(世田谷区)'!D10&lt;&gt;"",'P23(世田谷区)'!D10,"")</f>
        <v/>
      </c>
      <c r="E1382" t="s">
        <v>1125</v>
      </c>
      <c r="F1382" t="s">
        <v>1129</v>
      </c>
    </row>
    <row r="1383" spans="1:6" x14ac:dyDescent="0.15">
      <c r="A1383" t="s">
        <v>1507</v>
      </c>
      <c r="B1383">
        <v>2647</v>
      </c>
      <c r="C1383" t="s">
        <v>1162</v>
      </c>
      <c r="D1383" s="919" t="str">
        <f>IF('P23(世田谷区)'!G10&lt;&gt;"",'P23(世田谷区)'!G10,"")</f>
        <v/>
      </c>
      <c r="E1383" t="s">
        <v>1125</v>
      </c>
      <c r="F1383" t="s">
        <v>1129</v>
      </c>
    </row>
    <row r="1384" spans="1:6" x14ac:dyDescent="0.15">
      <c r="A1384" t="s">
        <v>1507</v>
      </c>
      <c r="B1384">
        <v>2650</v>
      </c>
      <c r="C1384" t="s">
        <v>1163</v>
      </c>
      <c r="D1384" s="919" t="str">
        <f>IF('P23(世田谷区)'!D11&lt;&gt;"",'P23(世田谷区)'!D11,"")</f>
        <v/>
      </c>
      <c r="E1384" t="s">
        <v>1125</v>
      </c>
      <c r="F1384" t="s">
        <v>1129</v>
      </c>
    </row>
    <row r="1385" spans="1:6" x14ac:dyDescent="0.15">
      <c r="A1385" t="s">
        <v>1507</v>
      </c>
      <c r="B1385">
        <v>2653</v>
      </c>
      <c r="C1385" t="s">
        <v>1164</v>
      </c>
      <c r="D1385" s="919" t="str">
        <f>IF('P23(世田谷区)'!G11&lt;&gt;"",'P23(世田谷区)'!G11,"")</f>
        <v/>
      </c>
      <c r="E1385" t="s">
        <v>1125</v>
      </c>
      <c r="F1385" t="s">
        <v>1129</v>
      </c>
    </row>
    <row r="1386" spans="1:6" x14ac:dyDescent="0.15">
      <c r="A1386" t="s">
        <v>1507</v>
      </c>
      <c r="B1386">
        <v>2656</v>
      </c>
      <c r="C1386" t="s">
        <v>1165</v>
      </c>
      <c r="D1386" s="919" t="str">
        <f>IF('P23(世田谷区)'!D12&lt;&gt;"",'P23(世田谷区)'!D12,"")</f>
        <v/>
      </c>
      <c r="E1386" t="s">
        <v>1125</v>
      </c>
      <c r="F1386" t="s">
        <v>1129</v>
      </c>
    </row>
    <row r="1387" spans="1:6" x14ac:dyDescent="0.15">
      <c r="A1387" t="s">
        <v>1507</v>
      </c>
      <c r="B1387">
        <v>2659</v>
      </c>
      <c r="C1387" t="s">
        <v>1166</v>
      </c>
      <c r="D1387" s="919" t="str">
        <f>IF('P23(世田谷区)'!G12&lt;&gt;"",'P23(世田谷区)'!G12,"")</f>
        <v/>
      </c>
      <c r="E1387" t="s">
        <v>1125</v>
      </c>
      <c r="F1387" t="s">
        <v>1129</v>
      </c>
    </row>
    <row r="1388" spans="1:6" x14ac:dyDescent="0.15">
      <c r="A1388" t="s">
        <v>1507</v>
      </c>
      <c r="B1388">
        <v>2663</v>
      </c>
      <c r="C1388" t="s">
        <v>1167</v>
      </c>
      <c r="D1388" s="919" t="str">
        <f>IF('P23(世田谷区)'!D13&lt;&gt;"",'P23(世田谷区)'!D13,"")</f>
        <v/>
      </c>
      <c r="E1388" t="s">
        <v>1125</v>
      </c>
      <c r="F1388" t="s">
        <v>1129</v>
      </c>
    </row>
    <row r="1389" spans="1:6" x14ac:dyDescent="0.15">
      <c r="A1389" t="s">
        <v>1507</v>
      </c>
      <c r="B1389">
        <v>2666</v>
      </c>
      <c r="C1389" t="s">
        <v>1168</v>
      </c>
      <c r="D1389" s="919" t="str">
        <f>IF('P23(世田谷区)'!G13&lt;&gt;"",'P23(世田谷区)'!G13,"")</f>
        <v/>
      </c>
      <c r="E1389" t="s">
        <v>1125</v>
      </c>
      <c r="F1389" t="s">
        <v>1129</v>
      </c>
    </row>
    <row r="1390" spans="1:6" x14ac:dyDescent="0.15">
      <c r="A1390" t="s">
        <v>1507</v>
      </c>
      <c r="B1390">
        <v>2669</v>
      </c>
      <c r="C1390" t="s">
        <v>1169</v>
      </c>
      <c r="D1390" s="919" t="str">
        <f>IF('P23(世田谷区)'!D14&lt;&gt;"",'P23(世田谷区)'!D14,"")</f>
        <v/>
      </c>
      <c r="E1390" t="s">
        <v>1125</v>
      </c>
      <c r="F1390" t="s">
        <v>1129</v>
      </c>
    </row>
    <row r="1391" spans="1:6" x14ac:dyDescent="0.15">
      <c r="A1391" t="s">
        <v>1507</v>
      </c>
      <c r="B1391">
        <v>2672</v>
      </c>
      <c r="C1391" t="s">
        <v>1170</v>
      </c>
      <c r="D1391" s="919" t="str">
        <f>IF('P23(世田谷区)'!G14&lt;&gt;"",'P23(世田谷区)'!G14,"")</f>
        <v/>
      </c>
      <c r="E1391" t="s">
        <v>1125</v>
      </c>
      <c r="F1391" t="s">
        <v>1129</v>
      </c>
    </row>
    <row r="1392" spans="1:6" x14ac:dyDescent="0.15">
      <c r="A1392" t="s">
        <v>1507</v>
      </c>
      <c r="B1392">
        <v>2675</v>
      </c>
      <c r="C1392" t="s">
        <v>1171</v>
      </c>
      <c r="D1392" s="919" t="str">
        <f>IF('P23(世田谷区)'!D15&lt;&gt;"",'P23(世田谷区)'!D15,"")</f>
        <v/>
      </c>
      <c r="E1392" t="s">
        <v>1125</v>
      </c>
      <c r="F1392" t="s">
        <v>1129</v>
      </c>
    </row>
    <row r="1393" spans="1:6" x14ac:dyDescent="0.15">
      <c r="A1393" t="s">
        <v>1507</v>
      </c>
      <c r="B1393">
        <v>2678</v>
      </c>
      <c r="C1393" t="s">
        <v>1172</v>
      </c>
      <c r="D1393" s="919" t="str">
        <f>IF('P23(世田谷区)'!G15&lt;&gt;"",'P23(世田谷区)'!G15,"")</f>
        <v/>
      </c>
      <c r="E1393" t="s">
        <v>1125</v>
      </c>
      <c r="F1393" t="s">
        <v>1129</v>
      </c>
    </row>
    <row r="1394" spans="1:6" x14ac:dyDescent="0.15">
      <c r="A1394" t="s">
        <v>1507</v>
      </c>
      <c r="B1394">
        <v>2682</v>
      </c>
      <c r="C1394" t="s">
        <v>1173</v>
      </c>
      <c r="D1394" s="919" t="str">
        <f>IF('P23(世田谷区)'!D16&lt;&gt;"",'P23(世田谷区)'!D16,"")</f>
        <v/>
      </c>
      <c r="E1394" t="s">
        <v>1125</v>
      </c>
      <c r="F1394" t="s">
        <v>1129</v>
      </c>
    </row>
    <row r="1395" spans="1:6" x14ac:dyDescent="0.15">
      <c r="A1395" t="s">
        <v>1507</v>
      </c>
      <c r="B1395">
        <v>2685</v>
      </c>
      <c r="C1395" t="s">
        <v>1174</v>
      </c>
      <c r="D1395" s="919" t="str">
        <f>IF('P23(世田谷区)'!G16&lt;&gt;"",'P23(世田谷区)'!G16,"")</f>
        <v/>
      </c>
      <c r="E1395" t="s">
        <v>1125</v>
      </c>
      <c r="F1395" t="s">
        <v>1129</v>
      </c>
    </row>
    <row r="1396" spans="1:6" x14ac:dyDescent="0.15">
      <c r="A1396" t="s">
        <v>1507</v>
      </c>
      <c r="B1396">
        <v>2688</v>
      </c>
      <c r="C1396" t="s">
        <v>1175</v>
      </c>
      <c r="D1396" s="919" t="str">
        <f>IF('P23(世田谷区)'!D17&lt;&gt;"",'P23(世田谷区)'!D17,"")</f>
        <v/>
      </c>
      <c r="E1396" t="s">
        <v>1125</v>
      </c>
      <c r="F1396" t="s">
        <v>1129</v>
      </c>
    </row>
    <row r="1397" spans="1:6" x14ac:dyDescent="0.15">
      <c r="A1397" t="s">
        <v>1507</v>
      </c>
      <c r="B1397">
        <v>2691</v>
      </c>
      <c r="C1397" t="s">
        <v>1178</v>
      </c>
      <c r="D1397" s="919" t="str">
        <f>IF('P23(世田谷区)'!G17&lt;&gt;"",'P23(世田谷区)'!G17,"")</f>
        <v/>
      </c>
      <c r="E1397" t="s">
        <v>1125</v>
      </c>
      <c r="F1397" t="s">
        <v>1129</v>
      </c>
    </row>
    <row r="1398" spans="1:6" x14ac:dyDescent="0.15">
      <c r="A1398" t="s">
        <v>1507</v>
      </c>
      <c r="B1398">
        <v>2694</v>
      </c>
      <c r="C1398" t="s">
        <v>1179</v>
      </c>
      <c r="D1398" s="919" t="str">
        <f>IF('P23(世田谷区)'!D18&lt;&gt;"",'P23(世田谷区)'!D18,"")</f>
        <v/>
      </c>
      <c r="E1398" t="s">
        <v>1125</v>
      </c>
      <c r="F1398" t="s">
        <v>1129</v>
      </c>
    </row>
    <row r="1399" spans="1:6" x14ac:dyDescent="0.15">
      <c r="A1399" t="s">
        <v>1507</v>
      </c>
      <c r="B1399">
        <v>2697</v>
      </c>
      <c r="C1399" t="s">
        <v>1182</v>
      </c>
      <c r="D1399" s="919" t="str">
        <f>IF('P23(世田谷区)'!G18&lt;&gt;"",'P23(世田谷区)'!G18,"")</f>
        <v/>
      </c>
      <c r="E1399" t="s">
        <v>1125</v>
      </c>
      <c r="F1399" t="s">
        <v>1129</v>
      </c>
    </row>
    <row r="1400" spans="1:6" x14ac:dyDescent="0.15">
      <c r="A1400" t="s">
        <v>1507</v>
      </c>
      <c r="B1400">
        <v>2700</v>
      </c>
      <c r="C1400" t="s">
        <v>1249</v>
      </c>
      <c r="D1400" s="919" t="str">
        <f>IF('P23(世田谷区)'!D19&lt;&gt;"",'P23(世田谷区)'!D19,"")</f>
        <v/>
      </c>
      <c r="E1400" t="s">
        <v>1125</v>
      </c>
      <c r="F1400" t="s">
        <v>1129</v>
      </c>
    </row>
    <row r="1401" spans="1:6" x14ac:dyDescent="0.15">
      <c r="A1401" t="s">
        <v>1507</v>
      </c>
      <c r="B1401">
        <v>2703</v>
      </c>
      <c r="C1401" t="s">
        <v>1252</v>
      </c>
      <c r="D1401" s="919" t="str">
        <f>IF('P23(世田谷区)'!G19&lt;&gt;"",'P23(世田谷区)'!G19,"")</f>
        <v/>
      </c>
      <c r="E1401" t="s">
        <v>1125</v>
      </c>
      <c r="F1401" t="s">
        <v>1129</v>
      </c>
    </row>
    <row r="1402" spans="1:6" x14ac:dyDescent="0.15">
      <c r="A1402" t="s">
        <v>1507</v>
      </c>
      <c r="B1402">
        <v>2706</v>
      </c>
      <c r="C1402" t="s">
        <v>1255</v>
      </c>
      <c r="D1402" s="919" t="str">
        <f>IF('P23(世田谷区)'!D20&lt;&gt;"",'P23(世田谷区)'!D20,"")</f>
        <v/>
      </c>
      <c r="E1402" t="s">
        <v>1125</v>
      </c>
      <c r="F1402" t="s">
        <v>1129</v>
      </c>
    </row>
    <row r="1403" spans="1:6" x14ac:dyDescent="0.15">
      <c r="A1403" t="s">
        <v>1507</v>
      </c>
      <c r="B1403">
        <v>2709</v>
      </c>
      <c r="C1403" t="s">
        <v>1258</v>
      </c>
      <c r="D1403" s="919" t="str">
        <f>IF('P23(世田谷区)'!G20&lt;&gt;"",'P23(世田谷区)'!G20,"")</f>
        <v/>
      </c>
      <c r="E1403" t="s">
        <v>1125</v>
      </c>
      <c r="F1403" t="s">
        <v>1129</v>
      </c>
    </row>
    <row r="1404" spans="1:6" x14ac:dyDescent="0.15">
      <c r="A1404" t="s">
        <v>1507</v>
      </c>
      <c r="B1404">
        <v>2712</v>
      </c>
      <c r="C1404" t="s">
        <v>1261</v>
      </c>
      <c r="D1404" s="919" t="str">
        <f>IF('P23(世田谷区)'!D21&lt;&gt;"",'P23(世田谷区)'!D21,"")</f>
        <v/>
      </c>
      <c r="E1404" t="s">
        <v>1125</v>
      </c>
      <c r="F1404" t="s">
        <v>1129</v>
      </c>
    </row>
    <row r="1405" spans="1:6" x14ac:dyDescent="0.15">
      <c r="A1405" t="s">
        <v>1507</v>
      </c>
      <c r="B1405">
        <v>2715</v>
      </c>
      <c r="C1405" t="s">
        <v>1264</v>
      </c>
      <c r="D1405" s="919" t="str">
        <f>IF('P23(世田谷区)'!G21&lt;&gt;"",'P23(世田谷区)'!G21,"")</f>
        <v/>
      </c>
      <c r="E1405" t="s">
        <v>1125</v>
      </c>
      <c r="F1405" t="s">
        <v>1129</v>
      </c>
    </row>
    <row r="1406" spans="1:6" x14ac:dyDescent="0.15">
      <c r="A1406" t="s">
        <v>1508</v>
      </c>
      <c r="B1406">
        <v>2727</v>
      </c>
      <c r="C1406" t="s">
        <v>1421</v>
      </c>
      <c r="D1406" s="919" t="str">
        <f>IF('P24(世田谷区)'!B6&lt;&gt;"",'P24(世田谷区)'!B6,"")</f>
        <v/>
      </c>
      <c r="E1406" t="s">
        <v>1125</v>
      </c>
      <c r="F1406" t="s">
        <v>1129</v>
      </c>
    </row>
    <row r="1407" spans="1:6" x14ac:dyDescent="0.15">
      <c r="A1407" t="s">
        <v>1508</v>
      </c>
      <c r="B1407">
        <v>2728</v>
      </c>
      <c r="C1407" t="s">
        <v>1306</v>
      </c>
      <c r="D1407" s="919" t="str">
        <f>IF('P24(世田谷区)'!C6&lt;&gt;"",'P24(世田谷区)'!C6,"")</f>
        <v/>
      </c>
      <c r="E1407" t="s">
        <v>1125</v>
      </c>
      <c r="F1407" t="s">
        <v>1129</v>
      </c>
    </row>
    <row r="1408" spans="1:6" x14ac:dyDescent="0.15">
      <c r="A1408" t="s">
        <v>1508</v>
      </c>
      <c r="B1408">
        <v>2729</v>
      </c>
      <c r="C1408" t="s">
        <v>1153</v>
      </c>
      <c r="D1408" s="919" t="str">
        <f>IF('P24(世田谷区)'!D6&lt;&gt;"",'P24(世田谷区)'!D6,"")</f>
        <v/>
      </c>
      <c r="E1408" t="s">
        <v>1125</v>
      </c>
      <c r="F1408" t="s">
        <v>1129</v>
      </c>
    </row>
    <row r="1409" spans="1:6" x14ac:dyDescent="0.15">
      <c r="A1409" t="s">
        <v>1508</v>
      </c>
      <c r="B1409">
        <v>2730</v>
      </c>
      <c r="C1409" t="s">
        <v>1197</v>
      </c>
      <c r="D1409" s="919" t="str">
        <f>IF('P24(世田谷区)'!E6&lt;&gt;"",'P24(世田谷区)'!E6,"")</f>
        <v>保育士</v>
      </c>
      <c r="E1409" t="s">
        <v>1125</v>
      </c>
      <c r="F1409" t="s">
        <v>1129</v>
      </c>
    </row>
    <row r="1410" spans="1:6" x14ac:dyDescent="0.15">
      <c r="A1410" t="s">
        <v>1508</v>
      </c>
      <c r="B1410">
        <v>2731</v>
      </c>
      <c r="C1410" t="s">
        <v>1198</v>
      </c>
      <c r="D1410" s="919" t="str">
        <f>IF('P24(世田谷区)'!F6&lt;&gt;"",'P24(世田谷区)'!F6,"")</f>
        <v>家庭的
保育者</v>
      </c>
      <c r="E1410" t="s">
        <v>1125</v>
      </c>
      <c r="F1410" t="s">
        <v>1129</v>
      </c>
    </row>
    <row r="1411" spans="1:6" x14ac:dyDescent="0.15">
      <c r="A1411" t="s">
        <v>1508</v>
      </c>
      <c r="B1411">
        <v>2732</v>
      </c>
      <c r="C1411" t="s">
        <v>1154</v>
      </c>
      <c r="D1411" s="919" t="str">
        <f>IF('P24(世田谷区)'!G6&lt;&gt;"",'P24(世田谷区)'!G6,"")</f>
        <v>家庭的
保育補助者</v>
      </c>
      <c r="E1411" t="s">
        <v>1125</v>
      </c>
      <c r="F1411" t="s">
        <v>1129</v>
      </c>
    </row>
    <row r="1412" spans="1:6" x14ac:dyDescent="0.15">
      <c r="A1412" t="s">
        <v>1508</v>
      </c>
      <c r="B1412">
        <v>2734</v>
      </c>
      <c r="C1412" t="s">
        <v>1284</v>
      </c>
      <c r="D1412" s="919" t="str">
        <f>IF('P24(世田谷区)'!B7&lt;&gt;"",'P24(世田谷区)'!B7,"")</f>
        <v/>
      </c>
      <c r="E1412" t="s">
        <v>1125</v>
      </c>
      <c r="F1412" t="s">
        <v>1129</v>
      </c>
    </row>
    <row r="1413" spans="1:6" x14ac:dyDescent="0.15">
      <c r="A1413" t="s">
        <v>1508</v>
      </c>
      <c r="B1413">
        <v>2735</v>
      </c>
      <c r="C1413" t="s">
        <v>1132</v>
      </c>
      <c r="D1413" s="919" t="str">
        <f>IF('P24(世田谷区)'!C7&lt;&gt;"",'P24(世田谷区)'!C7,"")</f>
        <v/>
      </c>
      <c r="E1413" t="s">
        <v>1125</v>
      </c>
      <c r="F1413" t="s">
        <v>1129</v>
      </c>
    </row>
    <row r="1414" spans="1:6" x14ac:dyDescent="0.15">
      <c r="A1414" t="s">
        <v>1508</v>
      </c>
      <c r="B1414">
        <v>2736</v>
      </c>
      <c r="C1414" t="s">
        <v>1155</v>
      </c>
      <c r="D1414" s="919" t="str">
        <f>IF('P24(世田谷区)'!D7&lt;&gt;"",'P24(世田谷区)'!D7,"")</f>
        <v/>
      </c>
      <c r="E1414" t="s">
        <v>1125</v>
      </c>
      <c r="F1414" t="s">
        <v>1129</v>
      </c>
    </row>
    <row r="1415" spans="1:6" x14ac:dyDescent="0.15">
      <c r="A1415" t="s">
        <v>1508</v>
      </c>
      <c r="B1415">
        <v>2737</v>
      </c>
      <c r="C1415" t="s">
        <v>1203</v>
      </c>
      <c r="D1415" s="919" t="str">
        <f>IF('P24(世田谷区)'!E7&lt;&gt;"",'P24(世田谷区)'!E7,"")</f>
        <v/>
      </c>
      <c r="E1415" t="s">
        <v>1125</v>
      </c>
      <c r="F1415" t="s">
        <v>1129</v>
      </c>
    </row>
    <row r="1416" spans="1:6" x14ac:dyDescent="0.15">
      <c r="A1416" t="s">
        <v>1508</v>
      </c>
      <c r="B1416">
        <v>2738</v>
      </c>
      <c r="C1416" t="s">
        <v>1204</v>
      </c>
      <c r="D1416" s="919" t="str">
        <f>IF('P24(世田谷区)'!F7&lt;&gt;"",'P24(世田谷区)'!F7,"")</f>
        <v/>
      </c>
      <c r="E1416" t="s">
        <v>1125</v>
      </c>
      <c r="F1416" t="s">
        <v>1129</v>
      </c>
    </row>
    <row r="1417" spans="1:6" x14ac:dyDescent="0.15">
      <c r="A1417" t="s">
        <v>1508</v>
      </c>
      <c r="B1417">
        <v>2739</v>
      </c>
      <c r="C1417" t="s">
        <v>1156</v>
      </c>
      <c r="D1417" s="919" t="str">
        <f>IF('P24(世田谷区)'!G7&lt;&gt;"",'P24(世田谷区)'!G7,"")</f>
        <v/>
      </c>
      <c r="E1417" t="s">
        <v>1125</v>
      </c>
      <c r="F1417" t="s">
        <v>1129</v>
      </c>
    </row>
    <row r="1418" spans="1:6" x14ac:dyDescent="0.15">
      <c r="A1418" t="s">
        <v>1508</v>
      </c>
      <c r="B1418">
        <v>2741</v>
      </c>
      <c r="C1418" t="s">
        <v>1285</v>
      </c>
      <c r="D1418" s="919" t="str">
        <f>IF('P24(世田谷区)'!B8&lt;&gt;"",'P24(世田谷区)'!B8,"")</f>
        <v/>
      </c>
      <c r="E1418" t="s">
        <v>1125</v>
      </c>
      <c r="F1418" t="s">
        <v>1129</v>
      </c>
    </row>
    <row r="1419" spans="1:6" x14ac:dyDescent="0.15">
      <c r="A1419" t="s">
        <v>1508</v>
      </c>
      <c r="B1419">
        <v>2742</v>
      </c>
      <c r="C1419" t="s">
        <v>1307</v>
      </c>
      <c r="D1419" s="919" t="str">
        <f>IF('P24(世田谷区)'!C8&lt;&gt;"",'P24(世田谷区)'!C8,"")</f>
        <v/>
      </c>
      <c r="E1419" t="s">
        <v>1125</v>
      </c>
      <c r="F1419" t="s">
        <v>1129</v>
      </c>
    </row>
    <row r="1420" spans="1:6" x14ac:dyDescent="0.15">
      <c r="A1420" t="s">
        <v>1508</v>
      </c>
      <c r="B1420">
        <v>2743</v>
      </c>
      <c r="C1420" t="s">
        <v>1157</v>
      </c>
      <c r="D1420" s="919" t="str">
        <f>IF('P24(世田谷区)'!D8&lt;&gt;"",'P24(世田谷区)'!D8,"")</f>
        <v/>
      </c>
      <c r="E1420" t="s">
        <v>1125</v>
      </c>
      <c r="F1420" t="s">
        <v>1129</v>
      </c>
    </row>
    <row r="1421" spans="1:6" x14ac:dyDescent="0.15">
      <c r="A1421" t="s">
        <v>1508</v>
      </c>
      <c r="B1421">
        <v>2744</v>
      </c>
      <c r="C1421" t="s">
        <v>1208</v>
      </c>
      <c r="D1421" s="919" t="str">
        <f>IF('P24(世田谷区)'!E8&lt;&gt;"",'P24(世田谷区)'!E8,"")</f>
        <v/>
      </c>
      <c r="E1421" t="s">
        <v>1125</v>
      </c>
      <c r="F1421" t="s">
        <v>1129</v>
      </c>
    </row>
    <row r="1422" spans="1:6" x14ac:dyDescent="0.15">
      <c r="A1422" t="s">
        <v>1508</v>
      </c>
      <c r="B1422">
        <v>2745</v>
      </c>
      <c r="C1422" t="s">
        <v>1209</v>
      </c>
      <c r="D1422" s="919" t="str">
        <f>IF('P24(世田谷区)'!F8&lt;&gt;"",'P24(世田谷区)'!F8,"")</f>
        <v/>
      </c>
      <c r="E1422" t="s">
        <v>1125</v>
      </c>
      <c r="F1422" t="s">
        <v>1129</v>
      </c>
    </row>
    <row r="1423" spans="1:6" x14ac:dyDescent="0.15">
      <c r="A1423" t="s">
        <v>1508</v>
      </c>
      <c r="B1423">
        <v>2746</v>
      </c>
      <c r="C1423" t="s">
        <v>1158</v>
      </c>
      <c r="D1423" s="919" t="str">
        <f>IF('P24(世田谷区)'!G8&lt;&gt;"",'P24(世田谷区)'!G8,"")</f>
        <v/>
      </c>
      <c r="E1423" t="s">
        <v>1125</v>
      </c>
      <c r="F1423" t="s">
        <v>1129</v>
      </c>
    </row>
    <row r="1424" spans="1:6" x14ac:dyDescent="0.15">
      <c r="A1424" t="s">
        <v>1508</v>
      </c>
      <c r="B1424">
        <v>2748</v>
      </c>
      <c r="C1424" t="s">
        <v>1433</v>
      </c>
      <c r="D1424" s="919" t="str">
        <f>IF('P24(世田谷区)'!B9&lt;&gt;"",'P24(世田谷区)'!B9,"")</f>
        <v/>
      </c>
      <c r="E1424" t="s">
        <v>1125</v>
      </c>
      <c r="F1424" t="s">
        <v>1129</v>
      </c>
    </row>
    <row r="1425" spans="1:6" x14ac:dyDescent="0.15">
      <c r="A1425" t="s">
        <v>1508</v>
      </c>
      <c r="B1425">
        <v>2749</v>
      </c>
      <c r="C1425" t="s">
        <v>1134</v>
      </c>
      <c r="D1425" s="919" t="str">
        <f>IF('P24(世田谷区)'!C9&lt;&gt;"",'P24(世田谷区)'!C9,"")</f>
        <v/>
      </c>
      <c r="E1425" t="s">
        <v>1125</v>
      </c>
      <c r="F1425" t="s">
        <v>1129</v>
      </c>
    </row>
    <row r="1426" spans="1:6" x14ac:dyDescent="0.15">
      <c r="A1426" t="s">
        <v>1508</v>
      </c>
      <c r="B1426">
        <v>2750</v>
      </c>
      <c r="C1426" t="s">
        <v>1159</v>
      </c>
      <c r="D1426" s="919" t="str">
        <f>IF('P24(世田谷区)'!D9&lt;&gt;"",'P24(世田谷区)'!D9,"")</f>
        <v/>
      </c>
      <c r="E1426" t="s">
        <v>1125</v>
      </c>
      <c r="F1426" t="s">
        <v>1129</v>
      </c>
    </row>
    <row r="1427" spans="1:6" x14ac:dyDescent="0.15">
      <c r="A1427" t="s">
        <v>1508</v>
      </c>
      <c r="B1427">
        <v>2751</v>
      </c>
      <c r="C1427" t="s">
        <v>1213</v>
      </c>
      <c r="D1427" s="919" t="str">
        <f>IF('P24(世田谷区)'!E9&lt;&gt;"",'P24(世田谷区)'!E9,"")</f>
        <v/>
      </c>
      <c r="E1427" t="s">
        <v>1125</v>
      </c>
      <c r="F1427" t="s">
        <v>1129</v>
      </c>
    </row>
    <row r="1428" spans="1:6" x14ac:dyDescent="0.15">
      <c r="A1428" t="s">
        <v>1508</v>
      </c>
      <c r="B1428">
        <v>2752</v>
      </c>
      <c r="C1428" t="s">
        <v>1214</v>
      </c>
      <c r="D1428" s="919" t="str">
        <f>IF('P24(世田谷区)'!F9&lt;&gt;"",'P24(世田谷区)'!F9,"")</f>
        <v/>
      </c>
      <c r="E1428" t="s">
        <v>1125</v>
      </c>
      <c r="F1428" t="s">
        <v>1129</v>
      </c>
    </row>
    <row r="1429" spans="1:6" x14ac:dyDescent="0.15">
      <c r="A1429" t="s">
        <v>1508</v>
      </c>
      <c r="B1429">
        <v>2753</v>
      </c>
      <c r="C1429" t="s">
        <v>1160</v>
      </c>
      <c r="D1429" s="919" t="str">
        <f>IF('P24(世田谷区)'!G9&lt;&gt;"",'P24(世田谷区)'!G9,"")</f>
        <v/>
      </c>
      <c r="E1429" t="s">
        <v>1125</v>
      </c>
      <c r="F1429" t="s">
        <v>1129</v>
      </c>
    </row>
    <row r="1430" spans="1:6" x14ac:dyDescent="0.15">
      <c r="A1430" t="s">
        <v>1508</v>
      </c>
      <c r="B1430">
        <v>2755</v>
      </c>
      <c r="C1430" t="s">
        <v>1301</v>
      </c>
      <c r="D1430" s="919" t="str">
        <f>IF('P24(世田谷区)'!B10&lt;&gt;"",'P24(世田谷区)'!B10,"")</f>
        <v/>
      </c>
      <c r="E1430" t="s">
        <v>1125</v>
      </c>
      <c r="F1430" t="s">
        <v>1129</v>
      </c>
    </row>
    <row r="1431" spans="1:6" x14ac:dyDescent="0.15">
      <c r="A1431" t="s">
        <v>1508</v>
      </c>
      <c r="B1431">
        <v>2756</v>
      </c>
      <c r="C1431" t="s">
        <v>1135</v>
      </c>
      <c r="D1431" s="919" t="str">
        <f>IF('P24(世田谷区)'!C10&lt;&gt;"",'P24(世田谷区)'!C10,"")</f>
        <v/>
      </c>
      <c r="E1431" t="s">
        <v>1125</v>
      </c>
      <c r="F1431" t="s">
        <v>1129</v>
      </c>
    </row>
    <row r="1432" spans="1:6" x14ac:dyDescent="0.15">
      <c r="A1432" t="s">
        <v>1508</v>
      </c>
      <c r="B1432">
        <v>2757</v>
      </c>
      <c r="C1432" t="s">
        <v>1161</v>
      </c>
      <c r="D1432" s="919" t="str">
        <f>IF('P24(世田谷区)'!D10&lt;&gt;"",'P24(世田谷区)'!D10,"")</f>
        <v/>
      </c>
      <c r="E1432" t="s">
        <v>1125</v>
      </c>
      <c r="F1432" t="s">
        <v>1129</v>
      </c>
    </row>
    <row r="1433" spans="1:6" x14ac:dyDescent="0.15">
      <c r="A1433" t="s">
        <v>1508</v>
      </c>
      <c r="B1433">
        <v>2758</v>
      </c>
      <c r="C1433" t="s">
        <v>1217</v>
      </c>
      <c r="D1433" s="919" t="str">
        <f>IF('P24(世田谷区)'!E10&lt;&gt;"",'P24(世田谷区)'!E10,"")</f>
        <v/>
      </c>
      <c r="E1433" t="s">
        <v>1125</v>
      </c>
      <c r="F1433" t="s">
        <v>1129</v>
      </c>
    </row>
    <row r="1434" spans="1:6" x14ac:dyDescent="0.15">
      <c r="A1434" t="s">
        <v>1508</v>
      </c>
      <c r="B1434">
        <v>2759</v>
      </c>
      <c r="C1434" t="s">
        <v>1218</v>
      </c>
      <c r="D1434" s="919" t="str">
        <f>IF('P24(世田谷区)'!F10&lt;&gt;"",'P24(世田谷区)'!F10,"")</f>
        <v/>
      </c>
      <c r="E1434" t="s">
        <v>1125</v>
      </c>
      <c r="F1434" t="s">
        <v>1129</v>
      </c>
    </row>
    <row r="1435" spans="1:6" x14ac:dyDescent="0.15">
      <c r="A1435" t="s">
        <v>1508</v>
      </c>
      <c r="B1435">
        <v>2760</v>
      </c>
      <c r="C1435" t="s">
        <v>1162</v>
      </c>
      <c r="D1435" s="919" t="str">
        <f>IF('P24(世田谷区)'!G10&lt;&gt;"",'P24(世田谷区)'!G10,"")</f>
        <v/>
      </c>
      <c r="E1435" t="s">
        <v>1125</v>
      </c>
      <c r="F1435" t="s">
        <v>1129</v>
      </c>
    </row>
    <row r="1436" spans="1:6" x14ac:dyDescent="0.15">
      <c r="A1436" t="s">
        <v>1508</v>
      </c>
      <c r="B1436">
        <v>2761</v>
      </c>
      <c r="C1436" t="s">
        <v>1286</v>
      </c>
      <c r="D1436" s="919" t="str">
        <f>IF('P24(世田谷区)'!B11&lt;&gt;"",'P24(世田谷区)'!B11,"")</f>
        <v/>
      </c>
      <c r="E1436" t="s">
        <v>1125</v>
      </c>
      <c r="F1436" t="s">
        <v>1129</v>
      </c>
    </row>
    <row r="1437" spans="1:6" x14ac:dyDescent="0.15">
      <c r="A1437" t="s">
        <v>1508</v>
      </c>
      <c r="B1437">
        <v>2762</v>
      </c>
      <c r="C1437" t="s">
        <v>1308</v>
      </c>
      <c r="D1437" s="919" t="str">
        <f>IF('P24(世田谷区)'!C11&lt;&gt;"",'P24(世田谷区)'!C11,"")</f>
        <v/>
      </c>
      <c r="E1437" t="s">
        <v>1125</v>
      </c>
      <c r="F1437" t="s">
        <v>1129</v>
      </c>
    </row>
    <row r="1438" spans="1:6" x14ac:dyDescent="0.15">
      <c r="A1438" t="s">
        <v>1508</v>
      </c>
      <c r="B1438">
        <v>2763</v>
      </c>
      <c r="C1438" t="s">
        <v>1163</v>
      </c>
      <c r="D1438" s="919" t="str">
        <f>IF('P24(世田谷区)'!D11&lt;&gt;"",'P24(世田谷区)'!D11,"")</f>
        <v/>
      </c>
      <c r="E1438" t="s">
        <v>1125</v>
      </c>
      <c r="F1438" t="s">
        <v>1129</v>
      </c>
    </row>
    <row r="1439" spans="1:6" x14ac:dyDescent="0.15">
      <c r="A1439" t="s">
        <v>1508</v>
      </c>
      <c r="B1439">
        <v>2764</v>
      </c>
      <c r="C1439" t="s">
        <v>1221</v>
      </c>
      <c r="D1439" s="919" t="str">
        <f>IF('P24(世田谷区)'!E11&lt;&gt;"",'P24(世田谷区)'!E11,"")</f>
        <v/>
      </c>
      <c r="E1439" t="s">
        <v>1125</v>
      </c>
      <c r="F1439" t="s">
        <v>1129</v>
      </c>
    </row>
    <row r="1440" spans="1:6" x14ac:dyDescent="0.15">
      <c r="A1440" t="s">
        <v>1508</v>
      </c>
      <c r="B1440">
        <v>2765</v>
      </c>
      <c r="C1440" t="s">
        <v>1222</v>
      </c>
      <c r="D1440" s="919" t="str">
        <f>IF('P24(世田谷区)'!F11&lt;&gt;"",'P24(世田谷区)'!F11,"")</f>
        <v/>
      </c>
      <c r="E1440" t="s">
        <v>1125</v>
      </c>
      <c r="F1440" t="s">
        <v>1129</v>
      </c>
    </row>
    <row r="1441" spans="1:6" x14ac:dyDescent="0.15">
      <c r="A1441" t="s">
        <v>1508</v>
      </c>
      <c r="B1441">
        <v>2766</v>
      </c>
      <c r="C1441" t="s">
        <v>1164</v>
      </c>
      <c r="D1441" s="919" t="str">
        <f>IF('P24(世田谷区)'!G11&lt;&gt;"",'P24(世田谷区)'!G11,"")</f>
        <v/>
      </c>
      <c r="E1441" t="s">
        <v>1125</v>
      </c>
      <c r="F1441" t="s">
        <v>1129</v>
      </c>
    </row>
    <row r="1442" spans="1:6" x14ac:dyDescent="0.15">
      <c r="A1442" t="s">
        <v>1508</v>
      </c>
      <c r="B1442">
        <v>2770</v>
      </c>
      <c r="C1442" t="s">
        <v>1226</v>
      </c>
      <c r="D1442" s="927" t="str">
        <f>IF('P24(世田谷区)'!F12&lt;&gt;"",'P24(世田谷区)'!F12,"")</f>
        <v/>
      </c>
      <c r="E1442" t="s">
        <v>1125</v>
      </c>
      <c r="F1442" t="s">
        <v>1509</v>
      </c>
    </row>
    <row r="1443" spans="1:6" x14ac:dyDescent="0.15">
      <c r="A1443" t="s">
        <v>1508</v>
      </c>
      <c r="B1443">
        <v>2774</v>
      </c>
      <c r="C1443" t="s">
        <v>1172</v>
      </c>
      <c r="D1443" s="919" t="str">
        <f>IF('P24(世田谷区)'!N17&lt;&gt;"",'P24(世田谷区)'!N17,"")</f>
        <v/>
      </c>
      <c r="E1443" t="s">
        <v>1125</v>
      </c>
      <c r="F1443" t="s">
        <v>1129</v>
      </c>
    </row>
    <row r="1444" spans="1:6" x14ac:dyDescent="0.15">
      <c r="A1444" t="s">
        <v>1508</v>
      </c>
      <c r="B1444">
        <v>2777</v>
      </c>
      <c r="C1444" t="s">
        <v>1510</v>
      </c>
      <c r="D1444" s="919" t="str">
        <f>IF('P24(世田谷区)'!B21&lt;&gt;"",'P24(世田谷区)'!B21,"")</f>
        <v/>
      </c>
      <c r="E1444" t="s">
        <v>1125</v>
      </c>
      <c r="F1444" t="s">
        <v>1129</v>
      </c>
    </row>
    <row r="1445" spans="1:6" x14ac:dyDescent="0.15">
      <c r="A1445" t="s">
        <v>1511</v>
      </c>
      <c r="B1445">
        <v>2785</v>
      </c>
      <c r="C1445" t="s">
        <v>1282</v>
      </c>
      <c r="D1445" s="919" t="str">
        <f>IF('P25(世田谷区)'!C4&lt;&gt;"",'P25(世田谷区)'!C4,"")</f>
        <v/>
      </c>
      <c r="E1445" t="s">
        <v>1125</v>
      </c>
      <c r="F1445" t="s">
        <v>1129</v>
      </c>
    </row>
    <row r="1446" spans="1:6" x14ac:dyDescent="0.15">
      <c r="A1446" t="s">
        <v>1511</v>
      </c>
      <c r="B1446">
        <v>2786</v>
      </c>
      <c r="C1446" t="s">
        <v>1184</v>
      </c>
      <c r="D1446" s="919" t="str">
        <f>IF('P25(世田谷区)'!D4&lt;&gt;"",'P25(世田谷区)'!D4,"")</f>
        <v/>
      </c>
      <c r="E1446" t="s">
        <v>1125</v>
      </c>
      <c r="F1446" t="s">
        <v>1129</v>
      </c>
    </row>
    <row r="1447" spans="1:6" x14ac:dyDescent="0.15">
      <c r="A1447" t="s">
        <v>1511</v>
      </c>
      <c r="B1447">
        <v>2787</v>
      </c>
      <c r="C1447" t="s">
        <v>1185</v>
      </c>
      <c r="D1447" s="919" t="str">
        <f>IF('P25(世田谷区)'!E4&lt;&gt;"",'P25(世田谷区)'!E4,"")</f>
        <v/>
      </c>
      <c r="E1447" t="s">
        <v>1125</v>
      </c>
      <c r="F1447" t="s">
        <v>1129</v>
      </c>
    </row>
    <row r="1448" spans="1:6" x14ac:dyDescent="0.15">
      <c r="A1448" t="s">
        <v>1511</v>
      </c>
      <c r="B1448">
        <v>2788</v>
      </c>
      <c r="C1448" t="s">
        <v>1186</v>
      </c>
      <c r="D1448" s="919" t="str">
        <f>IF('P25(世田谷区)'!F4&lt;&gt;"",'P25(世田谷区)'!F4,"")</f>
        <v/>
      </c>
      <c r="E1448" t="s">
        <v>1125</v>
      </c>
      <c r="F1448" t="s">
        <v>1129</v>
      </c>
    </row>
    <row r="1449" spans="1:6" x14ac:dyDescent="0.15">
      <c r="A1449" t="s">
        <v>1511</v>
      </c>
      <c r="B1449">
        <v>2789</v>
      </c>
      <c r="C1449" t="s">
        <v>1512</v>
      </c>
      <c r="D1449" s="919" t="str">
        <f>IF('P25(世田谷区)'!G4&lt;&gt;"",'P25(世田谷区)'!G4,"")</f>
        <v/>
      </c>
      <c r="E1449" t="s">
        <v>1125</v>
      </c>
      <c r="F1449" t="s">
        <v>1129</v>
      </c>
    </row>
    <row r="1450" spans="1:6" x14ac:dyDescent="0.15">
      <c r="A1450" t="s">
        <v>1511</v>
      </c>
      <c r="B1450">
        <v>2796</v>
      </c>
      <c r="C1450" t="s">
        <v>1307</v>
      </c>
      <c r="D1450" s="919" t="str">
        <f>IF('P25(世田谷区)'!C8&lt;&gt;"",'P25(世田谷区)'!C8,"")</f>
        <v/>
      </c>
      <c r="E1450" t="s">
        <v>1125</v>
      </c>
      <c r="F1450" t="s">
        <v>1129</v>
      </c>
    </row>
    <row r="1451" spans="1:6" x14ac:dyDescent="0.15">
      <c r="A1451" t="s">
        <v>1511</v>
      </c>
      <c r="B1451">
        <v>2797</v>
      </c>
      <c r="C1451" t="s">
        <v>1157</v>
      </c>
      <c r="D1451" s="919" t="str">
        <f>IF('P25(世田谷区)'!D8&lt;&gt;"",'P25(世田谷区)'!D8,"")</f>
        <v/>
      </c>
      <c r="E1451" t="s">
        <v>1125</v>
      </c>
      <c r="F1451" t="s">
        <v>1129</v>
      </c>
    </row>
    <row r="1452" spans="1:6" x14ac:dyDescent="0.15">
      <c r="A1452" t="s">
        <v>1511</v>
      </c>
      <c r="B1452">
        <v>2798</v>
      </c>
      <c r="C1452" t="s">
        <v>1208</v>
      </c>
      <c r="D1452" s="919" t="str">
        <f>IF('P25(世田谷区)'!E8&lt;&gt;"",'P25(世田谷区)'!E8,"")</f>
        <v/>
      </c>
      <c r="E1452" t="s">
        <v>1125</v>
      </c>
      <c r="F1452" t="s">
        <v>1129</v>
      </c>
    </row>
    <row r="1453" spans="1:6" x14ac:dyDescent="0.15">
      <c r="A1453" t="s">
        <v>1511</v>
      </c>
      <c r="B1453">
        <v>2799</v>
      </c>
      <c r="C1453" t="s">
        <v>1513</v>
      </c>
      <c r="D1453" s="919" t="str">
        <f>IF('P25(世田谷区)'!F8&lt;&gt;"",'P25(世田谷区)'!F8,"")</f>
        <v/>
      </c>
      <c r="E1453" t="s">
        <v>1125</v>
      </c>
      <c r="F1453" t="s">
        <v>1129</v>
      </c>
    </row>
    <row r="1454" spans="1:6" x14ac:dyDescent="0.15">
      <c r="A1454" t="s">
        <v>1511</v>
      </c>
      <c r="B1454">
        <v>2802</v>
      </c>
      <c r="C1454" t="s">
        <v>1219</v>
      </c>
      <c r="D1454" s="919" t="str">
        <f>IF('P25(世田谷区)'!H10&lt;&gt;"",'P25(世田谷区)'!H10,"")</f>
        <v/>
      </c>
      <c r="E1454" t="s">
        <v>1125</v>
      </c>
      <c r="F1454" t="s">
        <v>1129</v>
      </c>
    </row>
    <row r="1455" spans="1:6" x14ac:dyDescent="0.15">
      <c r="A1455" t="s">
        <v>1511</v>
      </c>
      <c r="B1455">
        <v>2804</v>
      </c>
      <c r="C1455" t="s">
        <v>1227</v>
      </c>
      <c r="D1455" s="919" t="str">
        <f>IF('P25(世田谷区)'!H12&lt;&gt;"",'P25(世田谷区)'!H12,"")</f>
        <v/>
      </c>
      <c r="E1455" t="s">
        <v>1125</v>
      </c>
      <c r="F1455" t="s">
        <v>1129</v>
      </c>
    </row>
    <row r="1456" spans="1:6" x14ac:dyDescent="0.15">
      <c r="A1456" t="s">
        <v>1511</v>
      </c>
      <c r="B1456">
        <v>2806</v>
      </c>
      <c r="C1456" t="s">
        <v>1287</v>
      </c>
      <c r="D1456" s="919" t="str">
        <f>IF('P25(世田谷区)'!B15&lt;&gt;"",'P25(世田谷区)'!B15,"")</f>
        <v/>
      </c>
      <c r="E1456" t="s">
        <v>1125</v>
      </c>
      <c r="F1456" t="s">
        <v>1129</v>
      </c>
    </row>
    <row r="1457" spans="1:6" x14ac:dyDescent="0.15">
      <c r="A1457" t="s">
        <v>1511</v>
      </c>
      <c r="B1457">
        <v>2808</v>
      </c>
      <c r="C1457" t="s">
        <v>1422</v>
      </c>
      <c r="D1457" s="919" t="str">
        <f>IF('P25(世田谷区)'!B16&lt;&gt;"",'P25(世田谷区)'!B16,"")</f>
        <v/>
      </c>
      <c r="E1457" t="s">
        <v>1125</v>
      </c>
      <c r="F1457" t="s">
        <v>1129</v>
      </c>
    </row>
    <row r="1458" spans="1:6" x14ac:dyDescent="0.15">
      <c r="A1458" t="s">
        <v>1511</v>
      </c>
      <c r="B1458">
        <v>2810</v>
      </c>
      <c r="C1458" t="s">
        <v>1446</v>
      </c>
      <c r="D1458" s="919" t="str">
        <f>IF('P25(世田谷区)'!B17&lt;&gt;"",'P25(世田谷区)'!B17,"")</f>
        <v/>
      </c>
      <c r="E1458" t="s">
        <v>1125</v>
      </c>
      <c r="F1458" t="s">
        <v>1129</v>
      </c>
    </row>
    <row r="1459" spans="1:6" x14ac:dyDescent="0.15">
      <c r="A1459" t="s">
        <v>1511</v>
      </c>
      <c r="B1459">
        <v>2812</v>
      </c>
      <c r="C1459" t="s">
        <v>1288</v>
      </c>
      <c r="D1459" s="919" t="str">
        <f>IF('P25(世田谷区)'!B18&lt;&gt;"",'P25(世田谷区)'!B18,"")</f>
        <v/>
      </c>
      <c r="E1459" t="s">
        <v>1125</v>
      </c>
      <c r="F1459" t="s">
        <v>1129</v>
      </c>
    </row>
    <row r="1460" spans="1:6" x14ac:dyDescent="0.15">
      <c r="A1460" t="s">
        <v>1511</v>
      </c>
      <c r="B1460">
        <v>2814</v>
      </c>
      <c r="C1460" t="s">
        <v>1514</v>
      </c>
      <c r="D1460" s="919" t="str">
        <f>IF('P25(世田谷区)'!E18&lt;&gt;"",'P25(世田谷区)'!E18,"")</f>
        <v/>
      </c>
      <c r="E1460" t="s">
        <v>1125</v>
      </c>
      <c r="F1460" t="s">
        <v>1129</v>
      </c>
    </row>
    <row r="1461" spans="1:6" x14ac:dyDescent="0.15">
      <c r="A1461" t="s">
        <v>1515</v>
      </c>
      <c r="B1461">
        <v>2817</v>
      </c>
      <c r="C1461" t="s">
        <v>1516</v>
      </c>
      <c r="D1461" s="919" t="str">
        <f>IF('P26(世田谷区)'!B2&lt;&gt;"",'P26(世田谷区)'!B2,"")</f>
        <v/>
      </c>
      <c r="E1461" t="s">
        <v>1125</v>
      </c>
      <c r="F1461" t="s">
        <v>1129</v>
      </c>
    </row>
    <row r="1462" spans="1:6" x14ac:dyDescent="0.15">
      <c r="A1462" t="s">
        <v>1515</v>
      </c>
      <c r="B1462">
        <v>2819</v>
      </c>
      <c r="C1462" t="s">
        <v>1184</v>
      </c>
      <c r="D1462" s="919" t="str">
        <f>IF('P26(世田谷区)'!D4&lt;&gt;"",'P26(世田谷区)'!D4,"")</f>
        <v/>
      </c>
      <c r="E1462" t="s">
        <v>1125</v>
      </c>
      <c r="F1462" t="s">
        <v>1129</v>
      </c>
    </row>
    <row r="1463" spans="1:6" x14ac:dyDescent="0.15">
      <c r="A1463" t="s">
        <v>1515</v>
      </c>
      <c r="B1463">
        <v>2821</v>
      </c>
      <c r="C1463" t="s">
        <v>1197</v>
      </c>
      <c r="D1463" s="919" t="e">
        <f>IF('P26(世田谷区)'!#REF!&lt;&gt;"",'P26(世田谷区)'!#REF!,"")</f>
        <v>#REF!</v>
      </c>
      <c r="E1463" t="s">
        <v>1125</v>
      </c>
      <c r="F1463" t="s">
        <v>1129</v>
      </c>
    </row>
    <row r="1464" spans="1:6" x14ac:dyDescent="0.15">
      <c r="A1464" t="s">
        <v>1515</v>
      </c>
      <c r="B1464">
        <v>2824</v>
      </c>
      <c r="C1464" t="s">
        <v>1159</v>
      </c>
      <c r="D1464" s="919" t="str">
        <f>IF('P26(世田谷区)'!D10&lt;&gt;"",'P26(世田谷区)'!D10,"")</f>
        <v/>
      </c>
      <c r="E1464" t="s">
        <v>1125</v>
      </c>
      <c r="F1464" t="s">
        <v>1129</v>
      </c>
    </row>
    <row r="1465" spans="1:6" x14ac:dyDescent="0.15">
      <c r="A1465" t="s">
        <v>1515</v>
      </c>
      <c r="B1465">
        <v>2826</v>
      </c>
      <c r="C1465" t="s">
        <v>1443</v>
      </c>
      <c r="D1465" s="919" t="str">
        <f>IF('P26(世田谷区)'!B13&lt;&gt;"",'P26(世田谷区)'!B13,"")</f>
        <v/>
      </c>
      <c r="E1465" t="s">
        <v>1125</v>
      </c>
      <c r="F1465" t="s">
        <v>1129</v>
      </c>
    </row>
    <row r="1466" spans="1:6" x14ac:dyDescent="0.15">
      <c r="A1466" t="s">
        <v>1515</v>
      </c>
      <c r="B1466">
        <v>2828</v>
      </c>
      <c r="C1466" t="s">
        <v>1427</v>
      </c>
      <c r="D1466" s="919" t="str">
        <f>IF('P26(世田谷区)'!B14&lt;&gt;"",'P26(世田谷区)'!B14,"")</f>
        <v/>
      </c>
      <c r="E1466" t="s">
        <v>1125</v>
      </c>
      <c r="F1466" t="s">
        <v>1129</v>
      </c>
    </row>
    <row r="1467" spans="1:6" x14ac:dyDescent="0.15">
      <c r="A1467" t="s">
        <v>1515</v>
      </c>
      <c r="B1467">
        <v>2830</v>
      </c>
      <c r="C1467" t="s">
        <v>1435</v>
      </c>
      <c r="D1467" s="919" t="str">
        <f>IF('P26(世田谷区)'!B15&lt;&gt;"",'P26(世田谷区)'!B15,"")</f>
        <v/>
      </c>
      <c r="E1467" t="s">
        <v>1125</v>
      </c>
      <c r="F1467" t="s">
        <v>1129</v>
      </c>
    </row>
    <row r="1468" spans="1:6" x14ac:dyDescent="0.15">
      <c r="A1468" t="s">
        <v>1515</v>
      </c>
      <c r="B1468">
        <v>2832</v>
      </c>
      <c r="C1468" t="s">
        <v>1444</v>
      </c>
      <c r="D1468" s="919" t="str">
        <f>IF('P26(世田谷区)'!C16&lt;&gt;"",'P26(世田谷区)'!C16,"")</f>
        <v/>
      </c>
      <c r="E1468" t="s">
        <v>1125</v>
      </c>
      <c r="F1468" t="s">
        <v>1129</v>
      </c>
    </row>
    <row r="1469" spans="1:6" x14ac:dyDescent="0.15">
      <c r="A1469" t="s">
        <v>1515</v>
      </c>
      <c r="B1469">
        <v>2836</v>
      </c>
      <c r="C1469" t="s">
        <v>1249</v>
      </c>
      <c r="D1469" s="919" t="str">
        <f>IF('P26(世田谷区)'!D20&lt;&gt;"",'P26(世田谷区)'!D20,"")</f>
        <v/>
      </c>
      <c r="E1469" t="s">
        <v>1125</v>
      </c>
      <c r="F1469" t="s">
        <v>1129</v>
      </c>
    </row>
    <row r="1470" spans="1:6" x14ac:dyDescent="0.15">
      <c r="A1470" t="s">
        <v>1517</v>
      </c>
      <c r="B1470">
        <v>2840</v>
      </c>
      <c r="C1470" t="s">
        <v>1130</v>
      </c>
      <c r="D1470" s="919" t="str">
        <f>IF('P27(世田谷区)'!B3&lt;&gt;"",'P27(世田谷区)'!B3,"")</f>
        <v/>
      </c>
      <c r="E1470" t="s">
        <v>1125</v>
      </c>
      <c r="F1470" t="s">
        <v>1129</v>
      </c>
    </row>
    <row r="1471" spans="1:6" x14ac:dyDescent="0.15">
      <c r="A1471" t="s">
        <v>1517</v>
      </c>
      <c r="B1471">
        <v>2842</v>
      </c>
      <c r="C1471" t="s">
        <v>1420</v>
      </c>
      <c r="D1471" s="919" t="str">
        <f>IF('P27(世田谷区)'!B4&lt;&gt;"",'P27(世田谷区)'!B4,"")</f>
        <v/>
      </c>
      <c r="E1471" t="s">
        <v>1125</v>
      </c>
      <c r="F1471" t="s">
        <v>1129</v>
      </c>
    </row>
    <row r="1472" spans="1:6" x14ac:dyDescent="0.15">
      <c r="A1472" t="s">
        <v>1517</v>
      </c>
      <c r="B1472">
        <v>2844</v>
      </c>
      <c r="C1472" t="s">
        <v>1299</v>
      </c>
      <c r="D1472" s="919" t="str">
        <f>IF('P27(世田谷区)'!B5&lt;&gt;"",'P27(世田谷区)'!B5,"")</f>
        <v/>
      </c>
      <c r="E1472" t="s">
        <v>1125</v>
      </c>
      <c r="F1472" t="s">
        <v>1129</v>
      </c>
    </row>
    <row r="1473" spans="1:6" x14ac:dyDescent="0.15">
      <c r="A1473" t="s">
        <v>1517</v>
      </c>
      <c r="B1473">
        <v>2846</v>
      </c>
      <c r="C1473" t="s">
        <v>1518</v>
      </c>
      <c r="D1473" s="919" t="str">
        <f>IF('P27(世田谷区)'!C6&lt;&gt;"",'P27(世田谷区)'!C6,"")</f>
        <v/>
      </c>
      <c r="E1473" t="s">
        <v>1125</v>
      </c>
      <c r="F1473" t="s">
        <v>1129</v>
      </c>
    </row>
    <row r="1474" spans="1:6" x14ac:dyDescent="0.15">
      <c r="A1474" t="s">
        <v>1517</v>
      </c>
      <c r="B1474">
        <v>2849</v>
      </c>
      <c r="C1474" t="s">
        <v>1301</v>
      </c>
      <c r="D1474" s="919" t="str">
        <f>IF('P27(世田谷区)'!B10&lt;&gt;"",'P27(世田谷区)'!B10,"")</f>
        <v/>
      </c>
      <c r="E1474" t="s">
        <v>1125</v>
      </c>
      <c r="F1474" t="s">
        <v>1129</v>
      </c>
    </row>
    <row r="1475" spans="1:6" x14ac:dyDescent="0.15">
      <c r="A1475" t="s">
        <v>1517</v>
      </c>
      <c r="B1475">
        <v>2851</v>
      </c>
      <c r="C1475" t="s">
        <v>1286</v>
      </c>
      <c r="D1475" s="919" t="str">
        <f>IF('P27(世田谷区)'!B11&lt;&gt;"",'P27(世田谷区)'!B11,"")</f>
        <v/>
      </c>
      <c r="E1475" t="s">
        <v>1125</v>
      </c>
      <c r="F1475" t="s">
        <v>1129</v>
      </c>
    </row>
    <row r="1476" spans="1:6" x14ac:dyDescent="0.15">
      <c r="A1476" t="s">
        <v>1517</v>
      </c>
      <c r="B1476">
        <v>2853</v>
      </c>
      <c r="C1476" t="s">
        <v>1443</v>
      </c>
      <c r="D1476" s="919" t="str">
        <f>IF('P27(世田谷区)'!B12&lt;&gt;"",'P27(世田谷区)'!B12,"")</f>
        <v/>
      </c>
      <c r="E1476" t="s">
        <v>1125</v>
      </c>
      <c r="F1476" t="s">
        <v>1129</v>
      </c>
    </row>
    <row r="1477" spans="1:6" x14ac:dyDescent="0.15">
      <c r="A1477" t="s">
        <v>1517</v>
      </c>
      <c r="B1477">
        <v>2855</v>
      </c>
      <c r="C1477" t="s">
        <v>1427</v>
      </c>
      <c r="D1477" s="919" t="str">
        <f>IF('P27(世田谷区)'!B13&lt;&gt;"",'P27(世田谷区)'!B13,"")</f>
        <v/>
      </c>
      <c r="E1477" t="s">
        <v>1125</v>
      </c>
      <c r="F1477" t="s">
        <v>1129</v>
      </c>
    </row>
    <row r="1478" spans="1:6" x14ac:dyDescent="0.15">
      <c r="A1478" t="s">
        <v>1517</v>
      </c>
      <c r="B1478">
        <v>2857</v>
      </c>
      <c r="C1478" t="s">
        <v>1435</v>
      </c>
      <c r="D1478" s="919" t="str">
        <f>IF('P27(世田谷区)'!B14&lt;&gt;"",'P27(世田谷区)'!B14,"")</f>
        <v/>
      </c>
      <c r="E1478" t="s">
        <v>1125</v>
      </c>
      <c r="F1478" t="s">
        <v>1129</v>
      </c>
    </row>
    <row r="1479" spans="1:6" x14ac:dyDescent="0.15">
      <c r="A1479" t="s">
        <v>1517</v>
      </c>
      <c r="B1479">
        <v>2859</v>
      </c>
      <c r="C1479" t="s">
        <v>1287</v>
      </c>
      <c r="D1479" s="919" t="str">
        <f>IF('P27(世田谷区)'!B15&lt;&gt;"",'P27(世田谷区)'!B15,"")</f>
        <v/>
      </c>
      <c r="E1479" t="s">
        <v>1125</v>
      </c>
      <c r="F1479" t="s">
        <v>1129</v>
      </c>
    </row>
    <row r="1480" spans="1:6" x14ac:dyDescent="0.15">
      <c r="A1480" t="s">
        <v>1517</v>
      </c>
      <c r="B1480">
        <v>2861</v>
      </c>
      <c r="C1480" t="s">
        <v>1422</v>
      </c>
      <c r="D1480" s="919" t="str">
        <f>IF('P27(世田谷区)'!B16&lt;&gt;"",'P27(世田谷区)'!B16,"")</f>
        <v/>
      </c>
      <c r="E1480" t="s">
        <v>1125</v>
      </c>
      <c r="F1480" t="s">
        <v>1129</v>
      </c>
    </row>
    <row r="1481" spans="1:6" x14ac:dyDescent="0.15">
      <c r="A1481" t="s">
        <v>1517</v>
      </c>
      <c r="B1481">
        <v>2863</v>
      </c>
      <c r="C1481" t="s">
        <v>1446</v>
      </c>
      <c r="D1481" s="919" t="str">
        <f>IF('P27(世田谷区)'!B17&lt;&gt;"",'P27(世田谷区)'!B17,"")</f>
        <v/>
      </c>
      <c r="E1481" t="s">
        <v>1125</v>
      </c>
      <c r="F1481" t="s">
        <v>1129</v>
      </c>
    </row>
    <row r="1482" spans="1:6" x14ac:dyDescent="0.15">
      <c r="A1482" t="s">
        <v>1517</v>
      </c>
      <c r="B1482">
        <v>2865</v>
      </c>
      <c r="C1482" t="s">
        <v>1143</v>
      </c>
      <c r="D1482" s="919" t="str">
        <f>IF('P27(世田谷区)'!C18&lt;&gt;"",'P27(世田谷区)'!C18,"")</f>
        <v/>
      </c>
      <c r="E1482" t="s">
        <v>1125</v>
      </c>
      <c r="F1482" t="s">
        <v>1129</v>
      </c>
    </row>
    <row r="1483" spans="1:6" x14ac:dyDescent="0.15">
      <c r="A1483" t="s">
        <v>1519</v>
      </c>
      <c r="B1483">
        <v>2868</v>
      </c>
      <c r="C1483" t="s">
        <v>1520</v>
      </c>
      <c r="D1483" s="919" t="e">
        <f>IF(#REF!&lt;&gt;"",#REF!,"")</f>
        <v>#REF!</v>
      </c>
      <c r="E1483" t="s">
        <v>1125</v>
      </c>
      <c r="F1483" t="s">
        <v>1129</v>
      </c>
    </row>
    <row r="1484" spans="1:6" x14ac:dyDescent="0.15">
      <c r="A1484" t="s">
        <v>1519</v>
      </c>
      <c r="B1484">
        <v>2870</v>
      </c>
      <c r="C1484" t="s">
        <v>1521</v>
      </c>
      <c r="D1484" s="919" t="e">
        <f>IF(#REF!&lt;&gt;"",#REF!,"")</f>
        <v>#REF!</v>
      </c>
      <c r="E1484" t="s">
        <v>1125</v>
      </c>
      <c r="F1484" t="s">
        <v>1129</v>
      </c>
    </row>
    <row r="1485" spans="1:6" x14ac:dyDescent="0.15">
      <c r="A1485" t="s">
        <v>1519</v>
      </c>
      <c r="B1485">
        <v>2872</v>
      </c>
      <c r="C1485" t="s">
        <v>1152</v>
      </c>
      <c r="D1485" s="919" t="e">
        <f>IF(#REF!&lt;&gt;"",#REF!,"")</f>
        <v>#REF!</v>
      </c>
      <c r="E1485" t="s">
        <v>1125</v>
      </c>
      <c r="F1485" t="s">
        <v>1129</v>
      </c>
    </row>
    <row r="1486" spans="1:6" x14ac:dyDescent="0.15">
      <c r="A1486" t="s">
        <v>1519</v>
      </c>
      <c r="B1486">
        <v>2874</v>
      </c>
      <c r="C1486" t="s">
        <v>1156</v>
      </c>
      <c r="D1486" s="919" t="e">
        <f>IF(#REF!&lt;&gt;"",#REF!,"")</f>
        <v>#REF!</v>
      </c>
      <c r="E1486" t="s">
        <v>1125</v>
      </c>
      <c r="F1486" t="s">
        <v>1129</v>
      </c>
    </row>
    <row r="1487" spans="1:6" x14ac:dyDescent="0.15">
      <c r="A1487" t="s">
        <v>1519</v>
      </c>
      <c r="B1487">
        <v>2881</v>
      </c>
      <c r="C1487" t="s">
        <v>1308</v>
      </c>
      <c r="D1487" s="919" t="e">
        <f>IF(#REF!&lt;&gt;"",#REF!,"")</f>
        <v>#REF!</v>
      </c>
      <c r="E1487" t="s">
        <v>1125</v>
      </c>
      <c r="F1487" t="s">
        <v>1129</v>
      </c>
    </row>
    <row r="1488" spans="1:6" x14ac:dyDescent="0.15">
      <c r="A1488" t="s">
        <v>1519</v>
      </c>
      <c r="B1488">
        <v>2882</v>
      </c>
      <c r="C1488" t="s">
        <v>1163</v>
      </c>
      <c r="D1488" s="919" t="e">
        <f>IF(#REF!&lt;&gt;"",#REF!,"")</f>
        <v>#REF!</v>
      </c>
      <c r="E1488" t="s">
        <v>1125</v>
      </c>
      <c r="F1488" t="s">
        <v>1129</v>
      </c>
    </row>
    <row r="1489" spans="1:6" x14ac:dyDescent="0.15">
      <c r="A1489" t="s">
        <v>1519</v>
      </c>
      <c r="B1489">
        <v>2885</v>
      </c>
      <c r="C1489" t="s">
        <v>1309</v>
      </c>
      <c r="D1489" s="919" t="e">
        <f>IF(#REF!&lt;&gt;"",#REF!,"")</f>
        <v>#REF!</v>
      </c>
      <c r="E1489" t="s">
        <v>1125</v>
      </c>
      <c r="F1489" t="s">
        <v>1129</v>
      </c>
    </row>
    <row r="1490" spans="1:6" x14ac:dyDescent="0.15">
      <c r="A1490" t="s">
        <v>1519</v>
      </c>
      <c r="B1490">
        <v>2886</v>
      </c>
      <c r="C1490" t="s">
        <v>1165</v>
      </c>
      <c r="D1490" s="919" t="e">
        <f>IF(#REF!&lt;&gt;"",#REF!,"")</f>
        <v>#REF!</v>
      </c>
      <c r="E1490" t="s">
        <v>1125</v>
      </c>
      <c r="F1490" t="s">
        <v>1129</v>
      </c>
    </row>
    <row r="1491" spans="1:6" x14ac:dyDescent="0.15">
      <c r="A1491" t="s">
        <v>1519</v>
      </c>
      <c r="B1491">
        <v>2889</v>
      </c>
      <c r="C1491" t="s">
        <v>1310</v>
      </c>
      <c r="D1491" s="919" t="e">
        <f>IF(#REF!&lt;&gt;"",#REF!,"")</f>
        <v>#REF!</v>
      </c>
      <c r="E1491" t="s">
        <v>1125</v>
      </c>
      <c r="F1491" t="s">
        <v>1129</v>
      </c>
    </row>
    <row r="1492" spans="1:6" x14ac:dyDescent="0.15">
      <c r="A1492" t="s">
        <v>1519</v>
      </c>
      <c r="B1492">
        <v>2890</v>
      </c>
      <c r="C1492" t="s">
        <v>1167</v>
      </c>
      <c r="D1492" s="919" t="e">
        <f>IF(#REF!&lt;&gt;"",#REF!,"")</f>
        <v>#REF!</v>
      </c>
      <c r="E1492" t="s">
        <v>1125</v>
      </c>
      <c r="F1492" t="s">
        <v>1129</v>
      </c>
    </row>
    <row r="1493" spans="1:6" x14ac:dyDescent="0.15">
      <c r="A1493" t="s">
        <v>1519</v>
      </c>
      <c r="B1493">
        <v>2897</v>
      </c>
      <c r="C1493" t="s">
        <v>1447</v>
      </c>
      <c r="D1493" s="919" t="e">
        <f>IF(#REF!&lt;&gt;"",#REF!,"")</f>
        <v>#REF!</v>
      </c>
      <c r="E1493" t="s">
        <v>1125</v>
      </c>
      <c r="F1493" t="s">
        <v>1129</v>
      </c>
    </row>
    <row r="1494" spans="1:6" x14ac:dyDescent="0.15">
      <c r="A1494" t="s">
        <v>1519</v>
      </c>
      <c r="B1494">
        <v>2898</v>
      </c>
      <c r="C1494" t="s">
        <v>1175</v>
      </c>
      <c r="D1494" s="919" t="e">
        <f>IF(#REF!&lt;&gt;"",#REF!,"")</f>
        <v>#REF!</v>
      </c>
      <c r="E1494" t="s">
        <v>1125</v>
      </c>
      <c r="F1494" t="s">
        <v>1129</v>
      </c>
    </row>
    <row r="1495" spans="1:6" x14ac:dyDescent="0.15">
      <c r="A1495" t="s">
        <v>1519</v>
      </c>
      <c r="B1495">
        <v>2900</v>
      </c>
      <c r="C1495" t="s">
        <v>1312</v>
      </c>
      <c r="D1495" s="919" t="e">
        <f>IF(#REF!&lt;&gt;"",#REF!,"")</f>
        <v>#REF!</v>
      </c>
      <c r="E1495" t="s">
        <v>1125</v>
      </c>
      <c r="F1495" t="s">
        <v>1129</v>
      </c>
    </row>
    <row r="1496" spans="1:6" x14ac:dyDescent="0.15">
      <c r="A1496" t="s">
        <v>1519</v>
      </c>
      <c r="B1496">
        <v>2901</v>
      </c>
      <c r="C1496" t="s">
        <v>1179</v>
      </c>
      <c r="D1496" s="919" t="e">
        <f>IF(#REF!&lt;&gt;"",#REF!,"")</f>
        <v>#REF!</v>
      </c>
      <c r="E1496" t="s">
        <v>1125</v>
      </c>
      <c r="F1496" t="s">
        <v>1129</v>
      </c>
    </row>
    <row r="1497" spans="1:6" x14ac:dyDescent="0.15">
      <c r="A1497" t="s">
        <v>1519</v>
      </c>
      <c r="B1497">
        <v>2903</v>
      </c>
      <c r="C1497" t="s">
        <v>1145</v>
      </c>
      <c r="D1497" s="919" t="e">
        <f>IF(#REF!&lt;&gt;"",#REF!,"")</f>
        <v>#REF!</v>
      </c>
      <c r="E1497" t="s">
        <v>1125</v>
      </c>
      <c r="F1497" t="s">
        <v>1129</v>
      </c>
    </row>
    <row r="1498" spans="1:6" x14ac:dyDescent="0.15">
      <c r="A1498" t="s">
        <v>1519</v>
      </c>
      <c r="B1498">
        <v>2904</v>
      </c>
      <c r="C1498" t="s">
        <v>1249</v>
      </c>
      <c r="D1498" s="919" t="e">
        <f>IF(#REF!&lt;&gt;"",#REF!,"")</f>
        <v>#REF!</v>
      </c>
      <c r="E1498" t="s">
        <v>1125</v>
      </c>
      <c r="F1498" t="s">
        <v>1129</v>
      </c>
    </row>
    <row r="1499" spans="1:6" x14ac:dyDescent="0.15">
      <c r="A1499" t="s">
        <v>1522</v>
      </c>
      <c r="B1499">
        <v>2913</v>
      </c>
      <c r="C1499" t="s">
        <v>1420</v>
      </c>
      <c r="D1499" s="920" t="str">
        <f>IF('P29(世田谷区)'!B4&lt;&gt;"",'P29(世田谷区)'!B4,"")</f>
        <v/>
      </c>
      <c r="E1499" t="s">
        <v>1125</v>
      </c>
      <c r="F1499" t="s">
        <v>1146</v>
      </c>
    </row>
    <row r="1500" spans="1:6" x14ac:dyDescent="0.15">
      <c r="A1500" t="s">
        <v>1522</v>
      </c>
      <c r="B1500">
        <v>2914</v>
      </c>
      <c r="C1500" t="s">
        <v>1282</v>
      </c>
      <c r="D1500" s="919" t="str">
        <f>IF('P29(世田谷区)'!C4&lt;&gt;"",'P29(世田谷区)'!C4,"")</f>
        <v/>
      </c>
      <c r="E1500" t="s">
        <v>1125</v>
      </c>
      <c r="F1500" t="s">
        <v>1129</v>
      </c>
    </row>
    <row r="1501" spans="1:6" x14ac:dyDescent="0.15">
      <c r="A1501" t="s">
        <v>1522</v>
      </c>
      <c r="B1501">
        <v>2915</v>
      </c>
      <c r="C1501" t="s">
        <v>1184</v>
      </c>
      <c r="D1501" s="919" t="str">
        <f>IF('P29(世田谷区)'!D4&lt;&gt;"",'P29(世田谷区)'!D4,"")</f>
        <v/>
      </c>
      <c r="E1501" t="s">
        <v>1125</v>
      </c>
      <c r="F1501" t="s">
        <v>1129</v>
      </c>
    </row>
    <row r="1502" spans="1:6" x14ac:dyDescent="0.15">
      <c r="A1502" t="s">
        <v>1522</v>
      </c>
      <c r="B1502">
        <v>2916</v>
      </c>
      <c r="C1502" t="s">
        <v>1523</v>
      </c>
      <c r="D1502" s="919" t="str">
        <f>IF('P29(世田谷区)'!E4&lt;&gt;"",'P29(世田谷区)'!E4,"")</f>
        <v/>
      </c>
      <c r="E1502" t="s">
        <v>1125</v>
      </c>
      <c r="F1502" t="s">
        <v>1129</v>
      </c>
    </row>
    <row r="1503" spans="1:6" x14ac:dyDescent="0.15">
      <c r="A1503" t="s">
        <v>1522</v>
      </c>
      <c r="B1503">
        <v>2917</v>
      </c>
      <c r="C1503" t="s">
        <v>1189</v>
      </c>
      <c r="D1503" s="919" t="str">
        <f>IF('P29(世田谷区)'!I4&lt;&gt;"",'P29(世田谷区)'!I4,"")</f>
        <v/>
      </c>
      <c r="E1503" t="s">
        <v>1125</v>
      </c>
      <c r="F1503" t="s">
        <v>1129</v>
      </c>
    </row>
    <row r="1504" spans="1:6" x14ac:dyDescent="0.15">
      <c r="A1504" t="s">
        <v>1522</v>
      </c>
      <c r="B1504">
        <v>2919</v>
      </c>
      <c r="C1504" t="s">
        <v>1190</v>
      </c>
      <c r="D1504" s="919" t="str">
        <f>IF('P29(世田谷区)'!K4&lt;&gt;"",'P29(世田谷区)'!K4,"")</f>
        <v/>
      </c>
      <c r="E1504" t="s">
        <v>1125</v>
      </c>
      <c r="F1504" t="s">
        <v>1129</v>
      </c>
    </row>
    <row r="1505" spans="1:6" x14ac:dyDescent="0.15">
      <c r="A1505" t="s">
        <v>1522</v>
      </c>
      <c r="B1505">
        <v>2921</v>
      </c>
      <c r="C1505" t="s">
        <v>1299</v>
      </c>
      <c r="D1505" s="920" t="str">
        <f>IF('P29(世田谷区)'!B5&lt;&gt;"",'P29(世田谷区)'!B5,"")</f>
        <v/>
      </c>
      <c r="E1505" t="s">
        <v>1125</v>
      </c>
      <c r="F1505" t="s">
        <v>1146</v>
      </c>
    </row>
    <row r="1506" spans="1:6" x14ac:dyDescent="0.15">
      <c r="A1506" t="s">
        <v>1522</v>
      </c>
      <c r="B1506">
        <v>2922</v>
      </c>
      <c r="C1506" t="s">
        <v>1305</v>
      </c>
      <c r="D1506" s="919" t="str">
        <f>IF('P29(世田谷区)'!C5&lt;&gt;"",'P29(世田谷区)'!C5,"")</f>
        <v/>
      </c>
      <c r="E1506" t="s">
        <v>1125</v>
      </c>
      <c r="F1506" t="s">
        <v>1129</v>
      </c>
    </row>
    <row r="1507" spans="1:6" x14ac:dyDescent="0.15">
      <c r="A1507" t="s">
        <v>1522</v>
      </c>
      <c r="B1507">
        <v>2923</v>
      </c>
      <c r="C1507" t="s">
        <v>1151</v>
      </c>
      <c r="D1507" s="919" t="str">
        <f>IF('P29(世田谷区)'!D5&lt;&gt;"",'P29(世田谷区)'!D5,"")</f>
        <v/>
      </c>
      <c r="E1507" t="s">
        <v>1125</v>
      </c>
      <c r="F1507" t="s">
        <v>1129</v>
      </c>
    </row>
    <row r="1508" spans="1:6" x14ac:dyDescent="0.15">
      <c r="A1508" t="s">
        <v>1522</v>
      </c>
      <c r="B1508">
        <v>2924</v>
      </c>
      <c r="C1508" t="s">
        <v>1524</v>
      </c>
      <c r="D1508" s="919" t="str">
        <f>IF('P29(世田谷区)'!E5&lt;&gt;"",'P29(世田谷区)'!E5,"")</f>
        <v/>
      </c>
      <c r="E1508" t="s">
        <v>1125</v>
      </c>
      <c r="F1508" t="s">
        <v>1129</v>
      </c>
    </row>
    <row r="1509" spans="1:6" x14ac:dyDescent="0.15">
      <c r="A1509" t="s">
        <v>1522</v>
      </c>
      <c r="B1509">
        <v>2925</v>
      </c>
      <c r="C1509" t="s">
        <v>1195</v>
      </c>
      <c r="D1509" s="919" t="str">
        <f>IF('P29(世田谷区)'!I5&lt;&gt;"",'P29(世田谷区)'!I5,"")</f>
        <v/>
      </c>
      <c r="E1509" t="s">
        <v>1125</v>
      </c>
      <c r="F1509" t="s">
        <v>1129</v>
      </c>
    </row>
    <row r="1510" spans="1:6" x14ac:dyDescent="0.15">
      <c r="A1510" t="s">
        <v>1522</v>
      </c>
      <c r="B1510">
        <v>2927</v>
      </c>
      <c r="C1510" t="s">
        <v>1196</v>
      </c>
      <c r="D1510" s="919" t="str">
        <f>IF('P29(世田谷区)'!K5&lt;&gt;"",'P29(世田谷区)'!K5,"")</f>
        <v/>
      </c>
      <c r="E1510" t="s">
        <v>1125</v>
      </c>
      <c r="F1510" t="s">
        <v>1129</v>
      </c>
    </row>
    <row r="1511" spans="1:6" x14ac:dyDescent="0.15">
      <c r="A1511" t="s">
        <v>1522</v>
      </c>
      <c r="B1511">
        <v>2938</v>
      </c>
      <c r="C1511" t="s">
        <v>1444</v>
      </c>
      <c r="D1511" s="919" t="str">
        <f>IF('P29(世田谷区)'!C13&lt;&gt;"",'P29(世田谷区)'!C13,"")</f>
        <v/>
      </c>
      <c r="E1511" t="s">
        <v>1125</v>
      </c>
      <c r="F1511" t="s">
        <v>1129</v>
      </c>
    </row>
    <row r="1512" spans="1:6" x14ac:dyDescent="0.15">
      <c r="A1512" t="s">
        <v>1522</v>
      </c>
      <c r="B1512">
        <v>2940</v>
      </c>
      <c r="C1512" t="s">
        <v>1237</v>
      </c>
      <c r="D1512" s="919" t="str">
        <f>IF('P29(世田谷区)'!E13&lt;&gt;"",'P29(世田谷区)'!E13,"")</f>
        <v/>
      </c>
      <c r="E1512" t="s">
        <v>1125</v>
      </c>
      <c r="F1512" t="s">
        <v>1129</v>
      </c>
    </row>
    <row r="1513" spans="1:6" x14ac:dyDescent="0.15">
      <c r="A1513" t="s">
        <v>1522</v>
      </c>
      <c r="B1513">
        <v>2942</v>
      </c>
      <c r="C1513" t="s">
        <v>1172</v>
      </c>
      <c r="D1513" s="919" t="str">
        <f>IF('P29(世田谷区)'!G13&lt;&gt;"",'P29(世田谷区)'!G13,"")</f>
        <v/>
      </c>
      <c r="E1513" t="s">
        <v>1125</v>
      </c>
      <c r="F1513" t="s">
        <v>1129</v>
      </c>
    </row>
    <row r="1514" spans="1:6" x14ac:dyDescent="0.15">
      <c r="A1514" t="s">
        <v>1522</v>
      </c>
      <c r="B1514">
        <v>2944</v>
      </c>
      <c r="C1514" t="s">
        <v>1240</v>
      </c>
      <c r="D1514" s="919" t="str">
        <f>IF('P29(世田谷区)'!I13&lt;&gt;"",'P29(世田谷区)'!I13,"")</f>
        <v/>
      </c>
      <c r="E1514" t="s">
        <v>1125</v>
      </c>
      <c r="F1514" t="s">
        <v>1129</v>
      </c>
    </row>
    <row r="1515" spans="1:6" x14ac:dyDescent="0.15">
      <c r="A1515" t="s">
        <v>1522</v>
      </c>
      <c r="B1515">
        <v>2946</v>
      </c>
      <c r="C1515" t="s">
        <v>1348</v>
      </c>
      <c r="D1515" s="919" t="str">
        <f>IF('P29(世田谷区)'!K13&lt;&gt;"",'P29(世田谷区)'!K13,"")</f>
        <v/>
      </c>
      <c r="E1515" t="s">
        <v>1125</v>
      </c>
      <c r="F1515" t="s">
        <v>1129</v>
      </c>
    </row>
    <row r="1516" spans="1:6" x14ac:dyDescent="0.15">
      <c r="A1516" t="s">
        <v>1522</v>
      </c>
      <c r="B1516">
        <v>2948</v>
      </c>
      <c r="C1516" t="s">
        <v>1525</v>
      </c>
      <c r="D1516" s="919" t="str">
        <f>IF('P29(世田谷区)'!M13&lt;&gt;"",'P29(世田谷区)'!M13,"")</f>
        <v/>
      </c>
      <c r="E1516" t="s">
        <v>1125</v>
      </c>
      <c r="F1516" t="s">
        <v>1129</v>
      </c>
    </row>
    <row r="1517" spans="1:6" x14ac:dyDescent="0.15">
      <c r="A1517" t="s">
        <v>1522</v>
      </c>
      <c r="B1517">
        <v>2950</v>
      </c>
      <c r="C1517" t="s">
        <v>1447</v>
      </c>
      <c r="D1517" s="919" t="str">
        <f>IF('P29(世田谷区)'!C14&lt;&gt;"",'P29(世田谷区)'!C14,"")</f>
        <v/>
      </c>
      <c r="E1517" t="s">
        <v>1125</v>
      </c>
      <c r="F1517" t="s">
        <v>1129</v>
      </c>
    </row>
    <row r="1518" spans="1:6" x14ac:dyDescent="0.15">
      <c r="A1518" t="s">
        <v>1522</v>
      </c>
      <c r="B1518">
        <v>2952</v>
      </c>
      <c r="C1518" t="s">
        <v>1176</v>
      </c>
      <c r="D1518" s="919" t="str">
        <f>IF('P29(世田谷区)'!E14&lt;&gt;"",'P29(世田谷区)'!E14,"")</f>
        <v/>
      </c>
      <c r="E1518" t="s">
        <v>1125</v>
      </c>
      <c r="F1518" t="s">
        <v>1129</v>
      </c>
    </row>
    <row r="1519" spans="1:6" x14ac:dyDescent="0.15">
      <c r="A1519" t="s">
        <v>1522</v>
      </c>
      <c r="B1519">
        <v>2955</v>
      </c>
      <c r="C1519" t="s">
        <v>1245</v>
      </c>
      <c r="D1519" s="919" t="str">
        <f>IF('P29(世田谷区)'!H14&lt;&gt;"",'P29(世田谷区)'!H14,"")</f>
        <v/>
      </c>
      <c r="E1519" t="s">
        <v>1125</v>
      </c>
      <c r="F1519" t="s">
        <v>1129</v>
      </c>
    </row>
    <row r="1520" spans="1:6" x14ac:dyDescent="0.15">
      <c r="A1520" t="s">
        <v>1522</v>
      </c>
      <c r="B1520">
        <v>2957</v>
      </c>
      <c r="C1520" t="s">
        <v>1414</v>
      </c>
      <c r="D1520" s="919" t="str">
        <f>IF('P29(世田谷区)'!J14&lt;&gt;"",'P29(世田谷区)'!J14,"")</f>
        <v/>
      </c>
      <c r="E1520" t="s">
        <v>1125</v>
      </c>
      <c r="F1520" t="s">
        <v>1129</v>
      </c>
    </row>
    <row r="1521" spans="1:6" x14ac:dyDescent="0.15">
      <c r="A1521" t="s">
        <v>1522</v>
      </c>
      <c r="B1521">
        <v>2959</v>
      </c>
      <c r="C1521" t="s">
        <v>1145</v>
      </c>
      <c r="D1521" s="919" t="str">
        <f>IF('P29(世田谷区)'!C15&lt;&gt;"",'P29(世田谷区)'!C15,"")</f>
        <v/>
      </c>
      <c r="E1521" t="s">
        <v>1125</v>
      </c>
      <c r="F1521" t="s">
        <v>1129</v>
      </c>
    </row>
    <row r="1522" spans="1:6" x14ac:dyDescent="0.15">
      <c r="A1522" t="s">
        <v>1522</v>
      </c>
      <c r="B1522">
        <v>2961</v>
      </c>
      <c r="C1522" t="s">
        <v>1314</v>
      </c>
      <c r="D1522" s="919" t="str">
        <f>IF('P29(世田谷区)'!C16&lt;&gt;"",'P29(世田谷区)'!C16,"")</f>
        <v/>
      </c>
      <c r="E1522" t="s">
        <v>1125</v>
      </c>
      <c r="F1522" t="s">
        <v>1129</v>
      </c>
    </row>
    <row r="1523" spans="1:6" x14ac:dyDescent="0.15">
      <c r="A1523" t="s">
        <v>1522</v>
      </c>
      <c r="B1523">
        <v>2963</v>
      </c>
      <c r="C1523" t="s">
        <v>1262</v>
      </c>
      <c r="D1523" s="919" t="str">
        <f>IF('P29(世田谷区)'!E16&lt;&gt;"",'P29(世田谷区)'!E16,"")</f>
        <v/>
      </c>
      <c r="E1523" t="s">
        <v>1125</v>
      </c>
      <c r="F1523" t="s">
        <v>1129</v>
      </c>
    </row>
    <row r="1524" spans="1:6" x14ac:dyDescent="0.15">
      <c r="A1524" t="s">
        <v>1522</v>
      </c>
      <c r="B1524">
        <v>2965</v>
      </c>
      <c r="C1524" t="s">
        <v>1265</v>
      </c>
      <c r="D1524" s="919" t="str">
        <f>IF('P29(世田谷区)'!H16&lt;&gt;"",'P29(世田谷区)'!H16,"")</f>
        <v/>
      </c>
      <c r="E1524" t="s">
        <v>1125</v>
      </c>
      <c r="F1524" t="s">
        <v>1129</v>
      </c>
    </row>
    <row r="1525" spans="1:6" x14ac:dyDescent="0.15">
      <c r="A1525" t="s">
        <v>1522</v>
      </c>
      <c r="B1525">
        <v>2968</v>
      </c>
      <c r="C1525" t="s">
        <v>1449</v>
      </c>
      <c r="D1525" s="919" t="str">
        <f>IF('P29(世田谷区)'!C17&lt;&gt;"",'P29(世田谷区)'!C17,"")</f>
        <v/>
      </c>
      <c r="E1525" t="s">
        <v>1125</v>
      </c>
      <c r="F1525" t="s">
        <v>1129</v>
      </c>
    </row>
    <row r="1526" spans="1:6" x14ac:dyDescent="0.15">
      <c r="A1526" t="s">
        <v>1522</v>
      </c>
      <c r="B1526">
        <v>2970</v>
      </c>
      <c r="C1526" t="s">
        <v>1470</v>
      </c>
      <c r="D1526" s="919" t="str">
        <f>IF('P29(世田谷区)'!E17&lt;&gt;"",'P29(世田谷区)'!E17,"")</f>
        <v/>
      </c>
      <c r="E1526" t="s">
        <v>1125</v>
      </c>
      <c r="F1526" t="s">
        <v>1129</v>
      </c>
    </row>
    <row r="1527" spans="1:6" x14ac:dyDescent="0.15">
      <c r="A1527" t="s">
        <v>1522</v>
      </c>
      <c r="B1527">
        <v>2973</v>
      </c>
      <c r="C1527" t="s">
        <v>1450</v>
      </c>
      <c r="D1527" s="919" t="str">
        <f>IF('P29(世田谷区)'!H17&lt;&gt;"",'P29(世田谷区)'!H17,"")</f>
        <v/>
      </c>
      <c r="E1527" t="s">
        <v>1125</v>
      </c>
      <c r="F1527" t="s">
        <v>1129</v>
      </c>
    </row>
    <row r="1528" spans="1:6" x14ac:dyDescent="0.15">
      <c r="A1528" t="s">
        <v>1522</v>
      </c>
      <c r="B1528">
        <v>2975</v>
      </c>
      <c r="C1528" t="s">
        <v>1292</v>
      </c>
      <c r="D1528" s="919" t="str">
        <f>IF('P29(世田谷区)'!K17&lt;&gt;"",'P29(世田谷区)'!K17,"")</f>
        <v/>
      </c>
      <c r="E1528" t="s">
        <v>1125</v>
      </c>
      <c r="F1528" t="s">
        <v>1129</v>
      </c>
    </row>
    <row r="1529" spans="1:6" x14ac:dyDescent="0.15">
      <c r="A1529" t="s">
        <v>1522</v>
      </c>
      <c r="B1529">
        <v>2977</v>
      </c>
      <c r="C1529" t="s">
        <v>1376</v>
      </c>
      <c r="D1529" s="919" t="str">
        <f>IF('P29(世田谷区)'!M19&lt;&gt;"",'P29(世田谷区)'!M19,"")</f>
        <v/>
      </c>
      <c r="E1529" t="s">
        <v>1125</v>
      </c>
      <c r="F1529" t="s">
        <v>1129</v>
      </c>
    </row>
    <row r="1530" spans="1:6" x14ac:dyDescent="0.15">
      <c r="A1530" t="s">
        <v>1522</v>
      </c>
      <c r="B1530">
        <v>2979</v>
      </c>
      <c r="C1530" t="s">
        <v>1526</v>
      </c>
      <c r="D1530" s="919" t="str">
        <f>IF('P29(世田谷区)'!I20&lt;&gt;"",'P29(世田谷区)'!I20,"")</f>
        <v/>
      </c>
      <c r="E1530" t="s">
        <v>1125</v>
      </c>
      <c r="F1530" t="s">
        <v>1129</v>
      </c>
    </row>
    <row r="1531" spans="1:6" x14ac:dyDescent="0.15">
      <c r="A1531" t="s">
        <v>1527</v>
      </c>
      <c r="B1531">
        <v>2981</v>
      </c>
      <c r="C1531" t="s">
        <v>1528</v>
      </c>
      <c r="D1531" s="919" t="e">
        <f>IF('P41(世田谷区)'!#REF!&lt;&gt;"",'P41(世田谷区)'!#REF!,"")</f>
        <v>#REF!</v>
      </c>
      <c r="E1531" t="s">
        <v>1125</v>
      </c>
      <c r="F1531" t="s">
        <v>1129</v>
      </c>
    </row>
    <row r="1532" spans="1:6" x14ac:dyDescent="0.15">
      <c r="A1532" t="s">
        <v>1527</v>
      </c>
      <c r="B1532">
        <v>2997</v>
      </c>
      <c r="C1532" t="s">
        <v>1155</v>
      </c>
      <c r="D1532" s="926" t="e">
        <f>IF('P41(世田谷区)'!#REF!&lt;&gt;"",'P41(世田谷区)'!#REF!,"")</f>
        <v>#REF!</v>
      </c>
      <c r="E1532" t="s">
        <v>1125</v>
      </c>
      <c r="F1532" t="s">
        <v>1426</v>
      </c>
    </row>
    <row r="1533" spans="1:6" x14ac:dyDescent="0.15">
      <c r="A1533" t="s">
        <v>1527</v>
      </c>
      <c r="B1533">
        <v>2998</v>
      </c>
      <c r="C1533" t="s">
        <v>1203</v>
      </c>
      <c r="D1533" s="919" t="e">
        <f>IF('P41(世田谷区)'!#REF!&lt;&gt;"",'P41(世田谷区)'!#REF!,"")</f>
        <v>#REF!</v>
      </c>
      <c r="E1533" t="s">
        <v>1125</v>
      </c>
      <c r="F1533" t="s">
        <v>1129</v>
      </c>
    </row>
    <row r="1534" spans="1:6" x14ac:dyDescent="0.15">
      <c r="A1534" t="s">
        <v>1527</v>
      </c>
      <c r="B1534">
        <v>2999</v>
      </c>
      <c r="C1534" t="s">
        <v>1204</v>
      </c>
      <c r="D1534" s="919" t="e">
        <f>IF('P41(世田谷区)'!#REF!&lt;&gt;"",'P41(世田谷区)'!#REF!,"")</f>
        <v>#REF!</v>
      </c>
      <c r="E1534" t="s">
        <v>1125</v>
      </c>
      <c r="F1534" t="s">
        <v>1129</v>
      </c>
    </row>
    <row r="1535" spans="1:6" x14ac:dyDescent="0.15">
      <c r="A1535" t="s">
        <v>1527</v>
      </c>
      <c r="B1535">
        <v>3000</v>
      </c>
      <c r="C1535" t="s">
        <v>1156</v>
      </c>
      <c r="D1535" s="919" t="e">
        <f>IF('P41(世田谷区)'!#REF!&lt;&gt;"",'P41(世田谷区)'!#REF!,"")</f>
        <v>#REF!</v>
      </c>
      <c r="E1535" t="s">
        <v>1125</v>
      </c>
      <c r="F1535" t="s">
        <v>1129</v>
      </c>
    </row>
    <row r="1536" spans="1:6" x14ac:dyDescent="0.15">
      <c r="A1536" t="s">
        <v>1527</v>
      </c>
      <c r="B1536">
        <v>3001</v>
      </c>
      <c r="C1536" t="s">
        <v>1205</v>
      </c>
      <c r="D1536" s="919" t="e">
        <f>IF('P41(世田谷区)'!#REF!&lt;&gt;"",'P41(世田谷区)'!#REF!,"")</f>
        <v>#REF!</v>
      </c>
      <c r="E1536" t="s">
        <v>1125</v>
      </c>
      <c r="F1536" t="s">
        <v>1129</v>
      </c>
    </row>
    <row r="1537" spans="1:6" x14ac:dyDescent="0.15">
      <c r="A1537" t="s">
        <v>1527</v>
      </c>
      <c r="B1537">
        <v>3002</v>
      </c>
      <c r="C1537" t="s">
        <v>1206</v>
      </c>
      <c r="D1537" s="919" t="e">
        <f>IF('P41(世田谷区)'!#REF!&lt;&gt;"",'P41(世田谷区)'!#REF!,"")</f>
        <v>#REF!</v>
      </c>
      <c r="E1537" t="s">
        <v>1125</v>
      </c>
      <c r="F1537" t="s">
        <v>1129</v>
      </c>
    </row>
    <row r="1538" spans="1:6" x14ac:dyDescent="0.15">
      <c r="A1538" t="s">
        <v>1527</v>
      </c>
      <c r="B1538">
        <v>3003</v>
      </c>
      <c r="C1538" t="s">
        <v>1323</v>
      </c>
      <c r="D1538" s="919" t="e">
        <f>IF('P41(世田谷区)'!#REF!&lt;&gt;"",'P41(世田谷区)'!#REF!,"")</f>
        <v>#REF!</v>
      </c>
      <c r="E1538" t="s">
        <v>1125</v>
      </c>
      <c r="F1538" t="s">
        <v>1129</v>
      </c>
    </row>
    <row r="1539" spans="1:6" x14ac:dyDescent="0.15">
      <c r="A1539" t="s">
        <v>1527</v>
      </c>
      <c r="B1539">
        <v>3005</v>
      </c>
      <c r="C1539" t="s">
        <v>1439</v>
      </c>
      <c r="D1539" s="919" t="e">
        <f>IF('P41(世田谷区)'!#REF!&lt;&gt;"",'P41(世田谷区)'!#REF!,"")</f>
        <v>#REF!</v>
      </c>
      <c r="E1539" t="s">
        <v>1125</v>
      </c>
      <c r="F1539" t="s">
        <v>1129</v>
      </c>
    </row>
    <row r="1540" spans="1:6" x14ac:dyDescent="0.15">
      <c r="A1540" t="s">
        <v>1527</v>
      </c>
      <c r="B1540">
        <v>3009</v>
      </c>
      <c r="C1540" t="s">
        <v>1157</v>
      </c>
      <c r="D1540" s="926" t="e">
        <f>IF('P41(世田谷区)'!#REF!&lt;&gt;"",'P41(世田谷区)'!#REF!,"")</f>
        <v>#REF!</v>
      </c>
      <c r="E1540" t="s">
        <v>1125</v>
      </c>
      <c r="F1540" t="s">
        <v>1426</v>
      </c>
    </row>
    <row r="1541" spans="1:6" x14ac:dyDescent="0.15">
      <c r="A1541" t="s">
        <v>1527</v>
      </c>
      <c r="B1541">
        <v>3010</v>
      </c>
      <c r="C1541" t="s">
        <v>1208</v>
      </c>
      <c r="D1541" s="919" t="e">
        <f>IF('P41(世田谷区)'!#REF!&lt;&gt;"",'P41(世田谷区)'!#REF!,"")</f>
        <v>#REF!</v>
      </c>
      <c r="E1541" t="s">
        <v>1125</v>
      </c>
      <c r="F1541" t="s">
        <v>1129</v>
      </c>
    </row>
    <row r="1542" spans="1:6" x14ac:dyDescent="0.15">
      <c r="A1542" t="s">
        <v>1527</v>
      </c>
      <c r="B1542">
        <v>3011</v>
      </c>
      <c r="C1542" t="s">
        <v>1209</v>
      </c>
      <c r="D1542" s="919" t="e">
        <f>IF('P41(世田谷区)'!#REF!&lt;&gt;"",'P41(世田谷区)'!#REF!,"")</f>
        <v>#REF!</v>
      </c>
      <c r="E1542" t="s">
        <v>1125</v>
      </c>
      <c r="F1542" t="s">
        <v>1129</v>
      </c>
    </row>
    <row r="1543" spans="1:6" x14ac:dyDescent="0.15">
      <c r="A1543" t="s">
        <v>1527</v>
      </c>
      <c r="B1543">
        <v>3012</v>
      </c>
      <c r="C1543" t="s">
        <v>1158</v>
      </c>
      <c r="D1543" s="919" t="e">
        <f>IF('P41(世田谷区)'!#REF!&lt;&gt;"",'P41(世田谷区)'!#REF!,"")</f>
        <v>#REF!</v>
      </c>
      <c r="E1543" t="s">
        <v>1125</v>
      </c>
      <c r="F1543" t="s">
        <v>1129</v>
      </c>
    </row>
    <row r="1544" spans="1:6" x14ac:dyDescent="0.15">
      <c r="A1544" t="s">
        <v>1527</v>
      </c>
      <c r="B1544">
        <v>3013</v>
      </c>
      <c r="C1544" t="s">
        <v>1210</v>
      </c>
      <c r="D1544" s="919" t="e">
        <f>IF('P41(世田谷区)'!#REF!&lt;&gt;"",'P41(世田谷区)'!#REF!,"")</f>
        <v>#REF!</v>
      </c>
      <c r="E1544" t="s">
        <v>1125</v>
      </c>
      <c r="F1544" t="s">
        <v>1129</v>
      </c>
    </row>
    <row r="1545" spans="1:6" x14ac:dyDescent="0.15">
      <c r="A1545" t="s">
        <v>1527</v>
      </c>
      <c r="B1545">
        <v>3014</v>
      </c>
      <c r="C1545" t="s">
        <v>1211</v>
      </c>
      <c r="D1545" s="919" t="e">
        <f>IF('P41(世田谷区)'!#REF!&lt;&gt;"",'P41(世田谷区)'!#REF!,"")</f>
        <v>#REF!</v>
      </c>
      <c r="E1545" t="s">
        <v>1125</v>
      </c>
      <c r="F1545" t="s">
        <v>1129</v>
      </c>
    </row>
    <row r="1546" spans="1:6" x14ac:dyDescent="0.15">
      <c r="A1546" t="s">
        <v>1527</v>
      </c>
      <c r="B1546">
        <v>3015</v>
      </c>
      <c r="C1546" t="s">
        <v>1327</v>
      </c>
      <c r="D1546" s="919" t="e">
        <f>IF('P41(世田谷区)'!#REF!&lt;&gt;"",'P41(世田谷区)'!#REF!,"")</f>
        <v>#REF!</v>
      </c>
      <c r="E1546" t="s">
        <v>1125</v>
      </c>
      <c r="F1546" t="s">
        <v>1129</v>
      </c>
    </row>
    <row r="1547" spans="1:6" x14ac:dyDescent="0.15">
      <c r="A1547" t="s">
        <v>1527</v>
      </c>
      <c r="B1547">
        <v>3017</v>
      </c>
      <c r="C1547" t="s">
        <v>1380</v>
      </c>
      <c r="D1547" s="919" t="e">
        <f>IF('P41(世田谷区)'!#REF!&lt;&gt;"",'P41(世田谷区)'!#REF!,"")</f>
        <v>#REF!</v>
      </c>
      <c r="E1547" t="s">
        <v>1125</v>
      </c>
      <c r="F1547" t="s">
        <v>1129</v>
      </c>
    </row>
    <row r="1548" spans="1:6" x14ac:dyDescent="0.15">
      <c r="A1548" t="s">
        <v>1527</v>
      </c>
      <c r="B1548">
        <v>3021</v>
      </c>
      <c r="C1548" t="s">
        <v>1159</v>
      </c>
      <c r="D1548" s="926" t="e">
        <f>IF('P41(世田谷区)'!#REF!&lt;&gt;"",'P41(世田谷区)'!#REF!,"")</f>
        <v>#REF!</v>
      </c>
      <c r="E1548" t="s">
        <v>1125</v>
      </c>
      <c r="F1548" t="s">
        <v>1426</v>
      </c>
    </row>
    <row r="1549" spans="1:6" x14ac:dyDescent="0.15">
      <c r="A1549" t="s">
        <v>1527</v>
      </c>
      <c r="B1549">
        <v>3022</v>
      </c>
      <c r="C1549" t="s">
        <v>1213</v>
      </c>
      <c r="D1549" s="919" t="e">
        <f>IF('P41(世田谷区)'!#REF!&lt;&gt;"",'P41(世田谷区)'!#REF!,"")</f>
        <v>#REF!</v>
      </c>
      <c r="E1549" t="s">
        <v>1125</v>
      </c>
      <c r="F1549" t="s">
        <v>1129</v>
      </c>
    </row>
    <row r="1550" spans="1:6" x14ac:dyDescent="0.15">
      <c r="A1550" t="s">
        <v>1527</v>
      </c>
      <c r="B1550">
        <v>3023</v>
      </c>
      <c r="C1550" t="s">
        <v>1214</v>
      </c>
      <c r="D1550" s="919" t="e">
        <f>IF('P41(世田谷区)'!#REF!&lt;&gt;"",'P41(世田谷区)'!#REF!,"")</f>
        <v>#REF!</v>
      </c>
      <c r="E1550" t="s">
        <v>1125</v>
      </c>
      <c r="F1550" t="s">
        <v>1129</v>
      </c>
    </row>
    <row r="1551" spans="1:6" x14ac:dyDescent="0.15">
      <c r="A1551" t="s">
        <v>1527</v>
      </c>
      <c r="B1551">
        <v>3024</v>
      </c>
      <c r="C1551" t="s">
        <v>1160</v>
      </c>
      <c r="D1551" s="919" t="e">
        <f>IF('P41(世田谷区)'!#REF!&lt;&gt;"",'P41(世田谷区)'!#REF!,"")</f>
        <v>#REF!</v>
      </c>
      <c r="E1551" t="s">
        <v>1125</v>
      </c>
      <c r="F1551" t="s">
        <v>1129</v>
      </c>
    </row>
    <row r="1552" spans="1:6" x14ac:dyDescent="0.15">
      <c r="A1552" t="s">
        <v>1527</v>
      </c>
      <c r="B1552">
        <v>3025</v>
      </c>
      <c r="C1552" t="s">
        <v>1215</v>
      </c>
      <c r="D1552" s="919" t="e">
        <f>IF('P41(世田谷区)'!#REF!&lt;&gt;"",'P41(世田谷区)'!#REF!,"")</f>
        <v>#REF!</v>
      </c>
      <c r="E1552" t="s">
        <v>1125</v>
      </c>
      <c r="F1552" t="s">
        <v>1129</v>
      </c>
    </row>
    <row r="1553" spans="1:6" x14ac:dyDescent="0.15">
      <c r="A1553" t="s">
        <v>1527</v>
      </c>
      <c r="B1553">
        <v>3026</v>
      </c>
      <c r="C1553" t="s">
        <v>1216</v>
      </c>
      <c r="D1553" s="919" t="e">
        <f>IF('P41(世田谷区)'!#REF!&lt;&gt;"",'P41(世田谷区)'!#REF!,"")</f>
        <v>#REF!</v>
      </c>
      <c r="E1553" t="s">
        <v>1125</v>
      </c>
      <c r="F1553" t="s">
        <v>1129</v>
      </c>
    </row>
    <row r="1554" spans="1:6" x14ac:dyDescent="0.15">
      <c r="A1554" t="s">
        <v>1527</v>
      </c>
      <c r="B1554">
        <v>3027</v>
      </c>
      <c r="C1554" t="s">
        <v>1383</v>
      </c>
      <c r="D1554" s="919" t="e">
        <f>IF('P41(世田谷区)'!#REF!&lt;&gt;"",'P41(世田谷区)'!#REF!,"")</f>
        <v>#REF!</v>
      </c>
      <c r="E1554" t="s">
        <v>1125</v>
      </c>
      <c r="F1554" t="s">
        <v>1129</v>
      </c>
    </row>
    <row r="1555" spans="1:6" x14ac:dyDescent="0.15">
      <c r="A1555" t="s">
        <v>1527</v>
      </c>
      <c r="B1555">
        <v>3029</v>
      </c>
      <c r="C1555" t="s">
        <v>1384</v>
      </c>
      <c r="D1555" s="919" t="e">
        <f>IF('P41(世田谷区)'!#REF!&lt;&gt;"",'P41(世田谷区)'!#REF!,"")</f>
        <v>#REF!</v>
      </c>
      <c r="E1555" t="s">
        <v>1125</v>
      </c>
      <c r="F1555" t="s">
        <v>1129</v>
      </c>
    </row>
    <row r="1556" spans="1:6" x14ac:dyDescent="0.15">
      <c r="A1556" t="s">
        <v>1527</v>
      </c>
      <c r="B1556">
        <v>3033</v>
      </c>
      <c r="C1556" t="s">
        <v>1161</v>
      </c>
      <c r="D1556" s="926" t="e">
        <f>IF('P41(世田谷区)'!#REF!&lt;&gt;"",'P41(世田谷区)'!#REF!,"")</f>
        <v>#REF!</v>
      </c>
      <c r="E1556" t="s">
        <v>1125</v>
      </c>
      <c r="F1556" t="s">
        <v>1426</v>
      </c>
    </row>
    <row r="1557" spans="1:6" x14ac:dyDescent="0.15">
      <c r="A1557" t="s">
        <v>1527</v>
      </c>
      <c r="B1557">
        <v>3034</v>
      </c>
      <c r="C1557" t="s">
        <v>1217</v>
      </c>
      <c r="D1557" s="919" t="e">
        <f>IF('P41(世田谷区)'!#REF!&lt;&gt;"",'P41(世田谷区)'!#REF!,"")</f>
        <v>#REF!</v>
      </c>
      <c r="E1557" t="s">
        <v>1125</v>
      </c>
      <c r="F1557" t="s">
        <v>1129</v>
      </c>
    </row>
    <row r="1558" spans="1:6" x14ac:dyDescent="0.15">
      <c r="A1558" t="s">
        <v>1527</v>
      </c>
      <c r="B1558">
        <v>3035</v>
      </c>
      <c r="C1558" t="s">
        <v>1218</v>
      </c>
      <c r="D1558" s="919" t="e">
        <f>IF('P41(世田谷区)'!#REF!&lt;&gt;"",'P41(世田谷区)'!#REF!,"")</f>
        <v>#REF!</v>
      </c>
      <c r="E1558" t="s">
        <v>1125</v>
      </c>
      <c r="F1558" t="s">
        <v>1129</v>
      </c>
    </row>
    <row r="1559" spans="1:6" x14ac:dyDescent="0.15">
      <c r="A1559" t="s">
        <v>1527</v>
      </c>
      <c r="B1559">
        <v>3036</v>
      </c>
      <c r="C1559" t="s">
        <v>1162</v>
      </c>
      <c r="D1559" s="919" t="e">
        <f>IF('P41(世田谷区)'!#REF!&lt;&gt;"",'P41(世田谷区)'!#REF!,"")</f>
        <v>#REF!</v>
      </c>
      <c r="E1559" t="s">
        <v>1125</v>
      </c>
      <c r="F1559" t="s">
        <v>1129</v>
      </c>
    </row>
    <row r="1560" spans="1:6" x14ac:dyDescent="0.15">
      <c r="A1560" t="s">
        <v>1527</v>
      </c>
      <c r="B1560">
        <v>3037</v>
      </c>
      <c r="C1560" t="s">
        <v>1219</v>
      </c>
      <c r="D1560" s="919" t="e">
        <f>IF('P41(世田谷区)'!#REF!&lt;&gt;"",'P41(世田谷区)'!#REF!,"")</f>
        <v>#REF!</v>
      </c>
      <c r="E1560" t="s">
        <v>1125</v>
      </c>
      <c r="F1560" t="s">
        <v>1129</v>
      </c>
    </row>
    <row r="1561" spans="1:6" x14ac:dyDescent="0.15">
      <c r="A1561" t="s">
        <v>1527</v>
      </c>
      <c r="B1561">
        <v>3038</v>
      </c>
      <c r="C1561" t="s">
        <v>1220</v>
      </c>
      <c r="D1561" s="919" t="e">
        <f>IF('P41(世田谷区)'!#REF!&lt;&gt;"",'P41(世田谷区)'!#REF!,"")</f>
        <v>#REF!</v>
      </c>
      <c r="E1561" t="s">
        <v>1125</v>
      </c>
      <c r="F1561" t="s">
        <v>1129</v>
      </c>
    </row>
    <row r="1562" spans="1:6" x14ac:dyDescent="0.15">
      <c r="A1562" t="s">
        <v>1527</v>
      </c>
      <c r="B1562">
        <v>3039</v>
      </c>
      <c r="C1562" t="s">
        <v>1302</v>
      </c>
      <c r="D1562" s="919" t="e">
        <f>IF('P41(世田谷区)'!#REF!&lt;&gt;"",'P41(世田谷区)'!#REF!,"")</f>
        <v>#REF!</v>
      </c>
      <c r="E1562" t="s">
        <v>1125</v>
      </c>
      <c r="F1562" t="s">
        <v>1129</v>
      </c>
    </row>
    <row r="1563" spans="1:6" x14ac:dyDescent="0.15">
      <c r="A1563" t="s">
        <v>1527</v>
      </c>
      <c r="B1563">
        <v>3041</v>
      </c>
      <c r="C1563" t="s">
        <v>1387</v>
      </c>
      <c r="D1563" s="919" t="e">
        <f>IF('P41(世田谷区)'!#REF!&lt;&gt;"",'P41(世田谷区)'!#REF!,"")</f>
        <v>#REF!</v>
      </c>
      <c r="E1563" t="s">
        <v>1125</v>
      </c>
      <c r="F1563" t="s">
        <v>1129</v>
      </c>
    </row>
    <row r="1564" spans="1:6" x14ac:dyDescent="0.15">
      <c r="A1564" t="s">
        <v>1527</v>
      </c>
      <c r="B1564">
        <v>3045</v>
      </c>
      <c r="C1564" t="s">
        <v>1163</v>
      </c>
      <c r="D1564" s="926" t="e">
        <f>IF('P41(世田谷区)'!#REF!&lt;&gt;"",'P41(世田谷区)'!#REF!,"")</f>
        <v>#REF!</v>
      </c>
      <c r="E1564" t="s">
        <v>1125</v>
      </c>
      <c r="F1564" t="s">
        <v>1426</v>
      </c>
    </row>
    <row r="1565" spans="1:6" x14ac:dyDescent="0.15">
      <c r="A1565" t="s">
        <v>1527</v>
      </c>
      <c r="B1565">
        <v>3046</v>
      </c>
      <c r="C1565" t="s">
        <v>1221</v>
      </c>
      <c r="D1565" s="919" t="e">
        <f>IF('P41(世田谷区)'!#REF!&lt;&gt;"",'P41(世田谷区)'!#REF!,"")</f>
        <v>#REF!</v>
      </c>
      <c r="E1565" t="s">
        <v>1125</v>
      </c>
      <c r="F1565" t="s">
        <v>1129</v>
      </c>
    </row>
    <row r="1566" spans="1:6" x14ac:dyDescent="0.15">
      <c r="A1566" t="s">
        <v>1527</v>
      </c>
      <c r="B1566">
        <v>3047</v>
      </c>
      <c r="C1566" t="s">
        <v>1222</v>
      </c>
      <c r="D1566" s="919" t="e">
        <f>IF('P41(世田谷区)'!#REF!&lt;&gt;"",'P41(世田谷区)'!#REF!,"")</f>
        <v>#REF!</v>
      </c>
      <c r="E1566" t="s">
        <v>1125</v>
      </c>
      <c r="F1566" t="s">
        <v>1129</v>
      </c>
    </row>
    <row r="1567" spans="1:6" x14ac:dyDescent="0.15">
      <c r="A1567" t="s">
        <v>1527</v>
      </c>
      <c r="B1567">
        <v>3048</v>
      </c>
      <c r="C1567" t="s">
        <v>1164</v>
      </c>
      <c r="D1567" s="919" t="e">
        <f>IF('P41(世田谷区)'!#REF!&lt;&gt;"",'P41(世田谷区)'!#REF!,"")</f>
        <v>#REF!</v>
      </c>
      <c r="E1567" t="s">
        <v>1125</v>
      </c>
      <c r="F1567" t="s">
        <v>1129</v>
      </c>
    </row>
    <row r="1568" spans="1:6" x14ac:dyDescent="0.15">
      <c r="A1568" t="s">
        <v>1527</v>
      </c>
      <c r="B1568">
        <v>3049</v>
      </c>
      <c r="C1568" t="s">
        <v>1223</v>
      </c>
      <c r="D1568" s="919" t="e">
        <f>IF('P41(世田谷区)'!#REF!&lt;&gt;"",'P41(世田谷区)'!#REF!,"")</f>
        <v>#REF!</v>
      </c>
      <c r="E1568" t="s">
        <v>1125</v>
      </c>
      <c r="F1568" t="s">
        <v>1129</v>
      </c>
    </row>
    <row r="1569" spans="1:6" x14ac:dyDescent="0.15">
      <c r="A1569" t="s">
        <v>1527</v>
      </c>
      <c r="B1569">
        <v>3050</v>
      </c>
      <c r="C1569" t="s">
        <v>1224</v>
      </c>
      <c r="D1569" s="919" t="e">
        <f>IF('P41(世田谷区)'!#REF!&lt;&gt;"",'P41(世田谷区)'!#REF!,"")</f>
        <v>#REF!</v>
      </c>
      <c r="E1569" t="s">
        <v>1125</v>
      </c>
      <c r="F1569" t="s">
        <v>1129</v>
      </c>
    </row>
    <row r="1570" spans="1:6" x14ac:dyDescent="0.15">
      <c r="A1570" t="s">
        <v>1527</v>
      </c>
      <c r="B1570">
        <v>3051</v>
      </c>
      <c r="C1570" t="s">
        <v>1390</v>
      </c>
      <c r="D1570" s="919" t="e">
        <f>IF('P41(世田谷区)'!#REF!&lt;&gt;"",'P41(世田谷区)'!#REF!,"")</f>
        <v>#REF!</v>
      </c>
      <c r="E1570" t="s">
        <v>1125</v>
      </c>
      <c r="F1570" t="s">
        <v>1129</v>
      </c>
    </row>
    <row r="1571" spans="1:6" x14ac:dyDescent="0.15">
      <c r="A1571" t="s">
        <v>1527</v>
      </c>
      <c r="B1571">
        <v>3053</v>
      </c>
      <c r="C1571" t="s">
        <v>1391</v>
      </c>
      <c r="D1571" s="919" t="e">
        <f>IF('P41(世田谷区)'!#REF!&lt;&gt;"",'P41(世田谷区)'!#REF!,"")</f>
        <v>#REF!</v>
      </c>
      <c r="E1571" t="s">
        <v>1125</v>
      </c>
      <c r="F1571" t="s">
        <v>1129</v>
      </c>
    </row>
    <row r="1572" spans="1:6" x14ac:dyDescent="0.15">
      <c r="A1572" t="s">
        <v>1527</v>
      </c>
      <c r="B1572">
        <v>3057</v>
      </c>
      <c r="C1572" t="s">
        <v>1165</v>
      </c>
      <c r="D1572" s="926" t="e">
        <f>IF('P41(世田谷区)'!#REF!&lt;&gt;"",'P41(世田谷区)'!#REF!,"")</f>
        <v>#REF!</v>
      </c>
      <c r="E1572" t="s">
        <v>1125</v>
      </c>
      <c r="F1572" t="s">
        <v>1426</v>
      </c>
    </row>
    <row r="1573" spans="1:6" x14ac:dyDescent="0.15">
      <c r="A1573" t="s">
        <v>1527</v>
      </c>
      <c r="B1573">
        <v>3058</v>
      </c>
      <c r="C1573" t="s">
        <v>1225</v>
      </c>
      <c r="D1573" s="919" t="e">
        <f>IF('P41(世田谷区)'!#REF!&lt;&gt;"",'P41(世田谷区)'!#REF!,"")</f>
        <v>#REF!</v>
      </c>
      <c r="E1573" t="s">
        <v>1125</v>
      </c>
      <c r="F1573" t="s">
        <v>1129</v>
      </c>
    </row>
    <row r="1574" spans="1:6" x14ac:dyDescent="0.15">
      <c r="A1574" t="s">
        <v>1527</v>
      </c>
      <c r="B1574">
        <v>3059</v>
      </c>
      <c r="C1574" t="s">
        <v>1226</v>
      </c>
      <c r="D1574" s="919" t="e">
        <f>IF('P41(世田谷区)'!#REF!&lt;&gt;"",'P41(世田谷区)'!#REF!,"")</f>
        <v>#REF!</v>
      </c>
      <c r="E1574" t="s">
        <v>1125</v>
      </c>
      <c r="F1574" t="s">
        <v>1129</v>
      </c>
    </row>
    <row r="1575" spans="1:6" x14ac:dyDescent="0.15">
      <c r="A1575" t="s">
        <v>1527</v>
      </c>
      <c r="B1575">
        <v>3060</v>
      </c>
      <c r="C1575" t="s">
        <v>1166</v>
      </c>
      <c r="D1575" s="919" t="e">
        <f>IF('P41(世田谷区)'!#REF!&lt;&gt;"",'P41(世田谷区)'!#REF!,"")</f>
        <v>#REF!</v>
      </c>
      <c r="E1575" t="s">
        <v>1125</v>
      </c>
      <c r="F1575" t="s">
        <v>1129</v>
      </c>
    </row>
    <row r="1576" spans="1:6" x14ac:dyDescent="0.15">
      <c r="A1576" t="s">
        <v>1527</v>
      </c>
      <c r="B1576">
        <v>3061</v>
      </c>
      <c r="C1576" t="s">
        <v>1227</v>
      </c>
      <c r="D1576" s="919" t="e">
        <f>IF('P41(世田谷区)'!#REF!&lt;&gt;"",'P41(世田谷区)'!#REF!,"")</f>
        <v>#REF!</v>
      </c>
      <c r="E1576" t="s">
        <v>1125</v>
      </c>
      <c r="F1576" t="s">
        <v>1129</v>
      </c>
    </row>
    <row r="1577" spans="1:6" x14ac:dyDescent="0.15">
      <c r="A1577" t="s">
        <v>1527</v>
      </c>
      <c r="B1577">
        <v>3062</v>
      </c>
      <c r="C1577" t="s">
        <v>1228</v>
      </c>
      <c r="D1577" s="919" t="e">
        <f>IF('P41(世田谷区)'!#REF!&lt;&gt;"",'P41(世田谷区)'!#REF!,"")</f>
        <v>#REF!</v>
      </c>
      <c r="E1577" t="s">
        <v>1125</v>
      </c>
      <c r="F1577" t="s">
        <v>1129</v>
      </c>
    </row>
    <row r="1578" spans="1:6" x14ac:dyDescent="0.15">
      <c r="A1578" t="s">
        <v>1527</v>
      </c>
      <c r="B1578">
        <v>3063</v>
      </c>
      <c r="C1578" t="s">
        <v>1394</v>
      </c>
      <c r="D1578" s="919" t="e">
        <f>IF('P41(世田谷区)'!#REF!&lt;&gt;"",'P41(世田谷区)'!#REF!,"")</f>
        <v>#REF!</v>
      </c>
      <c r="E1578" t="s">
        <v>1125</v>
      </c>
      <c r="F1578" t="s">
        <v>1129</v>
      </c>
    </row>
    <row r="1579" spans="1:6" x14ac:dyDescent="0.15">
      <c r="A1579" t="s">
        <v>1527</v>
      </c>
      <c r="B1579">
        <v>3065</v>
      </c>
      <c r="C1579" t="s">
        <v>1395</v>
      </c>
      <c r="D1579" s="919" t="e">
        <f>IF('P41(世田谷区)'!#REF!&lt;&gt;"",'P41(世田谷区)'!#REF!,"")</f>
        <v>#REF!</v>
      </c>
      <c r="E1579" t="s">
        <v>1125</v>
      </c>
      <c r="F1579" t="s">
        <v>1129</v>
      </c>
    </row>
    <row r="1580" spans="1:6" x14ac:dyDescent="0.15">
      <c r="A1580" t="s">
        <v>1527</v>
      </c>
      <c r="B1580">
        <v>3069</v>
      </c>
      <c r="C1580" t="s">
        <v>1167</v>
      </c>
      <c r="D1580" s="926" t="e">
        <f>IF('P41(世田谷区)'!#REF!&lt;&gt;"",'P41(世田谷区)'!#REF!,"")</f>
        <v>#REF!</v>
      </c>
      <c r="E1580" t="s">
        <v>1125</v>
      </c>
      <c r="F1580" t="s">
        <v>1426</v>
      </c>
    </row>
    <row r="1581" spans="1:6" x14ac:dyDescent="0.15">
      <c r="A1581" t="s">
        <v>1527</v>
      </c>
      <c r="B1581">
        <v>3070</v>
      </c>
      <c r="C1581" t="s">
        <v>1229</v>
      </c>
      <c r="D1581" s="919" t="e">
        <f>IF('P41(世田谷区)'!#REF!&lt;&gt;"",'P41(世田谷区)'!#REF!,"")</f>
        <v>#REF!</v>
      </c>
      <c r="E1581" t="s">
        <v>1125</v>
      </c>
      <c r="F1581" t="s">
        <v>1129</v>
      </c>
    </row>
    <row r="1582" spans="1:6" x14ac:dyDescent="0.15">
      <c r="A1582" t="s">
        <v>1527</v>
      </c>
      <c r="B1582">
        <v>3071</v>
      </c>
      <c r="C1582" t="s">
        <v>1230</v>
      </c>
      <c r="D1582" s="919" t="e">
        <f>IF('P41(世田谷区)'!#REF!&lt;&gt;"",'P41(世田谷区)'!#REF!,"")</f>
        <v>#REF!</v>
      </c>
      <c r="E1582" t="s">
        <v>1125</v>
      </c>
      <c r="F1582" t="s">
        <v>1129</v>
      </c>
    </row>
    <row r="1583" spans="1:6" x14ac:dyDescent="0.15">
      <c r="A1583" t="s">
        <v>1527</v>
      </c>
      <c r="B1583">
        <v>3072</v>
      </c>
      <c r="C1583" t="s">
        <v>1168</v>
      </c>
      <c r="D1583" s="919" t="e">
        <f>IF('P41(世田谷区)'!#REF!&lt;&gt;"",'P41(世田谷区)'!#REF!,"")</f>
        <v>#REF!</v>
      </c>
      <c r="E1583" t="s">
        <v>1125</v>
      </c>
      <c r="F1583" t="s">
        <v>1129</v>
      </c>
    </row>
    <row r="1584" spans="1:6" x14ac:dyDescent="0.15">
      <c r="A1584" t="s">
        <v>1527</v>
      </c>
      <c r="B1584">
        <v>3073</v>
      </c>
      <c r="C1584" t="s">
        <v>1231</v>
      </c>
      <c r="D1584" s="919" t="e">
        <f>IF('P41(世田谷区)'!#REF!&lt;&gt;"",'P41(世田谷区)'!#REF!,"")</f>
        <v>#REF!</v>
      </c>
      <c r="E1584" t="s">
        <v>1125</v>
      </c>
      <c r="F1584" t="s">
        <v>1129</v>
      </c>
    </row>
    <row r="1585" spans="1:6" x14ac:dyDescent="0.15">
      <c r="A1585" t="s">
        <v>1527</v>
      </c>
      <c r="B1585">
        <v>3074</v>
      </c>
      <c r="C1585" t="s">
        <v>1232</v>
      </c>
      <c r="D1585" s="919" t="e">
        <f>IF('P41(世田谷区)'!#REF!&lt;&gt;"",'P41(世田谷区)'!#REF!,"")</f>
        <v>#REF!</v>
      </c>
      <c r="E1585" t="s">
        <v>1125</v>
      </c>
      <c r="F1585" t="s">
        <v>1129</v>
      </c>
    </row>
    <row r="1586" spans="1:6" x14ac:dyDescent="0.15">
      <c r="A1586" t="s">
        <v>1527</v>
      </c>
      <c r="B1586">
        <v>3075</v>
      </c>
      <c r="C1586" t="s">
        <v>1399</v>
      </c>
      <c r="D1586" s="919" t="e">
        <f>IF('P41(世田谷区)'!#REF!&lt;&gt;"",'P41(世田谷区)'!#REF!,"")</f>
        <v>#REF!</v>
      </c>
      <c r="E1586" t="s">
        <v>1125</v>
      </c>
      <c r="F1586" t="s">
        <v>1129</v>
      </c>
    </row>
    <row r="1587" spans="1:6" x14ac:dyDescent="0.15">
      <c r="A1587" t="s">
        <v>1527</v>
      </c>
      <c r="B1587">
        <v>3079</v>
      </c>
      <c r="C1587" t="s">
        <v>1169</v>
      </c>
      <c r="D1587" s="926" t="e">
        <f>IF('P41(世田谷区)'!#REF!&lt;&gt;"",'P41(世田谷区)'!#REF!,"")</f>
        <v>#REF!</v>
      </c>
      <c r="E1587" t="s">
        <v>1125</v>
      </c>
      <c r="F1587" t="s">
        <v>1426</v>
      </c>
    </row>
    <row r="1588" spans="1:6" x14ac:dyDescent="0.15">
      <c r="A1588" t="s">
        <v>1527</v>
      </c>
      <c r="B1588">
        <v>3080</v>
      </c>
      <c r="C1588" t="s">
        <v>1233</v>
      </c>
      <c r="D1588" s="919" t="e">
        <f>IF('P41(世田谷区)'!#REF!&lt;&gt;"",'P41(世田谷区)'!#REF!,"")</f>
        <v>#REF!</v>
      </c>
      <c r="E1588" t="s">
        <v>1125</v>
      </c>
      <c r="F1588" t="s">
        <v>1129</v>
      </c>
    </row>
    <row r="1589" spans="1:6" x14ac:dyDescent="0.15">
      <c r="A1589" t="s">
        <v>1527</v>
      </c>
      <c r="B1589">
        <v>3081</v>
      </c>
      <c r="C1589" t="s">
        <v>1234</v>
      </c>
      <c r="D1589" s="919" t="e">
        <f>IF('P41(世田谷区)'!#REF!&lt;&gt;"",'P41(世田谷区)'!#REF!,"")</f>
        <v>#REF!</v>
      </c>
      <c r="E1589" t="s">
        <v>1125</v>
      </c>
      <c r="F1589" t="s">
        <v>1129</v>
      </c>
    </row>
    <row r="1590" spans="1:6" x14ac:dyDescent="0.15">
      <c r="A1590" t="s">
        <v>1527</v>
      </c>
      <c r="B1590">
        <v>3082</v>
      </c>
      <c r="C1590" t="s">
        <v>1170</v>
      </c>
      <c r="D1590" s="919" t="e">
        <f>IF('P41(世田谷区)'!#REF!&lt;&gt;"",'P41(世田谷区)'!#REF!,"")</f>
        <v>#REF!</v>
      </c>
      <c r="E1590" t="s">
        <v>1125</v>
      </c>
      <c r="F1590" t="s">
        <v>1129</v>
      </c>
    </row>
    <row r="1591" spans="1:6" x14ac:dyDescent="0.15">
      <c r="A1591" t="s">
        <v>1527</v>
      </c>
      <c r="B1591">
        <v>3083</v>
      </c>
      <c r="C1591" t="s">
        <v>1235</v>
      </c>
      <c r="D1591" s="919" t="e">
        <f>IF('P41(世田谷区)'!#REF!&lt;&gt;"",'P41(世田谷区)'!#REF!,"")</f>
        <v>#REF!</v>
      </c>
      <c r="E1591" t="s">
        <v>1125</v>
      </c>
      <c r="F1591" t="s">
        <v>1129</v>
      </c>
    </row>
    <row r="1592" spans="1:6" x14ac:dyDescent="0.15">
      <c r="A1592" t="s">
        <v>1527</v>
      </c>
      <c r="B1592">
        <v>3084</v>
      </c>
      <c r="C1592" t="s">
        <v>1236</v>
      </c>
      <c r="D1592" s="919" t="e">
        <f>IF('P41(世田谷区)'!#REF!&lt;&gt;"",'P41(世田谷区)'!#REF!,"")</f>
        <v>#REF!</v>
      </c>
      <c r="E1592" t="s">
        <v>1125</v>
      </c>
      <c r="F1592" t="s">
        <v>1129</v>
      </c>
    </row>
    <row r="1593" spans="1:6" x14ac:dyDescent="0.15">
      <c r="A1593" t="s">
        <v>1527</v>
      </c>
      <c r="B1593">
        <v>3085</v>
      </c>
      <c r="C1593" t="s">
        <v>1402</v>
      </c>
      <c r="D1593" s="919" t="e">
        <f>IF('P41(世田谷区)'!#REF!&lt;&gt;"",'P41(世田谷区)'!#REF!,"")</f>
        <v>#REF!</v>
      </c>
      <c r="E1593" t="s">
        <v>1125</v>
      </c>
      <c r="F1593" t="s">
        <v>1129</v>
      </c>
    </row>
    <row r="1594" spans="1:6" x14ac:dyDescent="0.15">
      <c r="A1594" t="s">
        <v>1527</v>
      </c>
      <c r="B1594">
        <v>3087</v>
      </c>
      <c r="C1594" t="s">
        <v>1403</v>
      </c>
      <c r="D1594" s="919" t="e">
        <f>IF('P41(世田谷区)'!#REF!&lt;&gt;"",'P41(世田谷区)'!#REF!,"")</f>
        <v>#REF!</v>
      </c>
      <c r="E1594" t="s">
        <v>1125</v>
      </c>
      <c r="F1594" t="s">
        <v>1129</v>
      </c>
    </row>
    <row r="1595" spans="1:6" x14ac:dyDescent="0.15">
      <c r="A1595" t="s">
        <v>1527</v>
      </c>
      <c r="B1595">
        <v>3091</v>
      </c>
      <c r="C1595" t="s">
        <v>1171</v>
      </c>
      <c r="D1595" s="926" t="e">
        <f>IF('P41(世田谷区)'!#REF!&lt;&gt;"",'P41(世田谷区)'!#REF!,"")</f>
        <v>#REF!</v>
      </c>
      <c r="E1595" t="s">
        <v>1125</v>
      </c>
      <c r="F1595" t="s">
        <v>1426</v>
      </c>
    </row>
    <row r="1596" spans="1:6" x14ac:dyDescent="0.15">
      <c r="A1596" t="s">
        <v>1527</v>
      </c>
      <c r="B1596">
        <v>3092</v>
      </c>
      <c r="C1596" t="s">
        <v>1237</v>
      </c>
      <c r="D1596" s="919" t="e">
        <f>IF('P41(世田谷区)'!#REF!&lt;&gt;"",'P41(世田谷区)'!#REF!,"")</f>
        <v>#REF!</v>
      </c>
      <c r="E1596" t="s">
        <v>1125</v>
      </c>
      <c r="F1596" t="s">
        <v>1129</v>
      </c>
    </row>
    <row r="1597" spans="1:6" x14ac:dyDescent="0.15">
      <c r="A1597" t="s">
        <v>1527</v>
      </c>
      <c r="B1597">
        <v>3093</v>
      </c>
      <c r="C1597" t="s">
        <v>1238</v>
      </c>
      <c r="D1597" s="919" t="e">
        <f>IF('P41(世田谷区)'!#REF!&lt;&gt;"",'P41(世田谷区)'!#REF!,"")</f>
        <v>#REF!</v>
      </c>
      <c r="E1597" t="s">
        <v>1125</v>
      </c>
      <c r="F1597" t="s">
        <v>1129</v>
      </c>
    </row>
    <row r="1598" spans="1:6" x14ac:dyDescent="0.15">
      <c r="A1598" t="s">
        <v>1527</v>
      </c>
      <c r="B1598">
        <v>3094</v>
      </c>
      <c r="C1598" t="s">
        <v>1172</v>
      </c>
      <c r="D1598" s="919" t="e">
        <f>IF('P41(世田谷区)'!#REF!&lt;&gt;"",'P41(世田谷区)'!#REF!,"")</f>
        <v>#REF!</v>
      </c>
      <c r="E1598" t="s">
        <v>1125</v>
      </c>
      <c r="F1598" t="s">
        <v>1129</v>
      </c>
    </row>
    <row r="1599" spans="1:6" x14ac:dyDescent="0.15">
      <c r="A1599" t="s">
        <v>1527</v>
      </c>
      <c r="B1599">
        <v>3095</v>
      </c>
      <c r="C1599" t="s">
        <v>1239</v>
      </c>
      <c r="D1599" s="919" t="e">
        <f>IF('P41(世田谷区)'!#REF!&lt;&gt;"",'P41(世田谷区)'!#REF!,"")</f>
        <v>#REF!</v>
      </c>
      <c r="E1599" t="s">
        <v>1125</v>
      </c>
      <c r="F1599" t="s">
        <v>1129</v>
      </c>
    </row>
    <row r="1600" spans="1:6" x14ac:dyDescent="0.15">
      <c r="A1600" t="s">
        <v>1527</v>
      </c>
      <c r="B1600">
        <v>3096</v>
      </c>
      <c r="C1600" t="s">
        <v>1240</v>
      </c>
      <c r="D1600" s="919" t="e">
        <f>IF('P41(世田谷区)'!#REF!&lt;&gt;"",'P41(世田谷区)'!#REF!,"")</f>
        <v>#REF!</v>
      </c>
      <c r="E1600" t="s">
        <v>1125</v>
      </c>
      <c r="F1600" t="s">
        <v>1129</v>
      </c>
    </row>
    <row r="1601" spans="1:6" x14ac:dyDescent="0.15">
      <c r="A1601" t="s">
        <v>1527</v>
      </c>
      <c r="B1601">
        <v>3097</v>
      </c>
      <c r="C1601" t="s">
        <v>1407</v>
      </c>
      <c r="D1601" s="919" t="e">
        <f>IF('P41(世田谷区)'!#REF!&lt;&gt;"",'P41(世田谷区)'!#REF!,"")</f>
        <v>#REF!</v>
      </c>
      <c r="E1601" t="s">
        <v>1125</v>
      </c>
      <c r="F1601" t="s">
        <v>1129</v>
      </c>
    </row>
    <row r="1602" spans="1:6" x14ac:dyDescent="0.15">
      <c r="A1602" t="s">
        <v>1527</v>
      </c>
      <c r="B1602">
        <v>3101</v>
      </c>
      <c r="C1602" t="s">
        <v>1173</v>
      </c>
      <c r="D1602" s="926" t="e">
        <f>IF('P41(世田谷区)'!#REF!&lt;&gt;"",'P41(世田谷区)'!#REF!,"")</f>
        <v>#REF!</v>
      </c>
      <c r="E1602" t="s">
        <v>1125</v>
      </c>
      <c r="F1602" t="s">
        <v>1426</v>
      </c>
    </row>
    <row r="1603" spans="1:6" x14ac:dyDescent="0.15">
      <c r="A1603" t="s">
        <v>1527</v>
      </c>
      <c r="B1603">
        <v>3102</v>
      </c>
      <c r="C1603" t="s">
        <v>1241</v>
      </c>
      <c r="D1603" s="919" t="e">
        <f>IF('P41(世田谷区)'!#REF!&lt;&gt;"",'P41(世田谷区)'!#REF!,"")</f>
        <v>#REF!</v>
      </c>
      <c r="E1603" t="s">
        <v>1125</v>
      </c>
      <c r="F1603" t="s">
        <v>1129</v>
      </c>
    </row>
    <row r="1604" spans="1:6" x14ac:dyDescent="0.15">
      <c r="A1604" t="s">
        <v>1527</v>
      </c>
      <c r="B1604">
        <v>3103</v>
      </c>
      <c r="C1604" t="s">
        <v>1242</v>
      </c>
      <c r="D1604" s="919" t="e">
        <f>IF('P41(世田谷区)'!#REF!&lt;&gt;"",'P41(世田谷区)'!#REF!,"")</f>
        <v>#REF!</v>
      </c>
      <c r="E1604" t="s">
        <v>1125</v>
      </c>
      <c r="F1604" t="s">
        <v>1129</v>
      </c>
    </row>
    <row r="1605" spans="1:6" x14ac:dyDescent="0.15">
      <c r="A1605" t="s">
        <v>1527</v>
      </c>
      <c r="B1605">
        <v>3104</v>
      </c>
      <c r="C1605" t="s">
        <v>1174</v>
      </c>
      <c r="D1605" s="919" t="e">
        <f>IF('P41(世田谷区)'!#REF!&lt;&gt;"",'P41(世田谷区)'!#REF!,"")</f>
        <v>#REF!</v>
      </c>
      <c r="E1605" t="s">
        <v>1125</v>
      </c>
      <c r="F1605" t="s">
        <v>1129</v>
      </c>
    </row>
    <row r="1606" spans="1:6" x14ac:dyDescent="0.15">
      <c r="A1606" t="s">
        <v>1527</v>
      </c>
      <c r="B1606">
        <v>3105</v>
      </c>
      <c r="C1606" t="s">
        <v>1243</v>
      </c>
      <c r="D1606" s="919" t="e">
        <f>IF('P41(世田谷区)'!#REF!&lt;&gt;"",'P41(世田谷区)'!#REF!,"")</f>
        <v>#REF!</v>
      </c>
      <c r="E1606" t="s">
        <v>1125</v>
      </c>
      <c r="F1606" t="s">
        <v>1129</v>
      </c>
    </row>
    <row r="1607" spans="1:6" x14ac:dyDescent="0.15">
      <c r="A1607" t="s">
        <v>1527</v>
      </c>
      <c r="B1607">
        <v>3106</v>
      </c>
      <c r="C1607" t="s">
        <v>1244</v>
      </c>
      <c r="D1607" s="919" t="e">
        <f>IF('P41(世田谷区)'!#REF!&lt;&gt;"",'P41(世田谷区)'!#REF!,"")</f>
        <v>#REF!</v>
      </c>
      <c r="E1607" t="s">
        <v>1125</v>
      </c>
      <c r="F1607" t="s">
        <v>1129</v>
      </c>
    </row>
    <row r="1608" spans="1:6" x14ac:dyDescent="0.15">
      <c r="A1608" t="s">
        <v>1527</v>
      </c>
      <c r="B1608">
        <v>3107</v>
      </c>
      <c r="C1608" t="s">
        <v>1411</v>
      </c>
      <c r="D1608" s="919" t="e">
        <f>IF('P41(世田谷区)'!#REF!&lt;&gt;"",'P41(世田谷区)'!#REF!,"")</f>
        <v>#REF!</v>
      </c>
      <c r="E1608" t="s">
        <v>1125</v>
      </c>
      <c r="F1608" t="s">
        <v>1129</v>
      </c>
    </row>
    <row r="1609" spans="1:6" x14ac:dyDescent="0.15">
      <c r="A1609" t="s">
        <v>1527</v>
      </c>
      <c r="B1609">
        <v>3111</v>
      </c>
      <c r="C1609" t="s">
        <v>1175</v>
      </c>
      <c r="D1609" s="926" t="e">
        <f>IF('P41(世田谷区)'!#REF!&lt;&gt;"",'P41(世田谷区)'!#REF!,"")</f>
        <v>#REF!</v>
      </c>
      <c r="E1609" t="s">
        <v>1125</v>
      </c>
      <c r="F1609" t="s">
        <v>1426</v>
      </c>
    </row>
    <row r="1610" spans="1:6" x14ac:dyDescent="0.15">
      <c r="A1610" t="s">
        <v>1527</v>
      </c>
      <c r="B1610">
        <v>3112</v>
      </c>
      <c r="C1610" t="s">
        <v>1176</v>
      </c>
      <c r="D1610" s="919" t="e">
        <f>IF('P41(世田谷区)'!#REF!&lt;&gt;"",'P41(世田谷区)'!#REF!,"")</f>
        <v>#REF!</v>
      </c>
      <c r="E1610" t="s">
        <v>1125</v>
      </c>
      <c r="F1610" t="s">
        <v>1129</v>
      </c>
    </row>
    <row r="1611" spans="1:6" x14ac:dyDescent="0.15">
      <c r="A1611" t="s">
        <v>1527</v>
      </c>
      <c r="B1611">
        <v>3113</v>
      </c>
      <c r="C1611" t="s">
        <v>1177</v>
      </c>
      <c r="D1611" s="919" t="e">
        <f>IF('P41(世田谷区)'!#REF!&lt;&gt;"",'P41(世田谷区)'!#REF!,"")</f>
        <v>#REF!</v>
      </c>
      <c r="E1611" t="s">
        <v>1125</v>
      </c>
      <c r="F1611" t="s">
        <v>1129</v>
      </c>
    </row>
    <row r="1612" spans="1:6" x14ac:dyDescent="0.15">
      <c r="A1612" t="s">
        <v>1527</v>
      </c>
      <c r="B1612">
        <v>3114</v>
      </c>
      <c r="C1612" t="s">
        <v>1178</v>
      </c>
      <c r="D1612" s="919" t="e">
        <f>IF('P41(世田谷区)'!#REF!&lt;&gt;"",'P41(世田谷区)'!#REF!,"")</f>
        <v>#REF!</v>
      </c>
      <c r="E1612" t="s">
        <v>1125</v>
      </c>
      <c r="F1612" t="s">
        <v>1129</v>
      </c>
    </row>
    <row r="1613" spans="1:6" x14ac:dyDescent="0.15">
      <c r="A1613" t="s">
        <v>1527</v>
      </c>
      <c r="B1613">
        <v>3115</v>
      </c>
      <c r="C1613" t="s">
        <v>1245</v>
      </c>
      <c r="D1613" s="919" t="e">
        <f>IF('P41(世田谷区)'!#REF!&lt;&gt;"",'P41(世田谷区)'!#REF!,"")</f>
        <v>#REF!</v>
      </c>
      <c r="E1613" t="s">
        <v>1125</v>
      </c>
      <c r="F1613" t="s">
        <v>1129</v>
      </c>
    </row>
    <row r="1614" spans="1:6" x14ac:dyDescent="0.15">
      <c r="A1614" t="s">
        <v>1527</v>
      </c>
      <c r="B1614">
        <v>3116</v>
      </c>
      <c r="C1614" t="s">
        <v>1246</v>
      </c>
      <c r="D1614" s="919" t="e">
        <f>IF('P41(世田谷区)'!#REF!&lt;&gt;"",'P41(世田谷区)'!#REF!,"")</f>
        <v>#REF!</v>
      </c>
      <c r="E1614" t="s">
        <v>1125</v>
      </c>
      <c r="F1614" t="s">
        <v>1129</v>
      </c>
    </row>
    <row r="1615" spans="1:6" x14ac:dyDescent="0.15">
      <c r="A1615" t="s">
        <v>1527</v>
      </c>
      <c r="B1615">
        <v>3117</v>
      </c>
      <c r="C1615" t="s">
        <v>1415</v>
      </c>
      <c r="D1615" s="919" t="e">
        <f>IF('P41(世田谷区)'!#REF!&lt;&gt;"",'P41(世田谷区)'!#REF!,"")</f>
        <v>#REF!</v>
      </c>
      <c r="E1615" t="s">
        <v>1125</v>
      </c>
      <c r="F1615" t="s">
        <v>1129</v>
      </c>
    </row>
    <row r="1616" spans="1:6" x14ac:dyDescent="0.15">
      <c r="A1616" t="s">
        <v>1527</v>
      </c>
      <c r="B1616">
        <v>3121</v>
      </c>
      <c r="C1616" t="s">
        <v>1179</v>
      </c>
      <c r="D1616" s="926" t="e">
        <f>IF('P41(世田谷区)'!#REF!&lt;&gt;"",'P41(世田谷区)'!#REF!,"")</f>
        <v>#REF!</v>
      </c>
      <c r="E1616" t="s">
        <v>1125</v>
      </c>
      <c r="F1616" t="s">
        <v>1426</v>
      </c>
    </row>
    <row r="1617" spans="1:6" x14ac:dyDescent="0.15">
      <c r="A1617" t="s">
        <v>1527</v>
      </c>
      <c r="B1617">
        <v>3122</v>
      </c>
      <c r="C1617" t="s">
        <v>1180</v>
      </c>
      <c r="D1617" s="919" t="e">
        <f>IF('P41(世田谷区)'!#REF!&lt;&gt;"",'P41(世田谷区)'!#REF!,"")</f>
        <v>#REF!</v>
      </c>
      <c r="E1617" t="s">
        <v>1125</v>
      </c>
      <c r="F1617" t="s">
        <v>1129</v>
      </c>
    </row>
    <row r="1618" spans="1:6" x14ac:dyDescent="0.15">
      <c r="A1618" t="s">
        <v>1527</v>
      </c>
      <c r="B1618">
        <v>3123</v>
      </c>
      <c r="C1618" t="s">
        <v>1181</v>
      </c>
      <c r="D1618" s="919" t="e">
        <f>IF('P41(世田谷区)'!#REF!&lt;&gt;"",'P41(世田谷区)'!#REF!,"")</f>
        <v>#REF!</v>
      </c>
      <c r="E1618" t="s">
        <v>1125</v>
      </c>
      <c r="F1618" t="s">
        <v>1129</v>
      </c>
    </row>
    <row r="1619" spans="1:6" x14ac:dyDescent="0.15">
      <c r="A1619" t="s">
        <v>1527</v>
      </c>
      <c r="B1619">
        <v>3124</v>
      </c>
      <c r="C1619" t="s">
        <v>1182</v>
      </c>
      <c r="D1619" s="919" t="e">
        <f>IF('P41(世田谷区)'!#REF!&lt;&gt;"",'P41(世田谷区)'!#REF!,"")</f>
        <v>#REF!</v>
      </c>
      <c r="E1619" t="s">
        <v>1125</v>
      </c>
      <c r="F1619" t="s">
        <v>1129</v>
      </c>
    </row>
    <row r="1620" spans="1:6" x14ac:dyDescent="0.15">
      <c r="A1620" t="s">
        <v>1527</v>
      </c>
      <c r="B1620">
        <v>3125</v>
      </c>
      <c r="C1620" t="s">
        <v>1247</v>
      </c>
      <c r="D1620" s="919" t="e">
        <f>IF('P41(世田谷区)'!#REF!&lt;&gt;"",'P41(世田谷区)'!#REF!,"")</f>
        <v>#REF!</v>
      </c>
      <c r="E1620" t="s">
        <v>1125</v>
      </c>
      <c r="F1620" t="s">
        <v>1129</v>
      </c>
    </row>
    <row r="1621" spans="1:6" x14ac:dyDescent="0.15">
      <c r="A1621" t="s">
        <v>1527</v>
      </c>
      <c r="B1621">
        <v>3126</v>
      </c>
      <c r="C1621" t="s">
        <v>1248</v>
      </c>
      <c r="D1621" s="919" t="e">
        <f>IF('P41(世田谷区)'!#REF!&lt;&gt;"",'P41(世田谷区)'!#REF!,"")</f>
        <v>#REF!</v>
      </c>
      <c r="E1621" t="s">
        <v>1125</v>
      </c>
      <c r="F1621" t="s">
        <v>1129</v>
      </c>
    </row>
    <row r="1622" spans="1:6" x14ac:dyDescent="0.15">
      <c r="A1622" t="s">
        <v>1527</v>
      </c>
      <c r="B1622">
        <v>3127</v>
      </c>
      <c r="C1622" t="s">
        <v>1418</v>
      </c>
      <c r="D1622" s="919" t="e">
        <f>IF('P41(世田谷区)'!#REF!&lt;&gt;"",'P41(世田谷区)'!#REF!,"")</f>
        <v>#REF!</v>
      </c>
      <c r="E1622" t="s">
        <v>1125</v>
      </c>
      <c r="F1622" t="s">
        <v>1129</v>
      </c>
    </row>
    <row r="1623" spans="1:6" x14ac:dyDescent="0.15">
      <c r="A1623" t="s">
        <v>1527</v>
      </c>
      <c r="B1623">
        <v>3129</v>
      </c>
      <c r="C1623" t="s">
        <v>1419</v>
      </c>
      <c r="D1623" s="919" t="e">
        <f>IF('P41(世田谷区)'!#REF!&lt;&gt;"",'P41(世田谷区)'!#REF!,"")</f>
        <v>#REF!</v>
      </c>
      <c r="E1623" t="s">
        <v>1125</v>
      </c>
      <c r="F1623" t="s">
        <v>1129</v>
      </c>
    </row>
    <row r="1624" spans="1:6" x14ac:dyDescent="0.15">
      <c r="A1624" t="s">
        <v>1527</v>
      </c>
      <c r="B1624">
        <v>3133</v>
      </c>
      <c r="C1624" t="s">
        <v>1249</v>
      </c>
      <c r="D1624" s="926" t="e">
        <f>IF('P41(世田谷区)'!#REF!&lt;&gt;"",'P41(世田谷区)'!#REF!,"")</f>
        <v>#REF!</v>
      </c>
      <c r="E1624" t="s">
        <v>1125</v>
      </c>
      <c r="F1624" t="s">
        <v>1426</v>
      </c>
    </row>
    <row r="1625" spans="1:6" x14ac:dyDescent="0.15">
      <c r="A1625" t="s">
        <v>1527</v>
      </c>
      <c r="B1625">
        <v>3134</v>
      </c>
      <c r="C1625" t="s">
        <v>1250</v>
      </c>
      <c r="D1625" s="919" t="e">
        <f>IF('P41(世田谷区)'!#REF!&lt;&gt;"",'P41(世田谷区)'!#REF!,"")</f>
        <v>#REF!</v>
      </c>
      <c r="E1625" t="s">
        <v>1125</v>
      </c>
      <c r="F1625" t="s">
        <v>1129</v>
      </c>
    </row>
    <row r="1626" spans="1:6" x14ac:dyDescent="0.15">
      <c r="A1626" t="s">
        <v>1527</v>
      </c>
      <c r="B1626">
        <v>3135</v>
      </c>
      <c r="C1626" t="s">
        <v>1251</v>
      </c>
      <c r="D1626" s="919" t="e">
        <f>IF('P41(世田谷区)'!#REF!&lt;&gt;"",'P41(世田谷区)'!#REF!,"")</f>
        <v>#REF!</v>
      </c>
      <c r="E1626" t="s">
        <v>1125</v>
      </c>
      <c r="F1626" t="s">
        <v>1129</v>
      </c>
    </row>
    <row r="1627" spans="1:6" x14ac:dyDescent="0.15">
      <c r="A1627" t="s">
        <v>1527</v>
      </c>
      <c r="B1627">
        <v>3136</v>
      </c>
      <c r="C1627" t="s">
        <v>1252</v>
      </c>
      <c r="D1627" s="919" t="e">
        <f>IF('P41(世田谷区)'!#REF!&lt;&gt;"",'P41(世田谷区)'!#REF!,"")</f>
        <v>#REF!</v>
      </c>
      <c r="E1627" t="s">
        <v>1125</v>
      </c>
      <c r="F1627" t="s">
        <v>1129</v>
      </c>
    </row>
    <row r="1628" spans="1:6" x14ac:dyDescent="0.15">
      <c r="A1628" t="s">
        <v>1527</v>
      </c>
      <c r="B1628">
        <v>3137</v>
      </c>
      <c r="C1628" t="s">
        <v>1253</v>
      </c>
      <c r="D1628" s="919" t="e">
        <f>IF('P41(世田谷区)'!#REF!&lt;&gt;"",'P41(世田谷区)'!#REF!,"")</f>
        <v>#REF!</v>
      </c>
      <c r="E1628" t="s">
        <v>1125</v>
      </c>
      <c r="F1628" t="s">
        <v>1129</v>
      </c>
    </row>
    <row r="1629" spans="1:6" x14ac:dyDescent="0.15">
      <c r="A1629" t="s">
        <v>1527</v>
      </c>
      <c r="B1629">
        <v>3138</v>
      </c>
      <c r="C1629" t="s">
        <v>1254</v>
      </c>
      <c r="D1629" s="919" t="e">
        <f>IF('P41(世田谷区)'!#REF!&lt;&gt;"",'P41(世田谷区)'!#REF!,"")</f>
        <v>#REF!</v>
      </c>
      <c r="E1629" t="s">
        <v>1125</v>
      </c>
      <c r="F1629" t="s">
        <v>1129</v>
      </c>
    </row>
    <row r="1630" spans="1:6" x14ac:dyDescent="0.15">
      <c r="A1630" t="s">
        <v>1527</v>
      </c>
      <c r="B1630">
        <v>3139</v>
      </c>
      <c r="C1630" t="s">
        <v>1529</v>
      </c>
      <c r="D1630" s="919" t="e">
        <f>IF('P41(世田谷区)'!#REF!&lt;&gt;"",'P41(世田谷区)'!#REF!,"")</f>
        <v>#REF!</v>
      </c>
      <c r="E1630" t="s">
        <v>1125</v>
      </c>
      <c r="F1630" t="s">
        <v>1129</v>
      </c>
    </row>
    <row r="1631" spans="1:6" x14ac:dyDescent="0.15">
      <c r="A1631" t="s">
        <v>1527</v>
      </c>
      <c r="B1631">
        <v>3141</v>
      </c>
      <c r="C1631" t="s">
        <v>1530</v>
      </c>
      <c r="D1631" s="919" t="e">
        <f>IF('P41(世田谷区)'!#REF!&lt;&gt;"",'P41(世田谷区)'!#REF!,"")</f>
        <v>#REF!</v>
      </c>
      <c r="E1631" t="s">
        <v>1125</v>
      </c>
      <c r="F1631" t="s">
        <v>1129</v>
      </c>
    </row>
    <row r="1632" spans="1:6" x14ac:dyDescent="0.15">
      <c r="A1632" t="s">
        <v>1531</v>
      </c>
      <c r="B1632">
        <v>3146</v>
      </c>
      <c r="C1632" t="s">
        <v>1532</v>
      </c>
      <c r="D1632" s="919" t="str">
        <f>IF('P30(世田谷区)'!F2&lt;&gt;"",'P30(世田谷区)'!F2,"")</f>
        <v/>
      </c>
      <c r="E1632" t="s">
        <v>1125</v>
      </c>
      <c r="F1632" t="s">
        <v>1129</v>
      </c>
    </row>
    <row r="1633" spans="1:6" x14ac:dyDescent="0.15">
      <c r="A1633" t="s">
        <v>1531</v>
      </c>
      <c r="B1633">
        <v>3148</v>
      </c>
      <c r="C1633" t="s">
        <v>1305</v>
      </c>
      <c r="D1633" s="919" t="str">
        <f>IF('P30(世田谷区)'!C5&lt;&gt;"",'P30(世田谷区)'!C5,"")</f>
        <v/>
      </c>
      <c r="E1633" t="s">
        <v>1125</v>
      </c>
      <c r="F1633" t="s">
        <v>1129</v>
      </c>
    </row>
    <row r="1634" spans="1:6" x14ac:dyDescent="0.15">
      <c r="A1634" t="s">
        <v>1531</v>
      </c>
      <c r="B1634">
        <v>3150</v>
      </c>
      <c r="C1634" t="s">
        <v>1306</v>
      </c>
      <c r="D1634" s="919" t="str">
        <f>IF('P30(世田谷区)'!C6&lt;&gt;"",'P30(世田谷区)'!C6,"")</f>
        <v/>
      </c>
      <c r="E1634" t="s">
        <v>1125</v>
      </c>
      <c r="F1634" t="s">
        <v>1129</v>
      </c>
    </row>
    <row r="1635" spans="1:6" x14ac:dyDescent="0.15">
      <c r="A1635" t="s">
        <v>1531</v>
      </c>
      <c r="B1635">
        <v>3155</v>
      </c>
      <c r="C1635" t="s">
        <v>1135</v>
      </c>
      <c r="D1635" s="919" t="str">
        <f>IF('P30(世田谷区)'!C10&lt;&gt;"",'P30(世田谷区)'!C10,"")</f>
        <v/>
      </c>
      <c r="E1635" t="s">
        <v>1125</v>
      </c>
      <c r="F1635" t="s">
        <v>1129</v>
      </c>
    </row>
    <row r="1636" spans="1:6" x14ac:dyDescent="0.15">
      <c r="A1636" t="s">
        <v>1531</v>
      </c>
      <c r="B1636">
        <v>3157</v>
      </c>
      <c r="C1636" t="s">
        <v>1308</v>
      </c>
      <c r="D1636" s="919" t="str">
        <f>IF('P30(世田谷区)'!C11&lt;&gt;"",'P30(世田谷区)'!C11,"")</f>
        <v/>
      </c>
      <c r="E1636" t="s">
        <v>1125</v>
      </c>
      <c r="F1636" t="s">
        <v>1129</v>
      </c>
    </row>
    <row r="1637" spans="1:6" x14ac:dyDescent="0.15">
      <c r="A1637" t="s">
        <v>1531</v>
      </c>
      <c r="B1637">
        <v>3159</v>
      </c>
      <c r="C1637" t="s">
        <v>1533</v>
      </c>
      <c r="D1637" s="919" t="str">
        <f>IF('P30(世田谷区)'!E11&lt;&gt;"",'P30(世田谷区)'!E11,"")</f>
        <v/>
      </c>
      <c r="E1637" t="s">
        <v>1125</v>
      </c>
      <c r="F1637" t="s">
        <v>1129</v>
      </c>
    </row>
    <row r="1638" spans="1:6" x14ac:dyDescent="0.15">
      <c r="A1638" t="s">
        <v>1531</v>
      </c>
      <c r="B1638">
        <v>3160</v>
      </c>
      <c r="C1638" t="s">
        <v>1310</v>
      </c>
      <c r="D1638" s="919" t="str">
        <f>IF('P30(世田谷区)'!C13&lt;&gt;"",'P30(世田谷区)'!C13,"")</f>
        <v/>
      </c>
      <c r="E1638" t="s">
        <v>1125</v>
      </c>
      <c r="F1638" t="s">
        <v>1129</v>
      </c>
    </row>
    <row r="1639" spans="1:6" x14ac:dyDescent="0.15">
      <c r="A1639" t="s">
        <v>1531</v>
      </c>
      <c r="B1639">
        <v>3163</v>
      </c>
      <c r="C1639" t="s">
        <v>1311</v>
      </c>
      <c r="D1639" s="919" t="str">
        <f>IF('P30(世田谷区)'!C14&lt;&gt;"",'P30(世田谷区)'!C14,"")</f>
        <v/>
      </c>
      <c r="E1639" t="s">
        <v>1125</v>
      </c>
      <c r="F1639" t="s">
        <v>1129</v>
      </c>
    </row>
    <row r="1640" spans="1:6" x14ac:dyDescent="0.15">
      <c r="A1640" t="s">
        <v>1531</v>
      </c>
      <c r="B1640">
        <v>3166</v>
      </c>
      <c r="C1640" t="s">
        <v>1444</v>
      </c>
      <c r="D1640" s="919" t="str">
        <f>IF('P30(世田谷区)'!C15&lt;&gt;"",'P30(世田谷区)'!C15,"")</f>
        <v/>
      </c>
      <c r="E1640" t="s">
        <v>1125</v>
      </c>
      <c r="F1640" t="s">
        <v>1129</v>
      </c>
    </row>
    <row r="1641" spans="1:6" x14ac:dyDescent="0.15">
      <c r="A1641" t="s">
        <v>1531</v>
      </c>
      <c r="B1641">
        <v>3168</v>
      </c>
      <c r="C1641" t="s">
        <v>1445</v>
      </c>
      <c r="D1641" s="919" t="str">
        <f>IF('P30(世田谷区)'!C16&lt;&gt;"",'P30(世田谷区)'!C16,"")</f>
        <v/>
      </c>
      <c r="E1641" t="s">
        <v>1125</v>
      </c>
      <c r="F1641" t="s">
        <v>1129</v>
      </c>
    </row>
    <row r="1642" spans="1:6" x14ac:dyDescent="0.15">
      <c r="A1642" t="s">
        <v>1531</v>
      </c>
      <c r="B1642">
        <v>3170</v>
      </c>
      <c r="C1642" t="s">
        <v>1534</v>
      </c>
      <c r="D1642" s="919" t="str">
        <f>IF('P30(世田谷区)'!E16&lt;&gt;"",'P30(世田谷区)'!E16,"")</f>
        <v/>
      </c>
      <c r="E1642" t="s">
        <v>1125</v>
      </c>
      <c r="F1642" t="s">
        <v>1129</v>
      </c>
    </row>
    <row r="1643" spans="1:6" x14ac:dyDescent="0.15">
      <c r="A1643" t="s">
        <v>1535</v>
      </c>
      <c r="B1643">
        <v>3173</v>
      </c>
      <c r="C1643" t="s">
        <v>1505</v>
      </c>
      <c r="D1643" s="919" t="str">
        <f>IF('P31(世田谷区)'!D2&lt;&gt;"",'P31(世田谷区)'!D2,"")</f>
        <v/>
      </c>
      <c r="E1643" t="s">
        <v>1125</v>
      </c>
      <c r="F1643" t="s">
        <v>1129</v>
      </c>
    </row>
    <row r="1644" spans="1:6" x14ac:dyDescent="0.15">
      <c r="A1644" t="s">
        <v>1535</v>
      </c>
      <c r="B1644">
        <v>3175</v>
      </c>
      <c r="C1644" t="s">
        <v>1536</v>
      </c>
      <c r="D1644" s="919" t="str">
        <f>IF('P31(世田谷区)'!D3&lt;&gt;"",'P31(世田谷区)'!D3,"")</f>
        <v/>
      </c>
      <c r="E1644" t="s">
        <v>1125</v>
      </c>
      <c r="F1644" t="s">
        <v>1129</v>
      </c>
    </row>
    <row r="1645" spans="1:6" x14ac:dyDescent="0.15">
      <c r="A1645" t="s">
        <v>1535</v>
      </c>
      <c r="B1645">
        <v>3179</v>
      </c>
      <c r="C1645" t="s">
        <v>1184</v>
      </c>
      <c r="D1645" s="919" t="str">
        <f>IF('P31(世田谷区)'!D4&lt;&gt;"",'P31(世田谷区)'!D4,"")</f>
        <v/>
      </c>
      <c r="E1645" t="s">
        <v>1125</v>
      </c>
      <c r="F1645" t="s">
        <v>1129</v>
      </c>
    </row>
    <row r="1646" spans="1:6" x14ac:dyDescent="0.15">
      <c r="A1646" t="s">
        <v>1535</v>
      </c>
      <c r="B1646">
        <v>3181</v>
      </c>
      <c r="C1646" t="s">
        <v>1151</v>
      </c>
      <c r="D1646" s="919" t="str">
        <f>IF('P31(世田谷区)'!D5&lt;&gt;"",'P31(世田谷区)'!D5,"")</f>
        <v/>
      </c>
      <c r="E1646" t="s">
        <v>1125</v>
      </c>
      <c r="F1646" t="s">
        <v>1129</v>
      </c>
    </row>
    <row r="1647" spans="1:6" x14ac:dyDescent="0.15">
      <c r="A1647" t="s">
        <v>1535</v>
      </c>
      <c r="B1647">
        <v>3183</v>
      </c>
      <c r="C1647" t="s">
        <v>1153</v>
      </c>
      <c r="D1647" s="919" t="str">
        <f>IF('P31(世田谷区)'!D6&lt;&gt;"",'P31(世田谷区)'!D6,"")</f>
        <v/>
      </c>
      <c r="E1647" t="s">
        <v>1125</v>
      </c>
      <c r="F1647" t="s">
        <v>1129</v>
      </c>
    </row>
    <row r="1648" spans="1:6" x14ac:dyDescent="0.15">
      <c r="A1648" t="s">
        <v>1535</v>
      </c>
      <c r="B1648">
        <v>3185</v>
      </c>
      <c r="C1648" t="s">
        <v>1155</v>
      </c>
      <c r="D1648" s="919" t="str">
        <f>IF('P31(世田谷区)'!D7&lt;&gt;"",'P31(世田谷区)'!D7,"")</f>
        <v/>
      </c>
      <c r="E1648" t="s">
        <v>1125</v>
      </c>
      <c r="F1648" t="s">
        <v>1129</v>
      </c>
    </row>
    <row r="1649" spans="1:6" x14ac:dyDescent="0.15">
      <c r="A1649" t="s">
        <v>1535</v>
      </c>
      <c r="B1649">
        <v>3187</v>
      </c>
      <c r="C1649" t="s">
        <v>1157</v>
      </c>
      <c r="D1649" s="919" t="str">
        <f>IF('P31(世田谷区)'!D8&lt;&gt;"",'P31(世田谷区)'!D8,"")</f>
        <v/>
      </c>
      <c r="E1649" t="s">
        <v>1125</v>
      </c>
      <c r="F1649" t="s">
        <v>1129</v>
      </c>
    </row>
    <row r="1650" spans="1:6" x14ac:dyDescent="0.15">
      <c r="A1650" t="s">
        <v>1535</v>
      </c>
      <c r="B1650">
        <v>3189</v>
      </c>
      <c r="C1650" t="s">
        <v>1159</v>
      </c>
      <c r="D1650" s="919" t="str">
        <f>IF('P31(世田谷区)'!D9&lt;&gt;"",'P31(世田谷区)'!D9,"")</f>
        <v/>
      </c>
      <c r="E1650" t="s">
        <v>1125</v>
      </c>
      <c r="F1650" t="s">
        <v>1129</v>
      </c>
    </row>
    <row r="1651" spans="1:6" x14ac:dyDescent="0.15">
      <c r="A1651" t="s">
        <v>1535</v>
      </c>
      <c r="B1651">
        <v>3193</v>
      </c>
      <c r="C1651" t="s">
        <v>1161</v>
      </c>
      <c r="D1651" s="919" t="str">
        <f>IF('P31(世田谷区)'!D10&lt;&gt;"",'P31(世田谷区)'!D10,"")</f>
        <v/>
      </c>
      <c r="E1651" t="s">
        <v>1125</v>
      </c>
      <c r="F1651" t="s">
        <v>1129</v>
      </c>
    </row>
    <row r="1652" spans="1:6" x14ac:dyDescent="0.15">
      <c r="A1652" t="s">
        <v>1535</v>
      </c>
      <c r="B1652">
        <v>3195</v>
      </c>
      <c r="C1652" t="s">
        <v>1163</v>
      </c>
      <c r="D1652" s="919" t="str">
        <f>IF('P31(世田谷区)'!D11&lt;&gt;"",'P31(世田谷区)'!D11,"")</f>
        <v/>
      </c>
      <c r="E1652" t="s">
        <v>1125</v>
      </c>
      <c r="F1652" t="s">
        <v>1129</v>
      </c>
    </row>
    <row r="1653" spans="1:6" x14ac:dyDescent="0.15">
      <c r="A1653" t="s">
        <v>1535</v>
      </c>
      <c r="B1653">
        <v>3197</v>
      </c>
      <c r="C1653" t="s">
        <v>1165</v>
      </c>
      <c r="D1653" s="919" t="str">
        <f>IF('P31(世田谷区)'!D12&lt;&gt;"",'P31(世田谷区)'!D12,"")</f>
        <v/>
      </c>
      <c r="E1653" t="s">
        <v>1125</v>
      </c>
      <c r="F1653" t="s">
        <v>1129</v>
      </c>
    </row>
    <row r="1654" spans="1:6" x14ac:dyDescent="0.15">
      <c r="A1654" t="s">
        <v>1535</v>
      </c>
      <c r="B1654">
        <v>3199</v>
      </c>
      <c r="C1654" t="s">
        <v>1167</v>
      </c>
      <c r="D1654" s="919" t="str">
        <f>IF('P31(世田谷区)'!D13&lt;&gt;"",'P31(世田谷区)'!D13,"")</f>
        <v/>
      </c>
      <c r="E1654" t="s">
        <v>1125</v>
      </c>
      <c r="F1654" t="s">
        <v>1129</v>
      </c>
    </row>
    <row r="1655" spans="1:6" x14ac:dyDescent="0.15">
      <c r="A1655" t="s">
        <v>1535</v>
      </c>
      <c r="B1655">
        <v>3206</v>
      </c>
      <c r="C1655" t="s">
        <v>1275</v>
      </c>
      <c r="D1655" s="919" t="str">
        <f>IF('P31(世田谷区)'!B20&lt;&gt;"",'P31(世田谷区)'!B20,"")</f>
        <v/>
      </c>
      <c r="E1655" t="s">
        <v>1125</v>
      </c>
      <c r="F1655" t="s">
        <v>1129</v>
      </c>
    </row>
    <row r="1656" spans="1:6" x14ac:dyDescent="0.15">
      <c r="A1656" t="s">
        <v>1535</v>
      </c>
      <c r="B1656">
        <v>3208</v>
      </c>
      <c r="C1656" t="s">
        <v>1255</v>
      </c>
      <c r="D1656" s="919" t="str">
        <f>IF('P31(世田谷区)'!D20&lt;&gt;"",'P31(世田谷区)'!D20,"")</f>
        <v/>
      </c>
      <c r="E1656" t="s">
        <v>1125</v>
      </c>
      <c r="F1656" t="s">
        <v>1129</v>
      </c>
    </row>
    <row r="1657" spans="1:6" x14ac:dyDescent="0.15">
      <c r="A1657" t="s">
        <v>1535</v>
      </c>
      <c r="B1657">
        <v>3210</v>
      </c>
      <c r="C1657" t="s">
        <v>1257</v>
      </c>
      <c r="D1657" s="919" t="str">
        <f>IF('P31(世田谷区)'!F20&lt;&gt;"",'P31(世田谷区)'!F20,"")</f>
        <v/>
      </c>
      <c r="E1657" t="s">
        <v>1125</v>
      </c>
      <c r="F1657" t="s">
        <v>1129</v>
      </c>
    </row>
    <row r="1658" spans="1:6" x14ac:dyDescent="0.15">
      <c r="A1658" t="s">
        <v>1535</v>
      </c>
      <c r="B1658">
        <v>3212</v>
      </c>
      <c r="C1658" t="s">
        <v>1259</v>
      </c>
      <c r="D1658" s="919" t="str">
        <f>IF('P31(世田谷区)'!H20&lt;&gt;"",'P31(世田谷区)'!H20,"")</f>
        <v/>
      </c>
      <c r="E1658" t="s">
        <v>1125</v>
      </c>
      <c r="F1658" t="s">
        <v>1129</v>
      </c>
    </row>
    <row r="1659" spans="1:6" x14ac:dyDescent="0.15">
      <c r="A1659" t="s">
        <v>1535</v>
      </c>
      <c r="B1659">
        <v>3214</v>
      </c>
      <c r="C1659" t="s">
        <v>1276</v>
      </c>
      <c r="D1659" s="919" t="str">
        <f>IF('P31(世田谷区)'!B21&lt;&gt;"",'P31(世田谷区)'!B21,"")</f>
        <v/>
      </c>
      <c r="E1659" t="s">
        <v>1125</v>
      </c>
      <c r="F1659" t="s">
        <v>1129</v>
      </c>
    </row>
    <row r="1660" spans="1:6" x14ac:dyDescent="0.15">
      <c r="A1660" t="s">
        <v>1535</v>
      </c>
      <c r="B1660">
        <v>3216</v>
      </c>
      <c r="C1660" t="s">
        <v>1261</v>
      </c>
      <c r="D1660" s="919" t="str">
        <f>IF('P31(世田谷区)'!D21&lt;&gt;"",'P31(世田谷区)'!D21,"")</f>
        <v/>
      </c>
      <c r="E1660" t="s">
        <v>1125</v>
      </c>
      <c r="F1660" t="s">
        <v>1129</v>
      </c>
    </row>
    <row r="1661" spans="1:6" x14ac:dyDescent="0.15">
      <c r="A1661" t="s">
        <v>1535</v>
      </c>
      <c r="B1661">
        <v>3218</v>
      </c>
      <c r="C1661" t="s">
        <v>1263</v>
      </c>
      <c r="D1661" s="919" t="str">
        <f>IF('P31(世田谷区)'!F21&lt;&gt;"",'P31(世田谷区)'!F21,"")</f>
        <v/>
      </c>
      <c r="E1661" t="s">
        <v>1125</v>
      </c>
      <c r="F1661" t="s">
        <v>1129</v>
      </c>
    </row>
    <row r="1662" spans="1:6" x14ac:dyDescent="0.15">
      <c r="A1662" t="s">
        <v>1535</v>
      </c>
      <c r="B1662">
        <v>3220</v>
      </c>
      <c r="C1662" t="s">
        <v>1265</v>
      </c>
      <c r="D1662" s="919" t="str">
        <f>IF('P31(世田谷区)'!H21&lt;&gt;"",'P31(世田谷区)'!H21,"")</f>
        <v/>
      </c>
      <c r="E1662" t="s">
        <v>1125</v>
      </c>
      <c r="F1662" t="s">
        <v>1129</v>
      </c>
    </row>
    <row r="1663" spans="1:6" x14ac:dyDescent="0.15">
      <c r="A1663" t="s">
        <v>1535</v>
      </c>
      <c r="B1663">
        <v>3222</v>
      </c>
      <c r="C1663" t="s">
        <v>1448</v>
      </c>
      <c r="D1663" s="919" t="str">
        <f>IF('P31(世田谷区)'!B22&lt;&gt;"",'P31(世田谷区)'!B22,"")</f>
        <v/>
      </c>
      <c r="E1663" t="s">
        <v>1125</v>
      </c>
      <c r="F1663" t="s">
        <v>1129</v>
      </c>
    </row>
    <row r="1664" spans="1:6" x14ac:dyDescent="0.15">
      <c r="A1664" t="s">
        <v>1535</v>
      </c>
      <c r="B1664">
        <v>3224</v>
      </c>
      <c r="C1664" t="s">
        <v>1537</v>
      </c>
      <c r="D1664" s="924" t="str">
        <f>IF('P31(世田谷区)'!D22&lt;&gt;"",'P31(世田谷区)'!D22,"")</f>
        <v/>
      </c>
      <c r="E1664" t="s">
        <v>1125</v>
      </c>
      <c r="F1664" t="s">
        <v>1283</v>
      </c>
    </row>
    <row r="1665" spans="1:6" x14ac:dyDescent="0.15">
      <c r="A1665" t="s">
        <v>1538</v>
      </c>
      <c r="B1665">
        <v>3228</v>
      </c>
      <c r="C1665" t="s">
        <v>1539</v>
      </c>
      <c r="D1665" s="919" t="str">
        <f>IF('P32(世田谷区)'!C2&lt;&gt;"",'P32(世田谷区)'!C2,"")</f>
        <v/>
      </c>
      <c r="E1665" t="s">
        <v>1125</v>
      </c>
      <c r="F1665" t="s">
        <v>1129</v>
      </c>
    </row>
    <row r="1666" spans="1:6" x14ac:dyDescent="0.15">
      <c r="A1666" t="s">
        <v>1538</v>
      </c>
      <c r="B1666">
        <v>3232</v>
      </c>
      <c r="C1666" t="s">
        <v>1540</v>
      </c>
      <c r="D1666" s="919" t="str">
        <f>IF('P32(世田谷区)'!C3&lt;&gt;"",'P32(世田谷区)'!C3,"")</f>
        <v/>
      </c>
      <c r="E1666" t="s">
        <v>1125</v>
      </c>
      <c r="F1666" t="s">
        <v>1129</v>
      </c>
    </row>
    <row r="1667" spans="1:6" x14ac:dyDescent="0.15">
      <c r="A1667" t="s">
        <v>1538</v>
      </c>
      <c r="B1667">
        <v>3234</v>
      </c>
      <c r="C1667" t="s">
        <v>1541</v>
      </c>
      <c r="D1667" s="919" t="str">
        <f>IF('P32(世田谷区)'!E3&lt;&gt;"",'P32(世田谷区)'!E3,"")</f>
        <v/>
      </c>
      <c r="E1667" t="s">
        <v>1125</v>
      </c>
      <c r="F1667" t="s">
        <v>1129</v>
      </c>
    </row>
    <row r="1668" spans="1:6" x14ac:dyDescent="0.15">
      <c r="A1668" t="s">
        <v>1538</v>
      </c>
      <c r="B1668">
        <v>3236</v>
      </c>
      <c r="C1668" t="s">
        <v>1542</v>
      </c>
      <c r="D1668" s="919" t="str">
        <f>IF('P32(世田谷区)'!B6&lt;&gt;"",'P32(世田谷区)'!B6,"")</f>
        <v/>
      </c>
      <c r="E1668" t="s">
        <v>1125</v>
      </c>
      <c r="F1668" t="s">
        <v>1129</v>
      </c>
    </row>
    <row r="1669" spans="1:6" x14ac:dyDescent="0.15">
      <c r="A1669" t="s">
        <v>1538</v>
      </c>
      <c r="B1669">
        <v>3240</v>
      </c>
      <c r="C1669" t="s">
        <v>1218</v>
      </c>
      <c r="D1669" s="919" t="str">
        <f>IF('P32(世田谷区)'!F10&lt;&gt;"",'P32(世田谷区)'!F10,"")</f>
        <v/>
      </c>
      <c r="E1669" t="s">
        <v>1125</v>
      </c>
      <c r="F1669" t="s">
        <v>1129</v>
      </c>
    </row>
    <row r="1670" spans="1:6" x14ac:dyDescent="0.15">
      <c r="A1670" t="s">
        <v>1538</v>
      </c>
      <c r="B1670">
        <v>3242</v>
      </c>
      <c r="C1670" t="s">
        <v>1543</v>
      </c>
      <c r="D1670" s="919" t="str">
        <f>IF('P32(世田谷区)'!B13&lt;&gt;"",'P32(世田谷区)'!B13,"")</f>
        <v/>
      </c>
      <c r="E1670" t="s">
        <v>1125</v>
      </c>
      <c r="F1670" t="s">
        <v>1129</v>
      </c>
    </row>
    <row r="1671" spans="1:6" x14ac:dyDescent="0.15">
      <c r="A1671" t="s">
        <v>1538</v>
      </c>
      <c r="B1671">
        <v>3244</v>
      </c>
      <c r="C1671" t="s">
        <v>1544</v>
      </c>
      <c r="D1671" s="919" t="e">
        <f>IF('P32(世田谷区)'!#REF!&lt;&gt;"",'P32(世田谷区)'!#REF!,"")</f>
        <v>#REF!</v>
      </c>
      <c r="E1671" t="s">
        <v>1125</v>
      </c>
      <c r="F1671" t="s">
        <v>1129</v>
      </c>
    </row>
    <row r="1672" spans="1:6" x14ac:dyDescent="0.15">
      <c r="A1672" t="s">
        <v>1545</v>
      </c>
      <c r="B1672">
        <v>3247</v>
      </c>
      <c r="C1672" t="s">
        <v>1539</v>
      </c>
      <c r="D1672" s="919" t="str">
        <f>IF('P33(世田谷区)'!C2&lt;&gt;"",'P33(世田谷区)'!C2,"")</f>
        <v/>
      </c>
      <c r="E1672" t="s">
        <v>1125</v>
      </c>
      <c r="F1672" t="s">
        <v>1129</v>
      </c>
    </row>
    <row r="1673" spans="1:6" x14ac:dyDescent="0.15">
      <c r="A1673" t="s">
        <v>1545</v>
      </c>
      <c r="B1673">
        <v>3249</v>
      </c>
      <c r="C1673" t="s">
        <v>1281</v>
      </c>
      <c r="D1673" s="919" t="str">
        <f>IF('P33(世田谷区)'!E2&lt;&gt;"",'P33(世田谷区)'!E2,"")</f>
        <v/>
      </c>
      <c r="E1673" t="s">
        <v>1125</v>
      </c>
      <c r="F1673" t="s">
        <v>1129</v>
      </c>
    </row>
    <row r="1674" spans="1:6" x14ac:dyDescent="0.15">
      <c r="A1674" t="s">
        <v>1545</v>
      </c>
      <c r="B1674">
        <v>3252</v>
      </c>
      <c r="C1674" t="s">
        <v>1546</v>
      </c>
      <c r="D1674" s="919" t="str">
        <f>IF('P33(世田谷区)'!H2&lt;&gt;"",'P33(世田谷区)'!H2,"")</f>
        <v/>
      </c>
      <c r="E1674" t="s">
        <v>1125</v>
      </c>
      <c r="F1674" t="s">
        <v>1129</v>
      </c>
    </row>
    <row r="1675" spans="1:6" x14ac:dyDescent="0.15">
      <c r="A1675" t="s">
        <v>1545</v>
      </c>
      <c r="B1675">
        <v>3254</v>
      </c>
      <c r="C1675" t="s">
        <v>1540</v>
      </c>
      <c r="D1675" s="919" t="str">
        <f>IF('P33(世田谷区)'!C3&lt;&gt;"",'P33(世田谷区)'!C3,"")</f>
        <v/>
      </c>
      <c r="E1675" t="s">
        <v>1125</v>
      </c>
      <c r="F1675" t="s">
        <v>1129</v>
      </c>
    </row>
    <row r="1676" spans="1:6" x14ac:dyDescent="0.15">
      <c r="A1676" t="s">
        <v>1545</v>
      </c>
      <c r="B1676">
        <v>3256</v>
      </c>
      <c r="C1676" t="s">
        <v>1469</v>
      </c>
      <c r="D1676" s="919" t="str">
        <f>IF('P33(世田谷区)'!E3&lt;&gt;"",'P33(世田谷区)'!E3,"")</f>
        <v/>
      </c>
      <c r="E1676" t="s">
        <v>1125</v>
      </c>
      <c r="F1676" t="s">
        <v>1129</v>
      </c>
    </row>
    <row r="1677" spans="1:6" x14ac:dyDescent="0.15">
      <c r="A1677" t="s">
        <v>1545</v>
      </c>
      <c r="B1677">
        <v>3259</v>
      </c>
      <c r="C1677" t="s">
        <v>1547</v>
      </c>
      <c r="D1677" s="919" t="str">
        <f>IF('P33(世田谷区)'!H3&lt;&gt;"",'P33(世田谷区)'!H3,"")</f>
        <v/>
      </c>
      <c r="E1677" t="s">
        <v>1125</v>
      </c>
      <c r="F1677" t="s">
        <v>1129</v>
      </c>
    </row>
    <row r="1678" spans="1:6" x14ac:dyDescent="0.15">
      <c r="A1678" t="s">
        <v>1545</v>
      </c>
      <c r="B1678">
        <v>3263</v>
      </c>
      <c r="C1678" t="s">
        <v>1548</v>
      </c>
      <c r="D1678" s="919" t="str">
        <f>IF('P33(世田谷区)'!C7&lt;&gt;"",'P33(世田谷区)'!C7,"")</f>
        <v/>
      </c>
      <c r="E1678" t="s">
        <v>1125</v>
      </c>
      <c r="F1678" t="s">
        <v>1129</v>
      </c>
    </row>
    <row r="1679" spans="1:6" x14ac:dyDescent="0.15">
      <c r="A1679" t="s">
        <v>1545</v>
      </c>
      <c r="B1679">
        <v>3265</v>
      </c>
      <c r="C1679" t="s">
        <v>1549</v>
      </c>
      <c r="D1679" s="919" t="str">
        <f>IF('P33(世田谷区)'!C8&lt;&gt;"",'P33(世田谷区)'!C8,"")</f>
        <v/>
      </c>
      <c r="E1679" t="s">
        <v>1125</v>
      </c>
      <c r="F1679" t="s">
        <v>1129</v>
      </c>
    </row>
    <row r="1680" spans="1:6" x14ac:dyDescent="0.15">
      <c r="A1680" t="s">
        <v>1545</v>
      </c>
      <c r="B1680">
        <v>3267</v>
      </c>
      <c r="C1680" t="s">
        <v>1550</v>
      </c>
      <c r="D1680" s="919" t="str">
        <f>IF('P33(世田谷区)'!C9&lt;&gt;"",'P33(世田谷区)'!C9,"")</f>
        <v/>
      </c>
      <c r="E1680" t="s">
        <v>1125</v>
      </c>
      <c r="F1680" t="s">
        <v>1129</v>
      </c>
    </row>
    <row r="1681" spans="1:6" x14ac:dyDescent="0.15">
      <c r="A1681" t="s">
        <v>1545</v>
      </c>
      <c r="B1681">
        <v>3274</v>
      </c>
      <c r="C1681" t="s">
        <v>1435</v>
      </c>
      <c r="D1681" s="919" t="str">
        <f>IF('P33(世田谷区)'!B14&lt;&gt;"",'P33(世田谷区)'!B14,"")</f>
        <v/>
      </c>
      <c r="E1681" t="s">
        <v>1125</v>
      </c>
      <c r="F1681" t="s">
        <v>1129</v>
      </c>
    </row>
    <row r="1682" spans="1:6" x14ac:dyDescent="0.15">
      <c r="A1682" t="s">
        <v>1545</v>
      </c>
      <c r="B1682">
        <v>3275</v>
      </c>
      <c r="C1682" t="s">
        <v>1311</v>
      </c>
      <c r="D1682" s="919" t="str">
        <f>IF('P33(世田谷区)'!C14&lt;&gt;"",'P33(世田谷区)'!C14,"")</f>
        <v/>
      </c>
      <c r="E1682" t="s">
        <v>1125</v>
      </c>
      <c r="F1682" t="s">
        <v>1129</v>
      </c>
    </row>
    <row r="1683" spans="1:6" x14ac:dyDescent="0.15">
      <c r="A1683" t="s">
        <v>1545</v>
      </c>
      <c r="B1683">
        <v>3276</v>
      </c>
      <c r="C1683" t="s">
        <v>1233</v>
      </c>
      <c r="D1683" s="919" t="str">
        <f>IF('P33(世田谷区)'!E14&lt;&gt;"",'P33(世田谷区)'!E14,"")</f>
        <v/>
      </c>
      <c r="E1683" t="s">
        <v>1125</v>
      </c>
      <c r="F1683" t="s">
        <v>1129</v>
      </c>
    </row>
    <row r="1684" spans="1:6" x14ac:dyDescent="0.15">
      <c r="A1684" t="s">
        <v>1545</v>
      </c>
      <c r="B1684">
        <v>3277</v>
      </c>
      <c r="C1684" t="s">
        <v>1234</v>
      </c>
      <c r="D1684" s="919" t="str">
        <f>IF('P33(世田谷区)'!F14&lt;&gt;"",'P33(世田谷区)'!F14,"")</f>
        <v/>
      </c>
      <c r="E1684" t="s">
        <v>1125</v>
      </c>
      <c r="F1684" t="s">
        <v>1129</v>
      </c>
    </row>
    <row r="1685" spans="1:6" x14ac:dyDescent="0.15">
      <c r="A1685" t="s">
        <v>1545</v>
      </c>
      <c r="B1685">
        <v>3279</v>
      </c>
      <c r="C1685" t="s">
        <v>1174</v>
      </c>
      <c r="D1685" s="919" t="str">
        <f>IF('P33(世田谷区)'!G16&lt;&gt;"",'P33(世田谷区)'!G16,"")</f>
        <v/>
      </c>
      <c r="E1685" t="s">
        <v>1125</v>
      </c>
      <c r="F1685" t="s">
        <v>1129</v>
      </c>
    </row>
    <row r="1686" spans="1:6" x14ac:dyDescent="0.15">
      <c r="A1686" t="s">
        <v>1545</v>
      </c>
      <c r="B1686">
        <v>3281</v>
      </c>
      <c r="C1686" t="s">
        <v>1418</v>
      </c>
      <c r="D1686" s="919" t="str">
        <f>IF('P33(世田谷区)'!J18&lt;&gt;"",'P33(世田谷区)'!J18,"")</f>
        <v/>
      </c>
      <c r="E1686" t="s">
        <v>1125</v>
      </c>
      <c r="F1686" t="s">
        <v>1129</v>
      </c>
    </row>
    <row r="1687" spans="1:6" x14ac:dyDescent="0.15">
      <c r="A1687" t="s">
        <v>1545</v>
      </c>
      <c r="B1687">
        <v>3284</v>
      </c>
      <c r="C1687" t="s">
        <v>1429</v>
      </c>
      <c r="D1687" s="919" t="e">
        <f>IF('P33(世田谷区)'!#REF!&lt;&gt;"",'P33(世田谷区)'!#REF!,"")</f>
        <v>#REF!</v>
      </c>
      <c r="E1687" t="s">
        <v>1125</v>
      </c>
      <c r="F1687" t="s">
        <v>1129</v>
      </c>
    </row>
    <row r="1688" spans="1:6" x14ac:dyDescent="0.15">
      <c r="A1688" t="s">
        <v>1551</v>
      </c>
      <c r="B1688">
        <v>3294</v>
      </c>
      <c r="C1688" t="s">
        <v>1184</v>
      </c>
      <c r="D1688" s="919" t="str">
        <f>IF('P34(世田谷区)'!D4&lt;&gt;"",'P34(世田谷区)'!D4,"")</f>
        <v/>
      </c>
      <c r="E1688" t="s">
        <v>1125</v>
      </c>
      <c r="F1688" t="s">
        <v>1129</v>
      </c>
    </row>
    <row r="1689" spans="1:6" x14ac:dyDescent="0.15">
      <c r="A1689" t="s">
        <v>1551</v>
      </c>
      <c r="B1689">
        <v>3296</v>
      </c>
      <c r="C1689" t="s">
        <v>1552</v>
      </c>
      <c r="D1689" s="928" t="str">
        <f>IF('P34(世田谷区)'!F4&lt;&gt;"",'P34(世田谷区)'!F4,"")</f>
        <v/>
      </c>
      <c r="E1689" t="s">
        <v>1125</v>
      </c>
      <c r="F1689" t="s">
        <v>1553</v>
      </c>
    </row>
    <row r="1690" spans="1:6" x14ac:dyDescent="0.15">
      <c r="A1690" t="s">
        <v>1551</v>
      </c>
      <c r="B1690">
        <v>3297</v>
      </c>
      <c r="C1690" t="s">
        <v>1188</v>
      </c>
      <c r="D1690" s="919" t="str">
        <f>IF('P34(世田谷区)'!H4&lt;&gt;"",'P34(世田谷区)'!H4,"")</f>
        <v/>
      </c>
      <c r="E1690" t="s">
        <v>1125</v>
      </c>
      <c r="F1690" t="s">
        <v>1129</v>
      </c>
    </row>
    <row r="1691" spans="1:6" x14ac:dyDescent="0.15">
      <c r="A1691" t="s">
        <v>1551</v>
      </c>
      <c r="B1691">
        <v>3299</v>
      </c>
      <c r="C1691" t="s">
        <v>1151</v>
      </c>
      <c r="D1691" s="919" t="str">
        <f>IF('P34(世田谷区)'!D5&lt;&gt;"",'P34(世田谷区)'!D5,"")</f>
        <v/>
      </c>
      <c r="E1691" t="s">
        <v>1125</v>
      </c>
      <c r="F1691" t="s">
        <v>1129</v>
      </c>
    </row>
    <row r="1692" spans="1:6" x14ac:dyDescent="0.15">
      <c r="A1692" t="s">
        <v>1551</v>
      </c>
      <c r="B1692">
        <v>3301</v>
      </c>
      <c r="C1692" t="s">
        <v>1554</v>
      </c>
      <c r="D1692" s="928" t="str">
        <f>IF('P34(世田谷区)'!F5&lt;&gt;"",'P34(世田谷区)'!F5,"")</f>
        <v/>
      </c>
      <c r="E1692" t="s">
        <v>1125</v>
      </c>
      <c r="F1692" t="s">
        <v>1553</v>
      </c>
    </row>
    <row r="1693" spans="1:6" x14ac:dyDescent="0.15">
      <c r="A1693" t="s">
        <v>1551</v>
      </c>
      <c r="B1693">
        <v>3302</v>
      </c>
      <c r="C1693" t="s">
        <v>1194</v>
      </c>
      <c r="D1693" s="919" t="str">
        <f>IF('P34(世田谷区)'!H5&lt;&gt;"",'P34(世田谷区)'!H5,"")</f>
        <v/>
      </c>
      <c r="E1693" t="s">
        <v>1125</v>
      </c>
      <c r="F1693" t="s">
        <v>1129</v>
      </c>
    </row>
    <row r="1694" spans="1:6" x14ac:dyDescent="0.15">
      <c r="A1694" t="s">
        <v>1551</v>
      </c>
      <c r="B1694">
        <v>3307</v>
      </c>
      <c r="C1694" t="s">
        <v>1217</v>
      </c>
      <c r="D1694" s="919" t="str">
        <f>IF('P34(世田谷区)'!E10&lt;&gt;"",'P34(世田谷区)'!E10,"")</f>
        <v/>
      </c>
      <c r="E1694" t="s">
        <v>1125</v>
      </c>
      <c r="F1694" t="s">
        <v>1129</v>
      </c>
    </row>
    <row r="1695" spans="1:6" x14ac:dyDescent="0.15">
      <c r="A1695" t="s">
        <v>1551</v>
      </c>
      <c r="B1695">
        <v>3309</v>
      </c>
      <c r="C1695" t="s">
        <v>1162</v>
      </c>
      <c r="D1695" s="919" t="str">
        <f>IF('P34(世田谷区)'!G10&lt;&gt;"",'P34(世田谷区)'!G10,"")</f>
        <v/>
      </c>
      <c r="E1695" t="s">
        <v>1125</v>
      </c>
      <c r="F1695" t="s">
        <v>1129</v>
      </c>
    </row>
    <row r="1696" spans="1:6" x14ac:dyDescent="0.15">
      <c r="A1696" t="s">
        <v>1551</v>
      </c>
      <c r="B1696">
        <v>3311</v>
      </c>
      <c r="C1696" t="s">
        <v>1221</v>
      </c>
      <c r="D1696" s="919" t="str">
        <f>IF('P34(世田谷区)'!E11&lt;&gt;"",'P34(世田谷区)'!E11,"")</f>
        <v/>
      </c>
      <c r="E1696" t="s">
        <v>1125</v>
      </c>
      <c r="F1696" t="s">
        <v>1129</v>
      </c>
    </row>
    <row r="1697" spans="1:6" x14ac:dyDescent="0.15">
      <c r="A1697" t="s">
        <v>1551</v>
      </c>
      <c r="B1697">
        <v>3313</v>
      </c>
      <c r="C1697" t="s">
        <v>1164</v>
      </c>
      <c r="D1697" s="919" t="str">
        <f>IF('P34(世田谷区)'!G11&lt;&gt;"",'P34(世田谷区)'!G11,"")</f>
        <v/>
      </c>
      <c r="E1697" t="s">
        <v>1125</v>
      </c>
      <c r="F1697" t="s">
        <v>1129</v>
      </c>
    </row>
    <row r="1698" spans="1:6" x14ac:dyDescent="0.15">
      <c r="A1698" t="s">
        <v>1551</v>
      </c>
      <c r="B1698">
        <v>3315</v>
      </c>
      <c r="C1698" t="s">
        <v>1225</v>
      </c>
      <c r="D1698" s="919" t="str">
        <f>IF('P34(世田谷区)'!E12&lt;&gt;"",'P34(世田谷区)'!E12,"")</f>
        <v/>
      </c>
      <c r="E1698" t="s">
        <v>1125</v>
      </c>
      <c r="F1698" t="s">
        <v>1129</v>
      </c>
    </row>
    <row r="1699" spans="1:6" x14ac:dyDescent="0.15">
      <c r="A1699" t="s">
        <v>1551</v>
      </c>
      <c r="B1699">
        <v>3317</v>
      </c>
      <c r="C1699" t="s">
        <v>1166</v>
      </c>
      <c r="D1699" s="919" t="str">
        <f>IF('P34(世田谷区)'!G12&lt;&gt;"",'P34(世田谷区)'!G12,"")</f>
        <v/>
      </c>
      <c r="E1699" t="s">
        <v>1125</v>
      </c>
      <c r="F1699" t="s">
        <v>1129</v>
      </c>
    </row>
    <row r="1700" spans="1:6" x14ac:dyDescent="0.15">
      <c r="A1700" t="s">
        <v>1551</v>
      </c>
      <c r="B1700">
        <v>3319</v>
      </c>
      <c r="C1700" t="s">
        <v>1555</v>
      </c>
      <c r="D1700" s="919" t="str">
        <f>IF('P34(世田谷区)'!E13&lt;&gt;"",'P34(世田谷区)'!E13,"")</f>
        <v/>
      </c>
      <c r="E1700" t="s">
        <v>1125</v>
      </c>
      <c r="F1700" t="s">
        <v>1129</v>
      </c>
    </row>
    <row r="1701" spans="1:6" x14ac:dyDescent="0.15">
      <c r="A1701" t="s">
        <v>1551</v>
      </c>
      <c r="B1701">
        <v>3321</v>
      </c>
      <c r="C1701" t="s">
        <v>1556</v>
      </c>
      <c r="D1701" s="919" t="e">
        <f>IF('P34(世田谷区)'!#REF!&lt;&gt;"",'P34(世田谷区)'!#REF!,"")</f>
        <v>#REF!</v>
      </c>
      <c r="E1701" t="s">
        <v>1125</v>
      </c>
      <c r="F1701" t="s">
        <v>1129</v>
      </c>
    </row>
    <row r="1702" spans="1:6" x14ac:dyDescent="0.15">
      <c r="A1702" t="s">
        <v>1551</v>
      </c>
      <c r="B1702">
        <v>3332</v>
      </c>
      <c r="C1702" t="s">
        <v>1289</v>
      </c>
      <c r="D1702" s="919" t="e">
        <f>IF('P34(世田谷区)'!#REF!&lt;&gt;"",'P34(世田谷区)'!#REF!,"")</f>
        <v>#REF!</v>
      </c>
      <c r="E1702" t="s">
        <v>1125</v>
      </c>
      <c r="F1702" t="s">
        <v>1129</v>
      </c>
    </row>
    <row r="1703" spans="1:6" x14ac:dyDescent="0.15">
      <c r="A1703" t="s">
        <v>1551</v>
      </c>
      <c r="B1703">
        <v>3333</v>
      </c>
      <c r="C1703" t="s">
        <v>1449</v>
      </c>
      <c r="D1703" s="919" t="e">
        <f>IF('P34(世田谷区)'!#REF!&lt;&gt;"",'P34(世田谷区)'!#REF!,"")</f>
        <v>#REF!</v>
      </c>
      <c r="E1703" t="s">
        <v>1125</v>
      </c>
      <c r="F1703" t="s">
        <v>1129</v>
      </c>
    </row>
    <row r="1704" spans="1:6" x14ac:dyDescent="0.15">
      <c r="A1704" t="s">
        <v>1551</v>
      </c>
      <c r="B1704">
        <v>3334</v>
      </c>
      <c r="C1704" t="s">
        <v>1290</v>
      </c>
      <c r="D1704" s="919" t="e">
        <f>IF('P34(世田谷区)'!#REF!&lt;&gt;"",'P34(世田谷区)'!#REF!,"")</f>
        <v>#REF!</v>
      </c>
      <c r="E1704" t="s">
        <v>1125</v>
      </c>
      <c r="F1704" t="s">
        <v>1129</v>
      </c>
    </row>
    <row r="1705" spans="1:6" x14ac:dyDescent="0.15">
      <c r="A1705" t="s">
        <v>1551</v>
      </c>
      <c r="B1705">
        <v>3335</v>
      </c>
      <c r="C1705" t="s">
        <v>1470</v>
      </c>
      <c r="D1705" s="919" t="e">
        <f>IF('P34(世田谷区)'!#REF!&lt;&gt;"",'P34(世田谷区)'!#REF!,"")</f>
        <v>#REF!</v>
      </c>
      <c r="E1705" t="s">
        <v>1125</v>
      </c>
      <c r="F1705" t="s">
        <v>1129</v>
      </c>
    </row>
    <row r="1706" spans="1:6" x14ac:dyDescent="0.15">
      <c r="A1706" t="s">
        <v>1551</v>
      </c>
      <c r="B1706">
        <v>3336</v>
      </c>
      <c r="C1706" t="s">
        <v>1291</v>
      </c>
      <c r="D1706" s="919" t="e">
        <f>IF('P34(世田谷区)'!#REF!&lt;&gt;"",'P34(世田谷区)'!#REF!,"")</f>
        <v>#REF!</v>
      </c>
      <c r="E1706" t="s">
        <v>1125</v>
      </c>
      <c r="F1706" t="s">
        <v>1129</v>
      </c>
    </row>
    <row r="1707" spans="1:6" x14ac:dyDescent="0.15">
      <c r="A1707" t="s">
        <v>1551</v>
      </c>
      <c r="B1707">
        <v>3337</v>
      </c>
      <c r="C1707" t="s">
        <v>1557</v>
      </c>
      <c r="D1707" s="919" t="e">
        <f>IF('P34(世田谷区)'!#REF!&lt;&gt;"",'P34(世田谷区)'!#REF!,"")</f>
        <v>#REF!</v>
      </c>
      <c r="E1707" t="s">
        <v>1125</v>
      </c>
      <c r="F1707" t="s">
        <v>1129</v>
      </c>
    </row>
    <row r="1708" spans="1:6" x14ac:dyDescent="0.15">
      <c r="A1708" t="s">
        <v>1558</v>
      </c>
      <c r="B1708">
        <v>3340</v>
      </c>
      <c r="C1708" t="s">
        <v>1559</v>
      </c>
      <c r="D1708" s="919" t="e">
        <f>IF('P35(世田谷区)'!#REF!&lt;&gt;"",'P35(世田谷区)'!#REF!,"")</f>
        <v>#REF!</v>
      </c>
      <c r="E1708" t="s">
        <v>1125</v>
      </c>
      <c r="F1708" t="s">
        <v>1129</v>
      </c>
    </row>
    <row r="1709" spans="1:6" x14ac:dyDescent="0.15">
      <c r="A1709" t="s">
        <v>1558</v>
      </c>
      <c r="B1709">
        <v>3344</v>
      </c>
      <c r="C1709" t="s">
        <v>1459</v>
      </c>
      <c r="D1709" s="919" t="e">
        <f>IF('P35(世田谷区)'!#REF!&lt;&gt;"",'P35(世田谷区)'!#REF!,"")</f>
        <v>#REF!</v>
      </c>
      <c r="E1709" t="s">
        <v>1125</v>
      </c>
      <c r="F1709" t="s">
        <v>1129</v>
      </c>
    </row>
    <row r="1710" spans="1:6" x14ac:dyDescent="0.15">
      <c r="A1710" t="s">
        <v>1558</v>
      </c>
      <c r="B1710">
        <v>3346</v>
      </c>
      <c r="C1710" t="s">
        <v>1380</v>
      </c>
      <c r="D1710" s="919" t="e">
        <f>IF('P35(世田谷区)'!#REF!&lt;&gt;"",'P35(世田谷区)'!#REF!,"")</f>
        <v>#REF!</v>
      </c>
      <c r="E1710" t="s">
        <v>1125</v>
      </c>
      <c r="F1710" t="s">
        <v>1129</v>
      </c>
    </row>
    <row r="1711" spans="1:6" x14ac:dyDescent="0.15">
      <c r="A1711" t="s">
        <v>1558</v>
      </c>
      <c r="B1711">
        <v>3350</v>
      </c>
      <c r="C1711" t="s">
        <v>1395</v>
      </c>
      <c r="D1711" s="919" t="str">
        <f>IF('P35(世田谷区)'!L3&lt;&gt;"",'P35(世田谷区)'!L3,"")</f>
        <v/>
      </c>
      <c r="E1711" t="s">
        <v>1125</v>
      </c>
      <c r="F1711" t="s">
        <v>1129</v>
      </c>
    </row>
    <row r="1712" spans="1:6" x14ac:dyDescent="0.15">
      <c r="A1712" t="s">
        <v>1558</v>
      </c>
      <c r="B1712">
        <v>3352</v>
      </c>
      <c r="C1712" t="s">
        <v>1403</v>
      </c>
      <c r="D1712" s="919" t="str">
        <f>IF('P35(世田谷区)'!L5&lt;&gt;"",'P35(世田谷区)'!L5,"")</f>
        <v/>
      </c>
      <c r="E1712" t="s">
        <v>1125</v>
      </c>
      <c r="F1712" t="s">
        <v>1129</v>
      </c>
    </row>
    <row r="1713" spans="1:6" x14ac:dyDescent="0.15">
      <c r="A1713" t="s">
        <v>1558</v>
      </c>
      <c r="B1713">
        <v>3354</v>
      </c>
      <c r="C1713" t="s">
        <v>1415</v>
      </c>
      <c r="D1713" s="919" t="str">
        <f>IF('P35(世田谷区)'!L8&lt;&gt;"",'P35(世田谷区)'!L8,"")</f>
        <v/>
      </c>
      <c r="E1713" t="s">
        <v>1125</v>
      </c>
      <c r="F1713" t="s">
        <v>1129</v>
      </c>
    </row>
    <row r="1714" spans="1:6" x14ac:dyDescent="0.15">
      <c r="A1714" t="s">
        <v>1560</v>
      </c>
      <c r="B1714">
        <v>3361</v>
      </c>
      <c r="C1714" t="s">
        <v>1130</v>
      </c>
      <c r="D1714" s="920" t="str">
        <f>IF('P36(世田谷区)'!B3&lt;&gt;"",'P36(世田谷区)'!B3,"")</f>
        <v/>
      </c>
      <c r="E1714" t="s">
        <v>1125</v>
      </c>
      <c r="F1714" t="s">
        <v>1146</v>
      </c>
    </row>
    <row r="1715" spans="1:6" x14ac:dyDescent="0.15">
      <c r="A1715" t="s">
        <v>1560</v>
      </c>
      <c r="B1715">
        <v>3362</v>
      </c>
      <c r="C1715" t="s">
        <v>1561</v>
      </c>
      <c r="D1715" s="919" t="str">
        <f>IF('P36(世田谷区)'!C3&lt;&gt;"",'P36(世田谷区)'!C3,"")</f>
        <v/>
      </c>
      <c r="E1715" t="s">
        <v>1125</v>
      </c>
      <c r="F1715" t="s">
        <v>1129</v>
      </c>
    </row>
    <row r="1716" spans="1:6" x14ac:dyDescent="0.15">
      <c r="A1716" t="s">
        <v>1560</v>
      </c>
      <c r="B1716">
        <v>3363</v>
      </c>
      <c r="C1716" t="s">
        <v>1541</v>
      </c>
      <c r="D1716" s="919" t="str">
        <f>IF('P36(世田谷区)'!E3&lt;&gt;"",'P36(世田谷区)'!E3,"")</f>
        <v/>
      </c>
      <c r="E1716" t="s">
        <v>1125</v>
      </c>
      <c r="F1716" t="s">
        <v>1129</v>
      </c>
    </row>
    <row r="1717" spans="1:6" x14ac:dyDescent="0.15">
      <c r="A1717" t="s">
        <v>1560</v>
      </c>
      <c r="B1717">
        <v>3365</v>
      </c>
      <c r="C1717" t="s">
        <v>1421</v>
      </c>
      <c r="D1717" s="919" t="str">
        <f>IF('P36(世田谷区)'!B6&lt;&gt;"",'P36(世田谷区)'!B6,"")</f>
        <v/>
      </c>
      <c r="E1717" t="s">
        <v>1125</v>
      </c>
      <c r="F1717" t="s">
        <v>1129</v>
      </c>
    </row>
    <row r="1718" spans="1:6" x14ac:dyDescent="0.15">
      <c r="A1718" t="s">
        <v>1560</v>
      </c>
      <c r="B1718">
        <v>3367</v>
      </c>
      <c r="C1718" t="s">
        <v>1284</v>
      </c>
      <c r="D1718" s="919" t="str">
        <f>IF('P36(世田谷区)'!B7&lt;&gt;"",'P36(世田谷区)'!B7,"")</f>
        <v/>
      </c>
      <c r="E1718" t="s">
        <v>1125</v>
      </c>
      <c r="F1718" t="s">
        <v>1129</v>
      </c>
    </row>
    <row r="1719" spans="1:6" x14ac:dyDescent="0.15">
      <c r="A1719" t="s">
        <v>1560</v>
      </c>
      <c r="B1719">
        <v>3369</v>
      </c>
      <c r="C1719" t="s">
        <v>1133</v>
      </c>
      <c r="D1719" s="919" t="str">
        <f>IF('P36(世田谷区)'!C8&lt;&gt;"",'P36(世田谷区)'!C8,"")</f>
        <v/>
      </c>
      <c r="E1719" t="s">
        <v>1125</v>
      </c>
      <c r="F1719" t="s">
        <v>1129</v>
      </c>
    </row>
    <row r="1720" spans="1:6" x14ac:dyDescent="0.15">
      <c r="A1720" t="s">
        <v>1560</v>
      </c>
      <c r="B1720">
        <v>3372</v>
      </c>
      <c r="C1720" t="s">
        <v>1443</v>
      </c>
      <c r="D1720" s="919" t="str">
        <f>IF('P36(世田谷区)'!B12&lt;&gt;"",'P36(世田谷区)'!B12,"")</f>
        <v/>
      </c>
      <c r="E1720" t="s">
        <v>1125</v>
      </c>
      <c r="F1720" t="s">
        <v>1129</v>
      </c>
    </row>
    <row r="1721" spans="1:6" x14ac:dyDescent="0.15">
      <c r="A1721" t="s">
        <v>1560</v>
      </c>
      <c r="B1721">
        <v>3374</v>
      </c>
      <c r="C1721" t="s">
        <v>1427</v>
      </c>
      <c r="D1721" s="919" t="str">
        <f>IF('P36(世田谷区)'!B13&lt;&gt;"",'P36(世田谷区)'!B13,"")</f>
        <v/>
      </c>
      <c r="E1721" t="s">
        <v>1125</v>
      </c>
      <c r="F1721" t="s">
        <v>1129</v>
      </c>
    </row>
    <row r="1722" spans="1:6" x14ac:dyDescent="0.15">
      <c r="A1722" t="s">
        <v>1560</v>
      </c>
      <c r="B1722">
        <v>3376</v>
      </c>
      <c r="C1722" t="s">
        <v>1139</v>
      </c>
      <c r="D1722" s="919" t="str">
        <f>IF('P36(世田谷区)'!C14&lt;&gt;"",'P36(世田谷区)'!C14,"")</f>
        <v/>
      </c>
      <c r="E1722" t="s">
        <v>1125</v>
      </c>
      <c r="F1722" t="s">
        <v>1129</v>
      </c>
    </row>
    <row r="1723" spans="1:6" x14ac:dyDescent="0.15">
      <c r="A1723" t="s">
        <v>1560</v>
      </c>
      <c r="B1723">
        <v>3379</v>
      </c>
      <c r="C1723" t="s">
        <v>1288</v>
      </c>
      <c r="D1723" s="919" t="str">
        <f>IF('P36(世田谷区)'!B18&lt;&gt;"",'P36(世田谷区)'!B18,"")</f>
        <v/>
      </c>
      <c r="E1723" t="s">
        <v>1125</v>
      </c>
      <c r="F1723" t="s">
        <v>1129</v>
      </c>
    </row>
    <row r="1724" spans="1:6" x14ac:dyDescent="0.15">
      <c r="A1724" t="s">
        <v>1560</v>
      </c>
      <c r="B1724">
        <v>3381</v>
      </c>
      <c r="C1724" t="s">
        <v>1274</v>
      </c>
      <c r="D1724" s="919" t="str">
        <f>IF('P36(世田谷区)'!B19&lt;&gt;"",'P36(世田谷区)'!B19,"")</f>
        <v/>
      </c>
      <c r="E1724" t="s">
        <v>1125</v>
      </c>
      <c r="F1724" t="s">
        <v>1129</v>
      </c>
    </row>
    <row r="1725" spans="1:6" x14ac:dyDescent="0.15">
      <c r="A1725" t="s">
        <v>1560</v>
      </c>
      <c r="B1725">
        <v>3383</v>
      </c>
      <c r="C1725" t="s">
        <v>1562</v>
      </c>
      <c r="D1725" s="919" t="str">
        <f>IF('P36(世田谷区)'!C20&lt;&gt;"",'P36(世田谷区)'!C20,"")</f>
        <v/>
      </c>
      <c r="E1725" t="s">
        <v>1125</v>
      </c>
      <c r="F1725" t="s">
        <v>1129</v>
      </c>
    </row>
    <row r="1726" spans="1:6" x14ac:dyDescent="0.15">
      <c r="A1726" t="s">
        <v>1563</v>
      </c>
      <c r="B1726">
        <v>3387</v>
      </c>
      <c r="C1726" t="s">
        <v>1281</v>
      </c>
      <c r="D1726" s="919" t="str">
        <f>IF('P37(世田谷区)'!E2&lt;&gt;"",'P37(世田谷区)'!E2,"")</f>
        <v/>
      </c>
      <c r="E1726" t="s">
        <v>1125</v>
      </c>
      <c r="F1726" t="s">
        <v>1129</v>
      </c>
    </row>
    <row r="1727" spans="1:6" x14ac:dyDescent="0.15">
      <c r="A1727" t="s">
        <v>1563</v>
      </c>
      <c r="B1727">
        <v>3389</v>
      </c>
      <c r="C1727" t="s">
        <v>1185</v>
      </c>
      <c r="D1727" s="920" t="str">
        <f>IF('P37(世田谷区)'!E4&lt;&gt;"",'P37(世田谷区)'!E4,"")</f>
        <v/>
      </c>
      <c r="E1727" t="s">
        <v>1125</v>
      </c>
      <c r="F1727" t="s">
        <v>1146</v>
      </c>
    </row>
    <row r="1728" spans="1:6" x14ac:dyDescent="0.15">
      <c r="A1728" t="s">
        <v>1563</v>
      </c>
      <c r="B1728">
        <v>3392</v>
      </c>
      <c r="C1728" t="s">
        <v>1285</v>
      </c>
      <c r="D1728" s="919" t="str">
        <f>IF('P37(世田谷区)'!B8&lt;&gt;"",'P37(世田谷区)'!B8,"")</f>
        <v/>
      </c>
      <c r="E1728" t="s">
        <v>1125</v>
      </c>
      <c r="F1728" t="s">
        <v>1129</v>
      </c>
    </row>
    <row r="1729" spans="1:6" x14ac:dyDescent="0.15">
      <c r="A1729" t="s">
        <v>1563</v>
      </c>
      <c r="B1729">
        <v>3394</v>
      </c>
      <c r="C1729" t="s">
        <v>1433</v>
      </c>
      <c r="D1729" s="919" t="str">
        <f>IF('P37(世田谷区)'!B9&lt;&gt;"",'P37(世田谷区)'!B9,"")</f>
        <v/>
      </c>
      <c r="E1729" t="s">
        <v>1125</v>
      </c>
      <c r="F1729" t="s">
        <v>1129</v>
      </c>
    </row>
    <row r="1730" spans="1:6" x14ac:dyDescent="0.15">
      <c r="A1730" t="s">
        <v>1563</v>
      </c>
      <c r="B1730">
        <v>3396</v>
      </c>
      <c r="C1730" t="s">
        <v>1301</v>
      </c>
      <c r="D1730" s="919" t="str">
        <f>IF('P37(世田谷区)'!B10&lt;&gt;"",'P37(世田谷区)'!B10,"")</f>
        <v/>
      </c>
      <c r="E1730" t="s">
        <v>1125</v>
      </c>
      <c r="F1730" t="s">
        <v>1129</v>
      </c>
    </row>
    <row r="1731" spans="1:6" x14ac:dyDescent="0.15">
      <c r="A1731" t="s">
        <v>1563</v>
      </c>
      <c r="B1731">
        <v>3400</v>
      </c>
      <c r="C1731" t="s">
        <v>1435</v>
      </c>
      <c r="D1731" s="919" t="str">
        <f>IF('P37(世田谷区)'!B14&lt;&gt;"",'P37(世田谷区)'!B14,"")</f>
        <v/>
      </c>
      <c r="E1731" t="s">
        <v>1125</v>
      </c>
      <c r="F1731" t="s">
        <v>1129</v>
      </c>
    </row>
    <row r="1732" spans="1:6" x14ac:dyDescent="0.15">
      <c r="A1732" t="s">
        <v>1563</v>
      </c>
      <c r="B1732">
        <v>3402</v>
      </c>
      <c r="C1732" t="s">
        <v>1287</v>
      </c>
      <c r="D1732" s="919" t="str">
        <f>IF('P37(世田谷区)'!B15&lt;&gt;"",'P37(世田谷区)'!B15,"")</f>
        <v/>
      </c>
      <c r="E1732" t="s">
        <v>1125</v>
      </c>
      <c r="F1732" t="s">
        <v>1129</v>
      </c>
    </row>
    <row r="1733" spans="1:6" x14ac:dyDescent="0.15">
      <c r="A1733" t="s">
        <v>1563</v>
      </c>
      <c r="B1733">
        <v>3404</v>
      </c>
      <c r="C1733" t="s">
        <v>1422</v>
      </c>
      <c r="D1733" s="919" t="str">
        <f>IF('P37(世田谷区)'!B16&lt;&gt;"",'P37(世田谷区)'!B16,"")</f>
        <v/>
      </c>
      <c r="E1733" t="s">
        <v>1125</v>
      </c>
      <c r="F1733" t="s">
        <v>1129</v>
      </c>
    </row>
    <row r="1734" spans="1:6" x14ac:dyDescent="0.15">
      <c r="A1734" t="s">
        <v>1563</v>
      </c>
      <c r="B1734">
        <v>3406</v>
      </c>
      <c r="C1734" t="s">
        <v>1446</v>
      </c>
      <c r="D1734" s="919" t="str">
        <f>IF('P37(世田谷区)'!B17&lt;&gt;"",'P37(世田谷区)'!B17,"")</f>
        <v/>
      </c>
      <c r="E1734" t="s">
        <v>1125</v>
      </c>
      <c r="F1734" t="s">
        <v>1129</v>
      </c>
    </row>
    <row r="1735" spans="1:6" x14ac:dyDescent="0.15">
      <c r="A1735" t="s">
        <v>1563</v>
      </c>
      <c r="B1735">
        <v>3408</v>
      </c>
      <c r="C1735" t="s">
        <v>1564</v>
      </c>
      <c r="D1735" s="919" t="str">
        <f>IF('P37(世田谷区)'!C18&lt;&gt;"",'P37(世田谷区)'!C18,"")</f>
        <v/>
      </c>
      <c r="E1735" t="s">
        <v>1125</v>
      </c>
      <c r="F1735" t="s">
        <v>1129</v>
      </c>
    </row>
    <row r="1736" spans="1:6" x14ac:dyDescent="0.15">
      <c r="A1736" t="s">
        <v>1565</v>
      </c>
      <c r="B1736">
        <v>3413</v>
      </c>
      <c r="C1736" t="s">
        <v>1566</v>
      </c>
      <c r="D1736" s="919" t="str">
        <f>IF('P38(世田谷区)'!G2&lt;&gt;"",'P38(世田谷区)'!G2,"")</f>
        <v/>
      </c>
      <c r="E1736" t="s">
        <v>1125</v>
      </c>
      <c r="F1736" t="s">
        <v>1129</v>
      </c>
    </row>
    <row r="1737" spans="1:6" x14ac:dyDescent="0.15">
      <c r="A1737" t="s">
        <v>1565</v>
      </c>
      <c r="B1737">
        <v>3420</v>
      </c>
      <c r="C1737" t="s">
        <v>1567</v>
      </c>
      <c r="D1737" s="920" t="str">
        <f>IF('P38(世田谷区)'!D7&lt;&gt;"",'P38(世田谷区)'!D7,"")</f>
        <v/>
      </c>
      <c r="E1737" t="s">
        <v>1125</v>
      </c>
      <c r="F1737" t="s">
        <v>1146</v>
      </c>
    </row>
    <row r="1738" spans="1:6" x14ac:dyDescent="0.15">
      <c r="A1738" t="s">
        <v>1565</v>
      </c>
      <c r="B1738">
        <v>3421</v>
      </c>
      <c r="C1738" t="s">
        <v>1204</v>
      </c>
      <c r="D1738" s="919" t="str">
        <f>IF('P38(世田谷区)'!F7&lt;&gt;"",'P38(世田谷区)'!F7,"")</f>
        <v/>
      </c>
      <c r="E1738" t="s">
        <v>1125</v>
      </c>
      <c r="F1738" t="s">
        <v>1129</v>
      </c>
    </row>
    <row r="1739" spans="1:6" x14ac:dyDescent="0.15">
      <c r="A1739" t="s">
        <v>1565</v>
      </c>
      <c r="B1739">
        <v>3424</v>
      </c>
      <c r="C1739" t="s">
        <v>1157</v>
      </c>
      <c r="D1739" s="920" t="str">
        <f>IF('P38(世田谷区)'!D8&lt;&gt;"",'P38(世田谷区)'!D8,"")</f>
        <v/>
      </c>
      <c r="E1739" t="s">
        <v>1125</v>
      </c>
      <c r="F1739" t="s">
        <v>1146</v>
      </c>
    </row>
    <row r="1740" spans="1:6" x14ac:dyDescent="0.15">
      <c r="A1740" t="s">
        <v>1565</v>
      </c>
      <c r="B1740">
        <v>3425</v>
      </c>
      <c r="C1740" t="s">
        <v>1208</v>
      </c>
      <c r="D1740" s="920" t="str">
        <f>IF('P38(世田谷区)'!E8&lt;&gt;"",'P38(世田谷区)'!E8,"")</f>
        <v/>
      </c>
      <c r="E1740" t="s">
        <v>1125</v>
      </c>
      <c r="F1740" t="s">
        <v>1146</v>
      </c>
    </row>
    <row r="1741" spans="1:6" x14ac:dyDescent="0.15">
      <c r="A1741" t="s">
        <v>1565</v>
      </c>
      <c r="B1741">
        <v>3426</v>
      </c>
      <c r="C1741" t="s">
        <v>1209</v>
      </c>
      <c r="D1741" s="919" t="str">
        <f>IF('P38(世田谷区)'!F8&lt;&gt;"",'P38(世田谷区)'!F8,"")</f>
        <v/>
      </c>
      <c r="E1741" t="s">
        <v>1125</v>
      </c>
      <c r="F1741" t="s">
        <v>1129</v>
      </c>
    </row>
    <row r="1742" spans="1:6" x14ac:dyDescent="0.15">
      <c r="A1742" t="s">
        <v>1565</v>
      </c>
      <c r="B1742">
        <v>3428</v>
      </c>
      <c r="C1742" t="s">
        <v>1159</v>
      </c>
      <c r="D1742" s="920" t="str">
        <f>IF('P38(世田谷区)'!D9&lt;&gt;"",'P38(世田谷区)'!D9,"")</f>
        <v/>
      </c>
      <c r="E1742" t="s">
        <v>1125</v>
      </c>
      <c r="F1742" t="s">
        <v>1146</v>
      </c>
    </row>
    <row r="1743" spans="1:6" x14ac:dyDescent="0.15">
      <c r="A1743" t="s">
        <v>1565</v>
      </c>
      <c r="B1743">
        <v>3429</v>
      </c>
      <c r="C1743" t="s">
        <v>1213</v>
      </c>
      <c r="D1743" s="920" t="str">
        <f>IF('P38(世田谷区)'!E9&lt;&gt;"",'P38(世田谷区)'!E9,"")</f>
        <v/>
      </c>
      <c r="E1743" t="s">
        <v>1125</v>
      </c>
      <c r="F1743" t="s">
        <v>1146</v>
      </c>
    </row>
    <row r="1744" spans="1:6" x14ac:dyDescent="0.15">
      <c r="A1744" t="s">
        <v>1565</v>
      </c>
      <c r="B1744">
        <v>3430</v>
      </c>
      <c r="C1744" t="s">
        <v>1214</v>
      </c>
      <c r="D1744" s="919" t="str">
        <f>IF('P38(世田谷区)'!F9&lt;&gt;"",'P38(世田谷区)'!F9,"")</f>
        <v/>
      </c>
      <c r="E1744" t="s">
        <v>1125</v>
      </c>
      <c r="F1744" t="s">
        <v>1129</v>
      </c>
    </row>
    <row r="1745" spans="1:6" x14ac:dyDescent="0.15">
      <c r="A1745" t="s">
        <v>1565</v>
      </c>
      <c r="B1745">
        <v>3432</v>
      </c>
      <c r="C1745" t="s">
        <v>1161</v>
      </c>
      <c r="D1745" s="920" t="str">
        <f>IF('P38(世田谷区)'!D10&lt;&gt;"",'P38(世田谷区)'!D10,"")</f>
        <v/>
      </c>
      <c r="E1745" t="s">
        <v>1125</v>
      </c>
      <c r="F1745" t="s">
        <v>1146</v>
      </c>
    </row>
    <row r="1746" spans="1:6" x14ac:dyDescent="0.15">
      <c r="A1746" t="s">
        <v>1565</v>
      </c>
      <c r="B1746">
        <v>3433</v>
      </c>
      <c r="C1746" t="s">
        <v>1217</v>
      </c>
      <c r="D1746" s="920" t="str">
        <f>IF('P38(世田谷区)'!E10&lt;&gt;"",'P38(世田谷区)'!E10,"")</f>
        <v/>
      </c>
      <c r="E1746" t="s">
        <v>1125</v>
      </c>
      <c r="F1746" t="s">
        <v>1146</v>
      </c>
    </row>
    <row r="1747" spans="1:6" x14ac:dyDescent="0.15">
      <c r="A1747" t="s">
        <v>1565</v>
      </c>
      <c r="B1747">
        <v>3434</v>
      </c>
      <c r="C1747" t="s">
        <v>1218</v>
      </c>
      <c r="D1747" s="919" t="str">
        <f>IF('P38(世田谷区)'!F10&lt;&gt;"",'P38(世田谷区)'!F10,"")</f>
        <v/>
      </c>
      <c r="E1747" t="s">
        <v>1125</v>
      </c>
      <c r="F1747" t="s">
        <v>1129</v>
      </c>
    </row>
    <row r="1748" spans="1:6" x14ac:dyDescent="0.15">
      <c r="A1748" t="s">
        <v>1565</v>
      </c>
      <c r="B1748">
        <v>3437</v>
      </c>
      <c r="C1748" t="s">
        <v>1163</v>
      </c>
      <c r="D1748" s="920" t="str">
        <f>IF('P38(世田谷区)'!D11&lt;&gt;"",'P38(世田谷区)'!D11,"")</f>
        <v/>
      </c>
      <c r="E1748" t="s">
        <v>1125</v>
      </c>
      <c r="F1748" t="s">
        <v>1146</v>
      </c>
    </row>
    <row r="1749" spans="1:6" x14ac:dyDescent="0.15">
      <c r="A1749" t="s">
        <v>1565</v>
      </c>
      <c r="B1749">
        <v>3438</v>
      </c>
      <c r="C1749" t="s">
        <v>1221</v>
      </c>
      <c r="D1749" s="920" t="str">
        <f>IF('P38(世田谷区)'!E11&lt;&gt;"",'P38(世田谷区)'!E11,"")</f>
        <v/>
      </c>
      <c r="E1749" t="s">
        <v>1125</v>
      </c>
      <c r="F1749" t="s">
        <v>1146</v>
      </c>
    </row>
    <row r="1750" spans="1:6" x14ac:dyDescent="0.15">
      <c r="A1750" t="s">
        <v>1565</v>
      </c>
      <c r="B1750">
        <v>3439</v>
      </c>
      <c r="C1750" t="s">
        <v>1222</v>
      </c>
      <c r="D1750" s="919" t="str">
        <f>IF('P38(世田谷区)'!F11&lt;&gt;"",'P38(世田谷区)'!F11,"")</f>
        <v/>
      </c>
      <c r="E1750" t="s">
        <v>1125</v>
      </c>
      <c r="F1750" t="s">
        <v>1129</v>
      </c>
    </row>
    <row r="1751" spans="1:6" x14ac:dyDescent="0.15">
      <c r="A1751" t="s">
        <v>1565</v>
      </c>
      <c r="B1751">
        <v>3440</v>
      </c>
      <c r="C1751" t="s">
        <v>1309</v>
      </c>
      <c r="D1751" s="924" t="str">
        <f>IF('P38(世田谷区)'!C12&lt;&gt;"",'P38(世田谷区)'!C12,"")</f>
        <v/>
      </c>
      <c r="E1751" t="s">
        <v>1125</v>
      </c>
      <c r="F1751" t="s">
        <v>1283</v>
      </c>
    </row>
    <row r="1752" spans="1:6" x14ac:dyDescent="0.15">
      <c r="A1752" t="s">
        <v>1565</v>
      </c>
      <c r="B1752">
        <v>3441</v>
      </c>
      <c r="C1752" t="s">
        <v>1165</v>
      </c>
      <c r="D1752" s="920" t="str">
        <f>IF('P38(世田谷区)'!D12&lt;&gt;"",'P38(世田谷区)'!D12,"")</f>
        <v/>
      </c>
      <c r="E1752" t="s">
        <v>1125</v>
      </c>
      <c r="F1752" t="s">
        <v>1146</v>
      </c>
    </row>
    <row r="1753" spans="1:6" x14ac:dyDescent="0.15">
      <c r="A1753" t="s">
        <v>1565</v>
      </c>
      <c r="B1753">
        <v>3442</v>
      </c>
      <c r="C1753" t="s">
        <v>1225</v>
      </c>
      <c r="D1753" s="920" t="str">
        <f>IF('P38(世田谷区)'!E12&lt;&gt;"",'P38(世田谷区)'!E12,"")</f>
        <v/>
      </c>
      <c r="E1753" t="s">
        <v>1125</v>
      </c>
      <c r="F1753" t="s">
        <v>1146</v>
      </c>
    </row>
    <row r="1754" spans="1:6" x14ac:dyDescent="0.15">
      <c r="A1754" t="s">
        <v>1565</v>
      </c>
      <c r="B1754">
        <v>3443</v>
      </c>
      <c r="C1754" t="s">
        <v>1226</v>
      </c>
      <c r="D1754" s="919" t="str">
        <f>IF('P38(世田谷区)'!F12&lt;&gt;"",'P38(世田谷区)'!F12,"")</f>
        <v/>
      </c>
      <c r="E1754" t="s">
        <v>1125</v>
      </c>
      <c r="F1754" t="s">
        <v>1129</v>
      </c>
    </row>
    <row r="1755" spans="1:6" x14ac:dyDescent="0.15">
      <c r="A1755" t="s">
        <v>1565</v>
      </c>
      <c r="B1755">
        <v>3447</v>
      </c>
      <c r="C1755" t="s">
        <v>1436</v>
      </c>
      <c r="D1755" s="919" t="str">
        <f>IF('P38(世田谷区)'!B18&lt;&gt;"",'P38(世田谷区)'!B18,"")</f>
        <v/>
      </c>
      <c r="E1755" t="s">
        <v>1125</v>
      </c>
      <c r="F1755" t="s">
        <v>1129</v>
      </c>
    </row>
    <row r="1756" spans="1:6" x14ac:dyDescent="0.15">
      <c r="A1756" t="s">
        <v>1565</v>
      </c>
      <c r="B1756">
        <v>3449</v>
      </c>
      <c r="C1756" t="s">
        <v>1275</v>
      </c>
      <c r="D1756" s="919" t="str">
        <f>IF('P38(世田谷区)'!B21&lt;&gt;"",'P38(世田谷区)'!B21,"")</f>
        <v/>
      </c>
      <c r="E1756" t="s">
        <v>1125</v>
      </c>
      <c r="F1756" t="s">
        <v>1129</v>
      </c>
    </row>
    <row r="1757" spans="1:6" x14ac:dyDescent="0.15">
      <c r="A1757" t="s">
        <v>1565</v>
      </c>
      <c r="B1757">
        <v>3451</v>
      </c>
      <c r="C1757" t="s">
        <v>1276</v>
      </c>
      <c r="D1757" s="919" t="str">
        <f>IF('P38(世田谷区)'!B22&lt;&gt;"",'P38(世田谷区)'!B22,"")</f>
        <v/>
      </c>
      <c r="E1757" t="s">
        <v>1125</v>
      </c>
      <c r="F1757" t="s">
        <v>1129</v>
      </c>
    </row>
    <row r="1758" spans="1:6" x14ac:dyDescent="0.15">
      <c r="A1758" t="s">
        <v>1565</v>
      </c>
      <c r="B1758">
        <v>3453</v>
      </c>
      <c r="C1758" t="s">
        <v>1448</v>
      </c>
      <c r="D1758" s="919" t="str">
        <f>IF('P38(世田谷区)'!B23&lt;&gt;"",'P38(世田谷区)'!B23,"")</f>
        <v/>
      </c>
      <c r="E1758" t="s">
        <v>1125</v>
      </c>
      <c r="F1758" t="s">
        <v>1129</v>
      </c>
    </row>
    <row r="1759" spans="1:6" x14ac:dyDescent="0.15">
      <c r="A1759" t="s">
        <v>1565</v>
      </c>
      <c r="B1759">
        <v>3455</v>
      </c>
      <c r="C1759" t="s">
        <v>1537</v>
      </c>
      <c r="D1759" s="919" t="str">
        <f>IF('P38(世田谷区)'!D23&lt;&gt;"",'P38(世田谷区)'!D23,"")</f>
        <v/>
      </c>
      <c r="E1759" t="s">
        <v>1125</v>
      </c>
      <c r="F1759" t="s">
        <v>1129</v>
      </c>
    </row>
    <row r="1760" spans="1:6" x14ac:dyDescent="0.15">
      <c r="A1760" t="s">
        <v>1568</v>
      </c>
      <c r="B1760">
        <v>3459</v>
      </c>
      <c r="C1760" t="s">
        <v>1569</v>
      </c>
      <c r="D1760" s="919" t="str">
        <f>IF('P39(世田谷区)'!B3&lt;&gt;"",'P39(世田谷区)'!B3,"")</f>
        <v/>
      </c>
      <c r="E1760" t="s">
        <v>1125</v>
      </c>
      <c r="F1760" t="s">
        <v>1129</v>
      </c>
    </row>
    <row r="1761" spans="1:6" x14ac:dyDescent="0.15">
      <c r="A1761" t="s">
        <v>1568</v>
      </c>
      <c r="B1761">
        <v>3464</v>
      </c>
      <c r="C1761" t="s">
        <v>1285</v>
      </c>
      <c r="D1761" s="919" t="str">
        <f>IF('P39(世田谷区)'!B8&lt;&gt;"",'P39(世田谷区)'!B8,"")</f>
        <v/>
      </c>
      <c r="E1761" t="s">
        <v>1125</v>
      </c>
      <c r="F1761" t="s">
        <v>1129</v>
      </c>
    </row>
    <row r="1762" spans="1:6" x14ac:dyDescent="0.15">
      <c r="A1762" t="s">
        <v>1568</v>
      </c>
      <c r="B1762">
        <v>3465</v>
      </c>
      <c r="C1762" t="s">
        <v>1307</v>
      </c>
      <c r="D1762" s="919" t="str">
        <f>IF('P39(世田谷区)'!C8&lt;&gt;"",'P39(世田谷区)'!C8,"")</f>
        <v/>
      </c>
      <c r="E1762" t="s">
        <v>1125</v>
      </c>
      <c r="F1762" t="s">
        <v>1129</v>
      </c>
    </row>
    <row r="1763" spans="1:6" x14ac:dyDescent="0.15">
      <c r="A1763" t="s">
        <v>1568</v>
      </c>
      <c r="B1763">
        <v>3467</v>
      </c>
      <c r="C1763" t="s">
        <v>1433</v>
      </c>
      <c r="D1763" s="919" t="str">
        <f>IF('P39(世田谷区)'!B9&lt;&gt;"",'P39(世田谷区)'!B9,"")</f>
        <v/>
      </c>
      <c r="E1763" t="s">
        <v>1125</v>
      </c>
      <c r="F1763" t="s">
        <v>1129</v>
      </c>
    </row>
    <row r="1764" spans="1:6" x14ac:dyDescent="0.15">
      <c r="A1764" t="s">
        <v>1568</v>
      </c>
      <c r="B1764">
        <v>3468</v>
      </c>
      <c r="C1764" t="s">
        <v>1134</v>
      </c>
      <c r="D1764" s="919" t="str">
        <f>IF('P39(世田谷区)'!C9&lt;&gt;"",'P39(世田谷区)'!C9,"")</f>
        <v/>
      </c>
      <c r="E1764" t="s">
        <v>1125</v>
      </c>
      <c r="F1764" t="s">
        <v>1129</v>
      </c>
    </row>
    <row r="1765" spans="1:6" x14ac:dyDescent="0.15">
      <c r="A1765" t="s">
        <v>1568</v>
      </c>
      <c r="B1765">
        <v>3471</v>
      </c>
      <c r="C1765" t="s">
        <v>1301</v>
      </c>
      <c r="D1765" s="919" t="str">
        <f>IF('P39(世田谷区)'!B10&lt;&gt;"",'P39(世田谷区)'!B10,"")</f>
        <v/>
      </c>
      <c r="E1765" t="s">
        <v>1125</v>
      </c>
      <c r="F1765" t="s">
        <v>1129</v>
      </c>
    </row>
    <row r="1766" spans="1:6" x14ac:dyDescent="0.15">
      <c r="A1766" t="s">
        <v>1568</v>
      </c>
      <c r="B1766">
        <v>3472</v>
      </c>
      <c r="C1766" t="s">
        <v>1135</v>
      </c>
      <c r="D1766" s="919" t="str">
        <f>IF('P39(世田谷区)'!C10&lt;&gt;"",'P39(世田谷区)'!C10,"")</f>
        <v/>
      </c>
      <c r="E1766" t="s">
        <v>1125</v>
      </c>
      <c r="F1766" t="s">
        <v>1129</v>
      </c>
    </row>
    <row r="1767" spans="1:6" x14ac:dyDescent="0.15">
      <c r="A1767" t="s">
        <v>1568</v>
      </c>
      <c r="B1767">
        <v>3474</v>
      </c>
      <c r="C1767" t="s">
        <v>1286</v>
      </c>
      <c r="D1767" s="919" t="str">
        <f>IF('P39(世田谷区)'!B11&lt;&gt;"",'P39(世田谷区)'!B11,"")</f>
        <v/>
      </c>
      <c r="E1767" t="s">
        <v>1125</v>
      </c>
      <c r="F1767" t="s">
        <v>1129</v>
      </c>
    </row>
    <row r="1768" spans="1:6" x14ac:dyDescent="0.15">
      <c r="A1768" t="s">
        <v>1568</v>
      </c>
      <c r="B1768">
        <v>3475</v>
      </c>
      <c r="C1768" t="s">
        <v>1308</v>
      </c>
      <c r="D1768" s="919" t="str">
        <f>IF('P39(世田谷区)'!C11&lt;&gt;"",'P39(世田谷区)'!C11,"")</f>
        <v/>
      </c>
      <c r="E1768" t="s">
        <v>1125</v>
      </c>
      <c r="F1768" t="s">
        <v>1129</v>
      </c>
    </row>
    <row r="1769" spans="1:6" x14ac:dyDescent="0.15">
      <c r="A1769" t="s">
        <v>1568</v>
      </c>
      <c r="B1769">
        <v>3477</v>
      </c>
      <c r="C1769" t="s">
        <v>1443</v>
      </c>
      <c r="D1769" s="919" t="str">
        <f>IF('P39(世田谷区)'!B12&lt;&gt;"",'P39(世田谷区)'!B12,"")</f>
        <v/>
      </c>
      <c r="E1769" t="s">
        <v>1125</v>
      </c>
      <c r="F1769" t="s">
        <v>1129</v>
      </c>
    </row>
    <row r="1770" spans="1:6" x14ac:dyDescent="0.15">
      <c r="A1770" t="s">
        <v>1568</v>
      </c>
      <c r="B1770">
        <v>3478</v>
      </c>
      <c r="C1770" t="s">
        <v>1309</v>
      </c>
      <c r="D1770" s="919" t="str">
        <f>IF('P39(世田谷区)'!C12&lt;&gt;"",'P39(世田谷区)'!C12,"")</f>
        <v/>
      </c>
      <c r="E1770" t="s">
        <v>1125</v>
      </c>
      <c r="F1770" t="s">
        <v>1129</v>
      </c>
    </row>
    <row r="1771" spans="1:6" x14ac:dyDescent="0.15">
      <c r="A1771" t="s">
        <v>1568</v>
      </c>
      <c r="B1771">
        <v>3480</v>
      </c>
      <c r="C1771" t="s">
        <v>1570</v>
      </c>
      <c r="D1771" s="919" t="str">
        <f>IF('P39(世田谷区)'!E12&lt;&gt;"",'P39(世田谷区)'!E12,"")</f>
        <v/>
      </c>
      <c r="E1771" t="s">
        <v>1125</v>
      </c>
      <c r="F1771" t="s">
        <v>1129</v>
      </c>
    </row>
    <row r="1772" spans="1:6" x14ac:dyDescent="0.15">
      <c r="A1772" t="s">
        <v>1568</v>
      </c>
      <c r="B1772">
        <v>3484</v>
      </c>
      <c r="C1772" t="s">
        <v>1571</v>
      </c>
      <c r="D1772" s="919" t="str">
        <f>IF('P39(世田谷区)'!B17&lt;&gt;"",'P39(世田谷区)'!B17,"")</f>
        <v/>
      </c>
      <c r="E1772" t="s">
        <v>1125</v>
      </c>
      <c r="F1772" t="s">
        <v>1129</v>
      </c>
    </row>
    <row r="1773" spans="1:6" x14ac:dyDescent="0.15">
      <c r="A1773" t="s">
        <v>1572</v>
      </c>
      <c r="B1773">
        <v>3486</v>
      </c>
      <c r="C1773" t="s">
        <v>1573</v>
      </c>
      <c r="D1773" s="919" t="e">
        <f>IF('P40(世田谷区)'!#REF!&lt;&gt;"",'P40(世田谷区)'!#REF!,"")</f>
        <v>#REF!</v>
      </c>
      <c r="E1773" t="s">
        <v>1125</v>
      </c>
      <c r="F1773" t="s">
        <v>1129</v>
      </c>
    </row>
    <row r="1774" spans="1:6" x14ac:dyDescent="0.15">
      <c r="A1774" t="s">
        <v>1572</v>
      </c>
      <c r="B1774">
        <v>3489</v>
      </c>
      <c r="C1774" t="s">
        <v>1421</v>
      </c>
      <c r="D1774" s="919" t="str">
        <f>IF('P40(世田谷区)'!B2&lt;&gt;"",'P40(世田谷区)'!B2,"")</f>
        <v/>
      </c>
      <c r="E1774" t="s">
        <v>1125</v>
      </c>
      <c r="F1774" t="s">
        <v>1129</v>
      </c>
    </row>
    <row r="1775" spans="1:6" x14ac:dyDescent="0.15">
      <c r="A1775" t="s">
        <v>1572</v>
      </c>
      <c r="B1775">
        <v>3491</v>
      </c>
      <c r="C1775" t="s">
        <v>1197</v>
      </c>
      <c r="D1775" s="919" t="str">
        <f>IF('P40(世田谷区)'!E2&lt;&gt;"",'P40(世田谷区)'!E2,"")</f>
        <v/>
      </c>
      <c r="E1775" t="s">
        <v>1125</v>
      </c>
      <c r="F1775" t="s">
        <v>1129</v>
      </c>
    </row>
    <row r="1776" spans="1:6" x14ac:dyDescent="0.15">
      <c r="A1776" t="s">
        <v>1572</v>
      </c>
      <c r="B1776">
        <v>3493</v>
      </c>
      <c r="C1776" t="s">
        <v>1284</v>
      </c>
      <c r="D1776" s="919" t="str">
        <f>IF('P40(世田谷区)'!B3&lt;&gt;"",'P40(世田谷区)'!B3,"")</f>
        <v/>
      </c>
      <c r="E1776" t="s">
        <v>1125</v>
      </c>
      <c r="F1776" t="s">
        <v>1129</v>
      </c>
    </row>
    <row r="1777" spans="1:6" x14ac:dyDescent="0.15">
      <c r="A1777" t="s">
        <v>1572</v>
      </c>
      <c r="B1777">
        <v>3495</v>
      </c>
      <c r="C1777" t="s">
        <v>1203</v>
      </c>
      <c r="D1777" s="919" t="str">
        <f>IF('P40(世田谷区)'!E3&lt;&gt;"",'P40(世田谷区)'!E3,"")</f>
        <v/>
      </c>
      <c r="E1777" t="s">
        <v>1125</v>
      </c>
      <c r="F1777" t="s">
        <v>1129</v>
      </c>
    </row>
    <row r="1778" spans="1:6" x14ac:dyDescent="0.15">
      <c r="A1778" t="s">
        <v>1572</v>
      </c>
      <c r="B1778">
        <v>3497</v>
      </c>
      <c r="C1778" t="s">
        <v>1205</v>
      </c>
      <c r="D1778" s="919" t="str">
        <f>IF('P40(世田谷区)'!H3&lt;&gt;"",'P40(世田谷区)'!H3,"")</f>
        <v/>
      </c>
      <c r="E1778" t="s">
        <v>1125</v>
      </c>
      <c r="F1778" t="s">
        <v>1129</v>
      </c>
    </row>
    <row r="1779" spans="1:6" x14ac:dyDescent="0.15">
      <c r="A1779" t="s">
        <v>1572</v>
      </c>
      <c r="B1779">
        <v>3500</v>
      </c>
      <c r="C1779" t="s">
        <v>1301</v>
      </c>
      <c r="D1779" s="919" t="str">
        <f>IF('P40(世田谷区)'!B6&lt;&gt;"",'P40(世田谷区)'!B6,"")</f>
        <v/>
      </c>
      <c r="E1779" t="s">
        <v>1125</v>
      </c>
      <c r="F1779" t="s">
        <v>1129</v>
      </c>
    </row>
    <row r="1780" spans="1:6" x14ac:dyDescent="0.15">
      <c r="A1780" t="s">
        <v>1572</v>
      </c>
      <c r="B1780">
        <v>3502</v>
      </c>
      <c r="C1780" t="s">
        <v>1217</v>
      </c>
      <c r="D1780" s="919" t="str">
        <f>IF('P40(世田谷区)'!E6&lt;&gt;"",'P40(世田谷区)'!E6,"")</f>
        <v/>
      </c>
      <c r="E1780" t="s">
        <v>1125</v>
      </c>
      <c r="F1780" t="s">
        <v>1129</v>
      </c>
    </row>
    <row r="1781" spans="1:6" x14ac:dyDescent="0.15">
      <c r="A1781" t="s">
        <v>1572</v>
      </c>
      <c r="B1781">
        <v>3504</v>
      </c>
      <c r="C1781" t="s">
        <v>1219</v>
      </c>
      <c r="D1781" s="919" t="str">
        <f>IF('P40(世田谷区)'!H6&lt;&gt;"",'P40(世田谷区)'!H6,"")</f>
        <v/>
      </c>
      <c r="E1781" t="s">
        <v>1125</v>
      </c>
      <c r="F1781" t="s">
        <v>1129</v>
      </c>
    </row>
    <row r="1782" spans="1:6" x14ac:dyDescent="0.15">
      <c r="A1782" t="s">
        <v>1572</v>
      </c>
      <c r="B1782">
        <v>3506</v>
      </c>
      <c r="C1782" t="s">
        <v>1339</v>
      </c>
      <c r="D1782" s="919" t="str">
        <f>IF('P40(世田谷区)'!K6&lt;&gt;"",'P40(世田谷区)'!K6,"")</f>
        <v/>
      </c>
      <c r="E1782" t="s">
        <v>1125</v>
      </c>
      <c r="F1782" t="s">
        <v>1129</v>
      </c>
    </row>
    <row r="1783" spans="1:6" x14ac:dyDescent="0.15">
      <c r="A1783" t="s">
        <v>1572</v>
      </c>
      <c r="B1783">
        <v>3510</v>
      </c>
      <c r="C1783" t="s">
        <v>1435</v>
      </c>
      <c r="D1783" s="919" t="str">
        <f>IF('P40(世田谷区)'!B10&lt;&gt;"",'P40(世田谷区)'!B10,"")</f>
        <v/>
      </c>
      <c r="E1783" t="s">
        <v>1125</v>
      </c>
      <c r="F1783" t="s">
        <v>1129</v>
      </c>
    </row>
    <row r="1784" spans="1:6" x14ac:dyDescent="0.15">
      <c r="A1784" t="s">
        <v>1572</v>
      </c>
      <c r="B1784">
        <v>3512</v>
      </c>
      <c r="C1784" t="s">
        <v>1233</v>
      </c>
      <c r="D1784" s="919" t="str">
        <f>IF('P40(世田谷区)'!E10&lt;&gt;"",'P40(世田谷区)'!E10,"")</f>
        <v/>
      </c>
      <c r="E1784" t="s">
        <v>1125</v>
      </c>
      <c r="F1784" t="s">
        <v>1129</v>
      </c>
    </row>
    <row r="1785" spans="1:6" x14ac:dyDescent="0.15">
      <c r="A1785" t="s">
        <v>1572</v>
      </c>
      <c r="B1785">
        <v>3514</v>
      </c>
      <c r="C1785" t="s">
        <v>1235</v>
      </c>
      <c r="D1785" s="919" t="str">
        <f>IF('P40(世田谷区)'!H10&lt;&gt;"",'P40(世田谷区)'!H10,"")</f>
        <v/>
      </c>
      <c r="E1785" t="s">
        <v>1125</v>
      </c>
      <c r="F1785" t="s">
        <v>1129</v>
      </c>
    </row>
    <row r="1786" spans="1:6" x14ac:dyDescent="0.15">
      <c r="A1786" t="s">
        <v>1572</v>
      </c>
      <c r="B1786">
        <v>3516</v>
      </c>
      <c r="C1786" t="s">
        <v>1287</v>
      </c>
      <c r="D1786" s="919" t="str">
        <f>IF('P40(世田谷区)'!B11&lt;&gt;"",'P40(世田谷区)'!B11,"")</f>
        <v/>
      </c>
      <c r="E1786" t="s">
        <v>1125</v>
      </c>
      <c r="F1786" t="s">
        <v>1129</v>
      </c>
    </row>
    <row r="1787" spans="1:6" x14ac:dyDescent="0.15">
      <c r="A1787" t="s">
        <v>1572</v>
      </c>
      <c r="B1787">
        <v>3518</v>
      </c>
      <c r="C1787" t="s">
        <v>1237</v>
      </c>
      <c r="D1787" s="919" t="str">
        <f>IF('P40(世田谷区)'!E11&lt;&gt;"",'P40(世田谷区)'!E11,"")</f>
        <v/>
      </c>
      <c r="E1787" t="s">
        <v>1125</v>
      </c>
      <c r="F1787" t="s">
        <v>1129</v>
      </c>
    </row>
    <row r="1788" spans="1:6" x14ac:dyDescent="0.15">
      <c r="A1788" t="s">
        <v>1572</v>
      </c>
      <c r="B1788">
        <v>3520</v>
      </c>
      <c r="C1788" t="s">
        <v>1239</v>
      </c>
      <c r="D1788" s="919" t="str">
        <f>IF('P40(世田谷区)'!H11&lt;&gt;"",'P40(世田谷区)'!H11,"")</f>
        <v/>
      </c>
      <c r="E1788" t="s">
        <v>1125</v>
      </c>
      <c r="F1788" t="s">
        <v>1129</v>
      </c>
    </row>
    <row r="1789" spans="1:6" x14ac:dyDescent="0.15">
      <c r="A1789" t="s">
        <v>1572</v>
      </c>
      <c r="B1789">
        <v>3523</v>
      </c>
      <c r="C1789" t="s">
        <v>1246</v>
      </c>
      <c r="D1789" s="919" t="str">
        <f>IF('P40(世田谷区)'!I13&lt;&gt;"",'P40(世田谷区)'!I13,"")</f>
        <v/>
      </c>
      <c r="E1789" t="s">
        <v>1125</v>
      </c>
      <c r="F1789" t="s">
        <v>1129</v>
      </c>
    </row>
    <row r="1790" spans="1:6" x14ac:dyDescent="0.15">
      <c r="A1790" t="s">
        <v>1572</v>
      </c>
      <c r="B1790">
        <v>3526</v>
      </c>
      <c r="C1790" t="s">
        <v>1260</v>
      </c>
      <c r="D1790" s="919" t="str">
        <f>IF('P40(世田谷区)'!I16&lt;&gt;"",'P40(世田谷区)'!I16,"")</f>
        <v/>
      </c>
      <c r="E1790" t="s">
        <v>1125</v>
      </c>
      <c r="F1790" t="s">
        <v>1129</v>
      </c>
    </row>
    <row r="1791" spans="1:6" x14ac:dyDescent="0.15">
      <c r="A1791" t="s">
        <v>1574</v>
      </c>
      <c r="B1791">
        <v>3530</v>
      </c>
      <c r="C1791" t="s">
        <v>1506</v>
      </c>
      <c r="D1791" s="919" t="str">
        <f>IF('P42(世田谷区)'!B4&lt;&gt;"",'P42(世田谷区)'!B4,"")</f>
        <v/>
      </c>
      <c r="E1791" t="s">
        <v>1125</v>
      </c>
      <c r="F1791" t="s">
        <v>1129</v>
      </c>
    </row>
    <row r="1792" spans="1:6" x14ac:dyDescent="0.15">
      <c r="A1792" t="s">
        <v>1574</v>
      </c>
      <c r="B1792">
        <v>3533</v>
      </c>
      <c r="C1792" t="s">
        <v>1203</v>
      </c>
      <c r="D1792" s="919" t="str">
        <f>IF('P42(世田谷区)'!E7&lt;&gt;"",'P42(世田谷区)'!E7,"")</f>
        <v/>
      </c>
      <c r="E1792" t="s">
        <v>1125</v>
      </c>
      <c r="F1792" t="s">
        <v>1129</v>
      </c>
    </row>
    <row r="1793" spans="1:6" x14ac:dyDescent="0.15">
      <c r="A1793" t="s">
        <v>1574</v>
      </c>
      <c r="B1793">
        <v>3535</v>
      </c>
      <c r="C1793" t="s">
        <v>1301</v>
      </c>
      <c r="D1793" s="919" t="str">
        <f>IF('P42(世田谷区)'!B10&lt;&gt;"",'P42(世田谷区)'!B10,"")</f>
        <v/>
      </c>
      <c r="E1793" t="s">
        <v>1125</v>
      </c>
      <c r="F1793" t="s">
        <v>1129</v>
      </c>
    </row>
    <row r="1794" spans="1:6" x14ac:dyDescent="0.15">
      <c r="A1794" t="s">
        <v>1574</v>
      </c>
      <c r="B1794">
        <v>3537</v>
      </c>
      <c r="C1794" t="s">
        <v>1286</v>
      </c>
      <c r="D1794" s="919" t="str">
        <f>IF('P42(世田谷区)'!B11&lt;&gt;"",'P42(世田谷区)'!B11,"")</f>
        <v/>
      </c>
      <c r="E1794" t="s">
        <v>1125</v>
      </c>
      <c r="F1794" t="s">
        <v>1129</v>
      </c>
    </row>
    <row r="1795" spans="1:6" x14ac:dyDescent="0.15">
      <c r="A1795" t="s">
        <v>1574</v>
      </c>
      <c r="B1795">
        <v>3540</v>
      </c>
      <c r="C1795" t="s">
        <v>1229</v>
      </c>
      <c r="D1795" s="919" t="str">
        <f>IF('P42(世田谷区)'!E13&lt;&gt;"",'P42(世田谷区)'!E13,"")</f>
        <v/>
      </c>
      <c r="E1795" t="s">
        <v>1125</v>
      </c>
      <c r="F1795" t="s">
        <v>1129</v>
      </c>
    </row>
    <row r="1796" spans="1:6" x14ac:dyDescent="0.15">
      <c r="A1796" t="s">
        <v>1575</v>
      </c>
      <c r="B1796">
        <v>3543</v>
      </c>
      <c r="C1796" t="s">
        <v>1576</v>
      </c>
      <c r="D1796" s="919" t="str">
        <f>IF('P43(世田谷区)'!G1&lt;&gt;"",'P43(世田谷区)'!G1,"")</f>
        <v/>
      </c>
      <c r="E1796" t="s">
        <v>1125</v>
      </c>
      <c r="F1796" t="s">
        <v>1129</v>
      </c>
    </row>
    <row r="1797" spans="1:6" x14ac:dyDescent="0.15">
      <c r="A1797" t="s">
        <v>1575</v>
      </c>
      <c r="B1797">
        <v>3553</v>
      </c>
      <c r="C1797" t="s">
        <v>1193</v>
      </c>
      <c r="D1797" s="919" t="str">
        <f>IF('P43(世田谷区)'!F5&lt;&gt;"",'P43(世田谷区)'!F5,"")</f>
        <v/>
      </c>
      <c r="E1797" t="s">
        <v>1125</v>
      </c>
      <c r="F1797" t="s">
        <v>1129</v>
      </c>
    </row>
    <row r="1798" spans="1:6" x14ac:dyDescent="0.15">
      <c r="A1798" t="s">
        <v>1575</v>
      </c>
      <c r="B1798">
        <v>3556</v>
      </c>
      <c r="C1798" t="s">
        <v>1196</v>
      </c>
      <c r="D1798" s="919" t="str">
        <f>IF('P43(世田谷区)'!K5&lt;&gt;"",'P43(世田谷区)'!K5,"")</f>
        <v/>
      </c>
      <c r="E1798" t="s">
        <v>1125</v>
      </c>
      <c r="F1798" t="s">
        <v>1129</v>
      </c>
    </row>
    <row r="1799" spans="1:6" x14ac:dyDescent="0.15">
      <c r="A1799" t="s">
        <v>1575</v>
      </c>
      <c r="B1799">
        <v>3559</v>
      </c>
      <c r="C1799" t="s">
        <v>1198</v>
      </c>
      <c r="D1799" s="919" t="str">
        <f>IF('P43(世田谷区)'!F6&lt;&gt;"",'P43(世田谷区)'!F6,"")</f>
        <v/>
      </c>
      <c r="E1799" t="s">
        <v>1125</v>
      </c>
      <c r="F1799" t="s">
        <v>1129</v>
      </c>
    </row>
    <row r="1800" spans="1:6" x14ac:dyDescent="0.15">
      <c r="A1800" t="s">
        <v>1575</v>
      </c>
      <c r="B1800">
        <v>3564</v>
      </c>
      <c r="C1800" t="s">
        <v>1204</v>
      </c>
      <c r="D1800" s="919" t="str">
        <f>IF('P43(世田谷区)'!F7&lt;&gt;"",'P43(世田谷区)'!F7,"")</f>
        <v/>
      </c>
      <c r="E1800" t="s">
        <v>1125</v>
      </c>
      <c r="F1800" t="s">
        <v>1129</v>
      </c>
    </row>
    <row r="1801" spans="1:6" x14ac:dyDescent="0.15">
      <c r="A1801" t="s">
        <v>1575</v>
      </c>
      <c r="B1801">
        <v>3566</v>
      </c>
      <c r="C1801" t="s">
        <v>1207</v>
      </c>
      <c r="D1801" s="919" t="str">
        <f>IF('P43(世田谷区)'!K7&lt;&gt;"",'P43(世田谷区)'!K7,"")</f>
        <v/>
      </c>
      <c r="E1801" t="s">
        <v>1125</v>
      </c>
      <c r="F1801" t="s">
        <v>1129</v>
      </c>
    </row>
    <row r="1802" spans="1:6" x14ac:dyDescent="0.15">
      <c r="A1802" t="s">
        <v>1575</v>
      </c>
      <c r="B1802">
        <v>3569</v>
      </c>
      <c r="C1802" t="s">
        <v>1209</v>
      </c>
      <c r="D1802" s="919" t="str">
        <f>IF('P43(世田谷区)'!F8&lt;&gt;"",'P43(世田谷区)'!F8,"")</f>
        <v/>
      </c>
      <c r="E1802" t="s">
        <v>1125</v>
      </c>
      <c r="F1802" t="s">
        <v>1129</v>
      </c>
    </row>
    <row r="1803" spans="1:6" x14ac:dyDescent="0.15">
      <c r="A1803" t="s">
        <v>1575</v>
      </c>
      <c r="B1803">
        <v>3571</v>
      </c>
      <c r="C1803" t="s">
        <v>1212</v>
      </c>
      <c r="D1803" s="919" t="str">
        <f>IF('P43(世田谷区)'!K8&lt;&gt;"",'P43(世田谷区)'!K8,"")</f>
        <v/>
      </c>
      <c r="E1803" t="s">
        <v>1125</v>
      </c>
      <c r="F1803" t="s">
        <v>1129</v>
      </c>
    </row>
    <row r="1804" spans="1:6" x14ac:dyDescent="0.15">
      <c r="A1804" t="s">
        <v>1575</v>
      </c>
      <c r="B1804">
        <v>3575</v>
      </c>
      <c r="C1804" t="s">
        <v>1337</v>
      </c>
      <c r="D1804" s="919" t="str">
        <f>IF('P43(世田谷区)'!K9&lt;&gt;"",'P43(世田谷区)'!K9,"")</f>
        <v/>
      </c>
      <c r="E1804" t="s">
        <v>1125</v>
      </c>
      <c r="F1804" t="s">
        <v>1129</v>
      </c>
    </row>
    <row r="1805" spans="1:6" x14ac:dyDescent="0.15">
      <c r="A1805" t="s">
        <v>1575</v>
      </c>
      <c r="B1805">
        <v>3577</v>
      </c>
      <c r="C1805" t="s">
        <v>1218</v>
      </c>
      <c r="D1805" s="919" t="str">
        <f>IF('P43(世田谷区)'!F10&lt;&gt;"",'P43(世田谷区)'!F10,"")</f>
        <v/>
      </c>
      <c r="E1805" t="s">
        <v>1125</v>
      </c>
      <c r="F1805" t="s">
        <v>1129</v>
      </c>
    </row>
    <row r="1806" spans="1:6" x14ac:dyDescent="0.15">
      <c r="A1806" t="s">
        <v>1575</v>
      </c>
      <c r="B1806">
        <v>3579</v>
      </c>
      <c r="C1806" t="s">
        <v>1339</v>
      </c>
      <c r="D1806" s="919" t="str">
        <f>IF('P43(世田谷区)'!K10&lt;&gt;"",'P43(世田谷区)'!K10,"")</f>
        <v/>
      </c>
      <c r="E1806" t="s">
        <v>1125</v>
      </c>
      <c r="F1806" t="s">
        <v>1129</v>
      </c>
    </row>
    <row r="1807" spans="1:6" x14ac:dyDescent="0.15">
      <c r="A1807" t="s">
        <v>1575</v>
      </c>
      <c r="B1807">
        <v>3581</v>
      </c>
      <c r="C1807" t="s">
        <v>1222</v>
      </c>
      <c r="D1807" s="919" t="str">
        <f>IF('P43(世田谷区)'!F11&lt;&gt;"",'P43(世田谷区)'!F11,"")</f>
        <v/>
      </c>
      <c r="E1807" t="s">
        <v>1125</v>
      </c>
      <c r="F1807" t="s">
        <v>1129</v>
      </c>
    </row>
    <row r="1808" spans="1:6" x14ac:dyDescent="0.15">
      <c r="A1808" t="s">
        <v>1575</v>
      </c>
      <c r="B1808">
        <v>3583</v>
      </c>
      <c r="C1808" t="s">
        <v>1488</v>
      </c>
      <c r="D1808" s="919" t="str">
        <f>IF('P43(世田谷区)'!K11&lt;&gt;"",'P43(世田谷区)'!K11,"")</f>
        <v/>
      </c>
      <c r="E1808" t="s">
        <v>1125</v>
      </c>
      <c r="F1808" t="s">
        <v>1129</v>
      </c>
    </row>
    <row r="1809" spans="1:6" x14ac:dyDescent="0.15">
      <c r="A1809" t="s">
        <v>1575</v>
      </c>
      <c r="B1809">
        <v>3585</v>
      </c>
      <c r="C1809" t="s">
        <v>1226</v>
      </c>
      <c r="D1809" s="919" t="str">
        <f>IF('P43(世田谷区)'!F12&lt;&gt;"",'P43(世田谷区)'!F12,"")</f>
        <v/>
      </c>
      <c r="E1809" t="s">
        <v>1125</v>
      </c>
      <c r="F1809" t="s">
        <v>1129</v>
      </c>
    </row>
    <row r="1810" spans="1:6" x14ac:dyDescent="0.15">
      <c r="A1810" t="s">
        <v>1575</v>
      </c>
      <c r="B1810">
        <v>3587</v>
      </c>
      <c r="C1810" t="s">
        <v>1342</v>
      </c>
      <c r="D1810" s="919" t="str">
        <f>IF('P43(世田谷区)'!K12&lt;&gt;"",'P43(世田谷区)'!K12,"")</f>
        <v/>
      </c>
      <c r="E1810" t="s">
        <v>1125</v>
      </c>
      <c r="F1810" t="s">
        <v>1129</v>
      </c>
    </row>
    <row r="1811" spans="1:6" x14ac:dyDescent="0.15">
      <c r="A1811" t="s">
        <v>1575</v>
      </c>
      <c r="B1811">
        <v>3589</v>
      </c>
      <c r="C1811" t="s">
        <v>1230</v>
      </c>
      <c r="D1811" s="919" t="str">
        <f>IF('P43(世田谷区)'!F13&lt;&gt;"",'P43(世田谷区)'!F13,"")</f>
        <v/>
      </c>
      <c r="E1811" t="s">
        <v>1125</v>
      </c>
      <c r="F1811" t="s">
        <v>1129</v>
      </c>
    </row>
    <row r="1812" spans="1:6" x14ac:dyDescent="0.15">
      <c r="A1812" t="s">
        <v>1575</v>
      </c>
      <c r="B1812">
        <v>3591</v>
      </c>
      <c r="C1812" t="s">
        <v>1345</v>
      </c>
      <c r="D1812" s="919" t="str">
        <f>IF('P43(世田谷区)'!K13&lt;&gt;"",'P43(世田谷区)'!K13,"")</f>
        <v/>
      </c>
      <c r="E1812" t="s">
        <v>1125</v>
      </c>
      <c r="F1812" t="s">
        <v>1129</v>
      </c>
    </row>
    <row r="1813" spans="1:6" x14ac:dyDescent="0.15">
      <c r="A1813" t="s">
        <v>1575</v>
      </c>
      <c r="B1813">
        <v>3593</v>
      </c>
      <c r="C1813" t="s">
        <v>1234</v>
      </c>
      <c r="D1813" s="919" t="str">
        <f>IF('P43(世田谷区)'!F14&lt;&gt;"",'P43(世田谷区)'!F14,"")</f>
        <v/>
      </c>
      <c r="E1813" t="s">
        <v>1125</v>
      </c>
      <c r="F1813" t="s">
        <v>1129</v>
      </c>
    </row>
    <row r="1814" spans="1:6" x14ac:dyDescent="0.15">
      <c r="A1814" t="s">
        <v>1575</v>
      </c>
      <c r="B1814">
        <v>3595</v>
      </c>
      <c r="C1814" t="s">
        <v>1577</v>
      </c>
      <c r="D1814" s="919" t="str">
        <f>IF('P43(世田谷区)'!K14&lt;&gt;"",'P43(世田谷区)'!K14,"")</f>
        <v/>
      </c>
      <c r="E1814" t="s">
        <v>1125</v>
      </c>
      <c r="F1814" t="s">
        <v>1129</v>
      </c>
    </row>
    <row r="1815" spans="1:6" x14ac:dyDescent="0.15">
      <c r="A1815" t="s">
        <v>1575</v>
      </c>
      <c r="B1815">
        <v>3597</v>
      </c>
      <c r="C1815" t="s">
        <v>1171</v>
      </c>
      <c r="D1815" s="919" t="str">
        <f>IF('P43(世田谷区)'!D15&lt;&gt;"",'P43(世田谷区)'!D15,"")</f>
        <v/>
      </c>
      <c r="E1815" t="s">
        <v>1125</v>
      </c>
      <c r="F1815" t="s">
        <v>1129</v>
      </c>
    </row>
    <row r="1816" spans="1:6" x14ac:dyDescent="0.15">
      <c r="A1816" t="s">
        <v>1575</v>
      </c>
      <c r="B1816">
        <v>3599</v>
      </c>
      <c r="C1816" t="s">
        <v>1238</v>
      </c>
      <c r="D1816" s="919" t="str">
        <f>IF('P43(世田谷区)'!F15&lt;&gt;"",'P43(世田谷区)'!F15,"")</f>
        <v/>
      </c>
      <c r="E1816" t="s">
        <v>1125</v>
      </c>
      <c r="F1816" t="s">
        <v>1129</v>
      </c>
    </row>
    <row r="1817" spans="1:6" x14ac:dyDescent="0.15">
      <c r="A1817" t="s">
        <v>1575</v>
      </c>
      <c r="B1817">
        <v>3601</v>
      </c>
      <c r="C1817" t="s">
        <v>1348</v>
      </c>
      <c r="D1817" s="919" t="str">
        <f>IF('P43(世田谷区)'!K15&lt;&gt;"",'P43(世田谷区)'!K15,"")</f>
        <v/>
      </c>
      <c r="E1817" t="s">
        <v>1125</v>
      </c>
      <c r="F1817" t="s">
        <v>1129</v>
      </c>
    </row>
    <row r="1818" spans="1:6" x14ac:dyDescent="0.15">
      <c r="A1818" t="s">
        <v>1575</v>
      </c>
      <c r="B1818">
        <v>3604</v>
      </c>
      <c r="C1818" t="s">
        <v>1242</v>
      </c>
      <c r="D1818" s="919" t="str">
        <f>IF('P43(世田谷区)'!F16&lt;&gt;"",'P43(世田谷区)'!F16,"")</f>
        <v/>
      </c>
      <c r="E1818" t="s">
        <v>1125</v>
      </c>
      <c r="F1818" t="s">
        <v>1129</v>
      </c>
    </row>
    <row r="1819" spans="1:6" x14ac:dyDescent="0.15">
      <c r="A1819" t="s">
        <v>1575</v>
      </c>
      <c r="B1819">
        <v>3606</v>
      </c>
      <c r="C1819" t="s">
        <v>1350</v>
      </c>
      <c r="D1819" s="919" t="str">
        <f>IF('P43(世田谷区)'!K16&lt;&gt;"",'P43(世田谷区)'!K16,"")</f>
        <v/>
      </c>
      <c r="E1819" t="s">
        <v>1125</v>
      </c>
      <c r="F1819" t="s">
        <v>1129</v>
      </c>
    </row>
    <row r="1820" spans="1:6" x14ac:dyDescent="0.15">
      <c r="A1820" t="s">
        <v>1575</v>
      </c>
      <c r="B1820">
        <v>3609</v>
      </c>
      <c r="C1820" t="s">
        <v>1177</v>
      </c>
      <c r="D1820" s="919" t="str">
        <f>IF('P43(世田谷区)'!F17&lt;&gt;"",'P43(世田谷区)'!F17,"")</f>
        <v/>
      </c>
      <c r="E1820" t="s">
        <v>1125</v>
      </c>
      <c r="F1820" t="s">
        <v>1129</v>
      </c>
    </row>
    <row r="1821" spans="1:6" x14ac:dyDescent="0.15">
      <c r="A1821" t="s">
        <v>1575</v>
      </c>
      <c r="B1821">
        <v>3611</v>
      </c>
      <c r="C1821" t="s">
        <v>1578</v>
      </c>
      <c r="D1821" s="919" t="str">
        <f>IF('P43(世田谷区)'!K17&lt;&gt;"",'P43(世田谷区)'!K17,"")</f>
        <v/>
      </c>
      <c r="E1821" t="s">
        <v>1125</v>
      </c>
      <c r="F1821" t="s">
        <v>1129</v>
      </c>
    </row>
    <row r="1822" spans="1:6" x14ac:dyDescent="0.15">
      <c r="A1822" t="s">
        <v>1575</v>
      </c>
      <c r="B1822">
        <v>3614</v>
      </c>
      <c r="C1822" t="s">
        <v>1181</v>
      </c>
      <c r="D1822" s="919" t="str">
        <f>IF('P43(世田谷区)'!F18&lt;&gt;"",'P43(世田谷区)'!F18,"")</f>
        <v/>
      </c>
      <c r="E1822" t="s">
        <v>1125</v>
      </c>
      <c r="F1822" t="s">
        <v>1129</v>
      </c>
    </row>
    <row r="1823" spans="1:6" x14ac:dyDescent="0.15">
      <c r="A1823" t="s">
        <v>1575</v>
      </c>
      <c r="B1823">
        <v>3616</v>
      </c>
      <c r="C1823" t="s">
        <v>1353</v>
      </c>
      <c r="D1823" s="919" t="str">
        <f>IF('P43(世田谷区)'!K18&lt;&gt;"",'P43(世田谷区)'!K18,"")</f>
        <v/>
      </c>
      <c r="E1823" t="s">
        <v>1125</v>
      </c>
      <c r="F1823" t="s">
        <v>1129</v>
      </c>
    </row>
    <row r="1824" spans="1:6" x14ac:dyDescent="0.15">
      <c r="A1824" t="s">
        <v>1575</v>
      </c>
      <c r="B1824">
        <v>3619</v>
      </c>
      <c r="C1824" t="s">
        <v>1251</v>
      </c>
      <c r="D1824" s="919" t="str">
        <f>IF('P43(世田谷区)'!F19&lt;&gt;"",'P43(世田谷区)'!F19,"")</f>
        <v/>
      </c>
      <c r="E1824" t="s">
        <v>1125</v>
      </c>
      <c r="F1824" t="s">
        <v>1129</v>
      </c>
    </row>
    <row r="1825" spans="1:6" x14ac:dyDescent="0.15">
      <c r="A1825" t="s">
        <v>1575</v>
      </c>
      <c r="B1825">
        <v>3621</v>
      </c>
      <c r="C1825" t="s">
        <v>1356</v>
      </c>
      <c r="D1825" s="919" t="str">
        <f>IF('P43(世田谷区)'!K19&lt;&gt;"",'P43(世田谷区)'!K19,"")</f>
        <v/>
      </c>
      <c r="E1825" t="s">
        <v>1125</v>
      </c>
      <c r="F1825" t="s">
        <v>1129</v>
      </c>
    </row>
    <row r="1826" spans="1:6" x14ac:dyDescent="0.15">
      <c r="A1826" t="s">
        <v>1575</v>
      </c>
      <c r="B1826">
        <v>3624</v>
      </c>
      <c r="C1826" t="s">
        <v>1257</v>
      </c>
      <c r="D1826" s="919" t="str">
        <f>IF('P43(世田谷区)'!F20&lt;&gt;"",'P43(世田谷区)'!F20,"")</f>
        <v/>
      </c>
      <c r="E1826" t="s">
        <v>1125</v>
      </c>
      <c r="F1826" t="s">
        <v>1129</v>
      </c>
    </row>
    <row r="1827" spans="1:6" x14ac:dyDescent="0.15">
      <c r="A1827" t="s">
        <v>1575</v>
      </c>
      <c r="B1827">
        <v>3626</v>
      </c>
      <c r="C1827" t="s">
        <v>1579</v>
      </c>
      <c r="D1827" s="919" t="str">
        <f>IF('P43(世田谷区)'!K20&lt;&gt;"",'P43(世田谷区)'!K20,"")</f>
        <v/>
      </c>
      <c r="E1827" t="s">
        <v>1125</v>
      </c>
      <c r="F1827" t="s">
        <v>1129</v>
      </c>
    </row>
    <row r="1828" spans="1:6" x14ac:dyDescent="0.15">
      <c r="A1828" t="s">
        <v>1575</v>
      </c>
      <c r="B1828">
        <v>3629</v>
      </c>
      <c r="C1828" t="s">
        <v>1263</v>
      </c>
      <c r="D1828" s="919" t="str">
        <f>IF('P43(世田谷区)'!F21&lt;&gt;"",'P43(世田谷区)'!F21,"")</f>
        <v/>
      </c>
      <c r="E1828" t="s">
        <v>1125</v>
      </c>
      <c r="F1828" t="s">
        <v>1129</v>
      </c>
    </row>
    <row r="1829" spans="1:6" x14ac:dyDescent="0.15">
      <c r="A1829" t="s">
        <v>1575</v>
      </c>
      <c r="B1829">
        <v>3631</v>
      </c>
      <c r="C1829" t="s">
        <v>1359</v>
      </c>
      <c r="D1829" s="919" t="str">
        <f>IF('P43(世田谷区)'!K21&lt;&gt;"",'P43(世田谷区)'!K21,"")</f>
        <v/>
      </c>
      <c r="E1829" t="s">
        <v>1125</v>
      </c>
      <c r="F1829" t="s">
        <v>1129</v>
      </c>
    </row>
    <row r="1830" spans="1:6" x14ac:dyDescent="0.15">
      <c r="A1830" t="s">
        <v>1575</v>
      </c>
      <c r="B1830">
        <v>3634</v>
      </c>
      <c r="C1830" t="s">
        <v>1269</v>
      </c>
      <c r="D1830" s="919" t="str">
        <f>IF('P43(世田谷区)'!F22&lt;&gt;"",'P43(世田谷区)'!F22,"")</f>
        <v/>
      </c>
      <c r="E1830" t="s">
        <v>1125</v>
      </c>
      <c r="F1830" t="s">
        <v>1129</v>
      </c>
    </row>
    <row r="1831" spans="1:6" x14ac:dyDescent="0.15">
      <c r="A1831" t="s">
        <v>1575</v>
      </c>
      <c r="B1831">
        <v>3636</v>
      </c>
      <c r="C1831" t="s">
        <v>1361</v>
      </c>
      <c r="D1831" s="919" t="str">
        <f>IF('P43(世田谷区)'!K22&lt;&gt;"",'P43(世田谷区)'!K22,"")</f>
        <v/>
      </c>
      <c r="E1831" t="s">
        <v>1125</v>
      </c>
      <c r="F1831" t="s">
        <v>1129</v>
      </c>
    </row>
    <row r="1832" spans="1:6" x14ac:dyDescent="0.15">
      <c r="A1832" t="s">
        <v>1575</v>
      </c>
      <c r="B1832">
        <v>3640</v>
      </c>
      <c r="C1832" t="s">
        <v>1580</v>
      </c>
      <c r="D1832" s="919" t="str">
        <f>IF('P43(世田谷区)'!K23&lt;&gt;"",'P43(世田谷区)'!K23,"")</f>
        <v/>
      </c>
      <c r="E1832" t="s">
        <v>1125</v>
      </c>
      <c r="F1832" t="s">
        <v>1129</v>
      </c>
    </row>
    <row r="1833" spans="1:6" x14ac:dyDescent="0.15">
      <c r="A1833" t="s">
        <v>1575</v>
      </c>
      <c r="B1833">
        <v>3642</v>
      </c>
      <c r="C1833" t="s">
        <v>1581</v>
      </c>
      <c r="D1833" s="919" t="str">
        <f>IF('P43(世田谷区)'!F24&lt;&gt;"",'P43(世田谷区)'!F24,"")</f>
        <v/>
      </c>
      <c r="E1833" t="s">
        <v>1125</v>
      </c>
      <c r="F1833" t="s">
        <v>1129</v>
      </c>
    </row>
    <row r="1834" spans="1:6" x14ac:dyDescent="0.15">
      <c r="A1834" t="s">
        <v>1575</v>
      </c>
      <c r="B1834">
        <v>3644</v>
      </c>
      <c r="C1834" t="s">
        <v>1366</v>
      </c>
      <c r="D1834" s="919" t="str">
        <f>IF('P43(世田谷区)'!K24&lt;&gt;"",'P43(世田谷区)'!K24,"")</f>
        <v/>
      </c>
      <c r="E1834" t="s">
        <v>1125</v>
      </c>
      <c r="F1834" t="s">
        <v>1129</v>
      </c>
    </row>
    <row r="1835" spans="1:6" x14ac:dyDescent="0.15">
      <c r="A1835" t="s">
        <v>1575</v>
      </c>
      <c r="B1835">
        <v>3646</v>
      </c>
      <c r="C1835" t="s">
        <v>1295</v>
      </c>
      <c r="D1835" s="919" t="str">
        <f>IF('P43(世田谷区)'!F25&lt;&gt;"",'P43(世田谷区)'!F25,"")</f>
        <v/>
      </c>
      <c r="E1835" t="s">
        <v>1125</v>
      </c>
      <c r="F1835" t="s">
        <v>1129</v>
      </c>
    </row>
    <row r="1836" spans="1:6" x14ac:dyDescent="0.15">
      <c r="A1836" t="s">
        <v>1575</v>
      </c>
      <c r="B1836">
        <v>3648</v>
      </c>
      <c r="C1836" t="s">
        <v>1582</v>
      </c>
      <c r="D1836" s="919" t="str">
        <f>IF('P43(世田谷区)'!I25&lt;&gt;"",'P43(世田谷区)'!I25,"")</f>
        <v/>
      </c>
      <c r="E1836" t="s">
        <v>1125</v>
      </c>
      <c r="F1836" t="s">
        <v>1129</v>
      </c>
    </row>
    <row r="1837" spans="1:6" x14ac:dyDescent="0.15">
      <c r="A1837" t="s">
        <v>1575</v>
      </c>
      <c r="B1837">
        <v>3650</v>
      </c>
      <c r="C1837" t="s">
        <v>1370</v>
      </c>
      <c r="D1837" s="919" t="str">
        <f>IF('P43(世田谷区)'!K25&lt;&gt;"",'P43(世田谷区)'!K25,"")</f>
        <v/>
      </c>
      <c r="E1837" t="s">
        <v>1125</v>
      </c>
      <c r="F1837" t="s">
        <v>1129</v>
      </c>
    </row>
    <row r="1838" spans="1:6" x14ac:dyDescent="0.15">
      <c r="A1838" t="s">
        <v>1575</v>
      </c>
      <c r="B1838">
        <v>3652</v>
      </c>
      <c r="C1838" t="s">
        <v>1583</v>
      </c>
      <c r="D1838" s="919" t="str">
        <f>IF('P43(世田谷区)'!F26&lt;&gt;"",'P43(世田谷区)'!F26,"")</f>
        <v/>
      </c>
      <c r="E1838" t="s">
        <v>1125</v>
      </c>
      <c r="F1838" t="s">
        <v>1129</v>
      </c>
    </row>
    <row r="1839" spans="1:6" x14ac:dyDescent="0.15">
      <c r="A1839" t="s">
        <v>1575</v>
      </c>
      <c r="B1839">
        <v>3655</v>
      </c>
      <c r="C1839" t="s">
        <v>1584</v>
      </c>
      <c r="D1839" s="919" t="str">
        <f>IF('P43(世田谷区)'!K26&lt;&gt;"",'P43(世田谷区)'!K26,"")</f>
        <v/>
      </c>
      <c r="E1839" t="s">
        <v>1125</v>
      </c>
      <c r="F1839" t="s">
        <v>1129</v>
      </c>
    </row>
    <row r="1840" spans="1:6" x14ac:dyDescent="0.15">
      <c r="A1840" t="s">
        <v>1575</v>
      </c>
      <c r="B1840">
        <v>3657</v>
      </c>
      <c r="C1840" t="s">
        <v>1585</v>
      </c>
      <c r="D1840" s="919" t="str">
        <f>IF('P43(世田谷区)'!F27&lt;&gt;"",'P43(世田谷区)'!F27,"")</f>
        <v/>
      </c>
      <c r="E1840" t="s">
        <v>1125</v>
      </c>
      <c r="F1840" t="s">
        <v>1129</v>
      </c>
    </row>
    <row r="1841" spans="1:6" x14ac:dyDescent="0.15">
      <c r="A1841" t="s">
        <v>1575</v>
      </c>
      <c r="B1841">
        <v>3660</v>
      </c>
      <c r="C1841" t="s">
        <v>1375</v>
      </c>
      <c r="D1841" s="919" t="str">
        <f>IF('P43(世田谷区)'!K27&lt;&gt;"",'P43(世田谷区)'!K27,"")</f>
        <v/>
      </c>
      <c r="E1841" t="s">
        <v>1125</v>
      </c>
      <c r="F1841" t="s">
        <v>1129</v>
      </c>
    </row>
    <row r="1842" spans="1:6" x14ac:dyDescent="0.15">
      <c r="A1842" t="s">
        <v>1586</v>
      </c>
      <c r="B1842">
        <v>3673</v>
      </c>
      <c r="C1842" t="s">
        <v>1308</v>
      </c>
      <c r="D1842" s="919" t="str">
        <f>IF('P44(世田谷区)'!C11&lt;&gt;"",'P44(世田谷区)'!C11,"")</f>
        <v/>
      </c>
      <c r="E1842" t="s">
        <v>1125</v>
      </c>
      <c r="F1842" t="s">
        <v>1129</v>
      </c>
    </row>
    <row r="1843" spans="1:6" x14ac:dyDescent="0.15">
      <c r="A1843" t="s">
        <v>1586</v>
      </c>
      <c r="B1843">
        <v>3675</v>
      </c>
      <c r="C1843" t="s">
        <v>1164</v>
      </c>
      <c r="D1843" s="919" t="str">
        <f>IF('P44(世田谷区)'!G11&lt;&gt;"",'P44(世田谷区)'!G11,"")</f>
        <v/>
      </c>
      <c r="E1843" t="s">
        <v>1125</v>
      </c>
      <c r="F1843" t="s">
        <v>1129</v>
      </c>
    </row>
    <row r="1844" spans="1:6" x14ac:dyDescent="0.15">
      <c r="A1844" t="s">
        <v>1586</v>
      </c>
      <c r="B1844">
        <v>3678</v>
      </c>
      <c r="C1844" t="s">
        <v>1234</v>
      </c>
      <c r="D1844" s="919" t="str">
        <f>IF('P44(世田谷区)'!F14&lt;&gt;"",'P44(世田谷区)'!F14,"")</f>
        <v/>
      </c>
      <c r="E1844" t="s">
        <v>1125</v>
      </c>
      <c r="F1844" t="s">
        <v>1129</v>
      </c>
    </row>
    <row r="1845" spans="1:6" x14ac:dyDescent="0.15">
      <c r="A1845" t="s">
        <v>1586</v>
      </c>
      <c r="B1845">
        <v>3680</v>
      </c>
      <c r="C1845" t="s">
        <v>1238</v>
      </c>
      <c r="D1845" s="919" t="str">
        <f>IF('P44(世田谷区)'!F15&lt;&gt;"",'P44(世田谷区)'!F15,"")</f>
        <v/>
      </c>
      <c r="E1845" t="s">
        <v>1125</v>
      </c>
      <c r="F1845" t="s">
        <v>1129</v>
      </c>
    </row>
    <row r="1846" spans="1:6" x14ac:dyDescent="0.15">
      <c r="A1846" t="s">
        <v>1586</v>
      </c>
      <c r="B1846">
        <v>3682</v>
      </c>
      <c r="C1846" t="s">
        <v>1242</v>
      </c>
      <c r="D1846" s="919" t="str">
        <f>IF('P44(世田谷区)'!F16&lt;&gt;"",'P44(世田谷区)'!F16,"")</f>
        <v/>
      </c>
      <c r="E1846" t="s">
        <v>1125</v>
      </c>
      <c r="F1846" t="s">
        <v>1129</v>
      </c>
    </row>
    <row r="1847" spans="1:6" x14ac:dyDescent="0.15">
      <c r="A1847" t="s">
        <v>1587</v>
      </c>
      <c r="B1847">
        <v>3690</v>
      </c>
      <c r="C1847" t="s">
        <v>1588</v>
      </c>
      <c r="D1847" s="919" t="str">
        <f>IF('P45(世田谷区)'!C4&lt;&gt;"",'P45(世田谷区)'!C4,"")</f>
        <v/>
      </c>
      <c r="E1847" t="s">
        <v>1125</v>
      </c>
      <c r="F1847" t="s">
        <v>1129</v>
      </c>
    </row>
    <row r="1848" spans="1:6" x14ac:dyDescent="0.15">
      <c r="A1848" t="s">
        <v>1587</v>
      </c>
      <c r="B1848">
        <v>3691</v>
      </c>
      <c r="C1848" t="s">
        <v>1186</v>
      </c>
      <c r="D1848" s="919" t="str">
        <f>IF('P45(世田谷区)'!F4&lt;&gt;"",'P45(世田谷区)'!F4,"")</f>
        <v/>
      </c>
      <c r="E1848" t="s">
        <v>1125</v>
      </c>
      <c r="F1848" t="s">
        <v>1129</v>
      </c>
    </row>
    <row r="1849" spans="1:6" x14ac:dyDescent="0.15">
      <c r="A1849" t="s">
        <v>1587</v>
      </c>
      <c r="B1849">
        <v>3692</v>
      </c>
      <c r="C1849" t="s">
        <v>1187</v>
      </c>
      <c r="D1849" s="919" t="str">
        <f>IF('P45(世田谷区)'!G4&lt;&gt;"",'P45(世田谷区)'!G4,"")</f>
        <v/>
      </c>
      <c r="E1849" t="s">
        <v>1125</v>
      </c>
      <c r="F1849" t="s">
        <v>1129</v>
      </c>
    </row>
    <row r="1850" spans="1:6" x14ac:dyDescent="0.15">
      <c r="A1850" t="s">
        <v>1587</v>
      </c>
      <c r="B1850">
        <v>3693</v>
      </c>
      <c r="C1850" t="s">
        <v>1589</v>
      </c>
      <c r="D1850" s="919" t="str">
        <f>IF('P45(世田谷区)'!H4&lt;&gt;"",'P45(世田谷区)'!H4,"")</f>
        <v/>
      </c>
      <c r="E1850" t="s">
        <v>1125</v>
      </c>
      <c r="F1850" t="s">
        <v>1129</v>
      </c>
    </row>
    <row r="1851" spans="1:6" x14ac:dyDescent="0.15">
      <c r="A1851" t="s">
        <v>1587</v>
      </c>
      <c r="B1851">
        <v>3695</v>
      </c>
      <c r="C1851" t="s">
        <v>1590</v>
      </c>
      <c r="D1851" s="919" t="str">
        <f>IF('P45(世田谷区)'!C5&lt;&gt;"",'P45(世田谷区)'!C5,"")</f>
        <v/>
      </c>
      <c r="E1851" t="s">
        <v>1125</v>
      </c>
      <c r="F1851" t="s">
        <v>1129</v>
      </c>
    </row>
    <row r="1852" spans="1:6" x14ac:dyDescent="0.15">
      <c r="A1852" t="s">
        <v>1587</v>
      </c>
      <c r="B1852">
        <v>3696</v>
      </c>
      <c r="C1852" t="s">
        <v>1193</v>
      </c>
      <c r="D1852" s="919" t="str">
        <f>IF('P45(世田谷区)'!F5&lt;&gt;"",'P45(世田谷区)'!F5,"")</f>
        <v/>
      </c>
      <c r="E1852" t="s">
        <v>1125</v>
      </c>
      <c r="F1852" t="s">
        <v>1129</v>
      </c>
    </row>
    <row r="1853" spans="1:6" x14ac:dyDescent="0.15">
      <c r="A1853" t="s">
        <v>1587</v>
      </c>
      <c r="B1853">
        <v>3697</v>
      </c>
      <c r="C1853" t="s">
        <v>1152</v>
      </c>
      <c r="D1853" s="919" t="str">
        <f>IF('P45(世田谷区)'!G5&lt;&gt;"",'P45(世田谷区)'!G5,"")</f>
        <v/>
      </c>
      <c r="E1853" t="s">
        <v>1125</v>
      </c>
      <c r="F1853" t="s">
        <v>1129</v>
      </c>
    </row>
    <row r="1854" spans="1:6" x14ac:dyDescent="0.15">
      <c r="A1854" t="s">
        <v>1587</v>
      </c>
      <c r="B1854">
        <v>3698</v>
      </c>
      <c r="C1854" t="s">
        <v>1591</v>
      </c>
      <c r="D1854" s="919" t="str">
        <f>IF('P45(世田谷区)'!H5&lt;&gt;"",'P45(世田谷区)'!H5,"")</f>
        <v/>
      </c>
      <c r="E1854" t="s">
        <v>1125</v>
      </c>
      <c r="F1854" t="s">
        <v>1129</v>
      </c>
    </row>
    <row r="1855" spans="1:6" x14ac:dyDescent="0.15">
      <c r="A1855" t="s">
        <v>1587</v>
      </c>
      <c r="B1855">
        <v>3700</v>
      </c>
      <c r="C1855" t="s">
        <v>1592</v>
      </c>
      <c r="D1855" s="919" t="str">
        <f>IF('P45(世田谷区)'!C6&lt;&gt;"",'P45(世田谷区)'!C6,"")</f>
        <v/>
      </c>
      <c r="E1855" t="s">
        <v>1125</v>
      </c>
      <c r="F1855" t="s">
        <v>1129</v>
      </c>
    </row>
    <row r="1856" spans="1:6" x14ac:dyDescent="0.15">
      <c r="A1856" t="s">
        <v>1587</v>
      </c>
      <c r="B1856">
        <v>3701</v>
      </c>
      <c r="C1856" t="s">
        <v>1198</v>
      </c>
      <c r="D1856" s="919" t="str">
        <f>IF('P45(世田谷区)'!F6&lt;&gt;"",'P45(世田谷区)'!F6,"")</f>
        <v/>
      </c>
      <c r="E1856" t="s">
        <v>1125</v>
      </c>
      <c r="F1856" t="s">
        <v>1129</v>
      </c>
    </row>
    <row r="1857" spans="1:6" x14ac:dyDescent="0.15">
      <c r="A1857" t="s">
        <v>1587</v>
      </c>
      <c r="B1857">
        <v>3712</v>
      </c>
      <c r="C1857" t="s">
        <v>1593</v>
      </c>
      <c r="D1857" s="919" t="str">
        <f>IF('P45(世田谷区)'!C13&lt;&gt;"",'P45(世田谷区)'!C13,"")</f>
        <v/>
      </c>
      <c r="E1857" t="s">
        <v>1125</v>
      </c>
      <c r="F1857" t="s">
        <v>1129</v>
      </c>
    </row>
    <row r="1858" spans="1:6" x14ac:dyDescent="0.15">
      <c r="A1858" t="s">
        <v>1587</v>
      </c>
      <c r="B1858">
        <v>3713</v>
      </c>
      <c r="C1858" t="s">
        <v>1594</v>
      </c>
      <c r="D1858" s="919" t="str">
        <f>IF('P45(世田谷区)'!F13&lt;&gt;"",'P45(世田谷区)'!F13,"")</f>
        <v/>
      </c>
      <c r="E1858" t="s">
        <v>1125</v>
      </c>
      <c r="F1858" t="s">
        <v>1129</v>
      </c>
    </row>
    <row r="1859" spans="1:6" x14ac:dyDescent="0.15">
      <c r="A1859" t="s">
        <v>1587</v>
      </c>
      <c r="B1859">
        <v>3715</v>
      </c>
      <c r="C1859" t="s">
        <v>1595</v>
      </c>
      <c r="D1859" s="919" t="str">
        <f>IF('P45(世田谷区)'!C14&lt;&gt;"",'P45(世田谷区)'!C14,"")</f>
        <v/>
      </c>
      <c r="E1859" t="s">
        <v>1125</v>
      </c>
      <c r="F1859" t="s">
        <v>1129</v>
      </c>
    </row>
    <row r="1860" spans="1:6" x14ac:dyDescent="0.15">
      <c r="A1860" t="s">
        <v>1587</v>
      </c>
      <c r="B1860">
        <v>3716</v>
      </c>
      <c r="C1860" t="s">
        <v>1596</v>
      </c>
      <c r="D1860" s="919" t="str">
        <f>IF('P45(世田谷区)'!F14&lt;&gt;"",'P45(世田谷区)'!F14,"")</f>
        <v/>
      </c>
      <c r="E1860" t="s">
        <v>1125</v>
      </c>
      <c r="F1860" t="s">
        <v>1129</v>
      </c>
    </row>
    <row r="1861" spans="1:6" x14ac:dyDescent="0.15">
      <c r="A1861" t="s">
        <v>1587</v>
      </c>
      <c r="B1861">
        <v>3718</v>
      </c>
      <c r="C1861" t="s">
        <v>1412</v>
      </c>
      <c r="D1861" s="919" t="str">
        <f>IF('P45(世田谷区)'!B17&lt;&gt;"",'P45(世田谷区)'!B17,"")</f>
        <v/>
      </c>
      <c r="E1861" t="s">
        <v>1125</v>
      </c>
      <c r="F1861" t="s">
        <v>1129</v>
      </c>
    </row>
    <row r="1862" spans="1:6" x14ac:dyDescent="0.15">
      <c r="A1862" t="s">
        <v>1587</v>
      </c>
      <c r="B1862">
        <v>3721</v>
      </c>
      <c r="C1862" t="s">
        <v>1597</v>
      </c>
      <c r="D1862" s="919" t="str">
        <f>IF('P45(世田谷区)'!D18&lt;&gt;"",'P45(世田谷区)'!D18,"")</f>
        <v/>
      </c>
      <c r="E1862" t="s">
        <v>1125</v>
      </c>
      <c r="F1862" t="s">
        <v>1129</v>
      </c>
    </row>
    <row r="1863" spans="1:6" x14ac:dyDescent="0.15">
      <c r="A1863" t="s">
        <v>1587</v>
      </c>
      <c r="B1863">
        <v>3724</v>
      </c>
      <c r="C1863" t="s">
        <v>1598</v>
      </c>
      <c r="D1863" s="919" t="str">
        <f>IF('P45(世田谷区)'!D19&lt;&gt;"",'P45(世田谷区)'!D19,"")</f>
        <v/>
      </c>
      <c r="E1863" t="s">
        <v>1125</v>
      </c>
      <c r="F1863" t="s">
        <v>1129</v>
      </c>
    </row>
    <row r="1864" spans="1:6" x14ac:dyDescent="0.15">
      <c r="A1864" t="s">
        <v>1599</v>
      </c>
      <c r="B1864">
        <v>3728</v>
      </c>
      <c r="C1864" t="s">
        <v>1600</v>
      </c>
      <c r="D1864" s="919" t="str">
        <f>IF('P46(世田谷区)'!B3&lt;&gt;"",'P46(世田谷区)'!B3,"")</f>
        <v/>
      </c>
      <c r="E1864" t="s">
        <v>1125</v>
      </c>
      <c r="F1864" t="s">
        <v>1129</v>
      </c>
    </row>
    <row r="1865" spans="1:6" x14ac:dyDescent="0.15">
      <c r="A1865" t="s">
        <v>1599</v>
      </c>
      <c r="B1865">
        <v>3731</v>
      </c>
      <c r="C1865" t="s">
        <v>1601</v>
      </c>
      <c r="D1865" s="919" t="str">
        <f>IF('P46(世田谷区)'!B6&lt;&gt;"",'P46(世田谷区)'!B6,"")</f>
        <v/>
      </c>
      <c r="E1865" t="s">
        <v>1125</v>
      </c>
      <c r="F1865" t="s">
        <v>1129</v>
      </c>
    </row>
    <row r="1866" spans="1:6" x14ac:dyDescent="0.15">
      <c r="A1866" t="s">
        <v>1599</v>
      </c>
      <c r="B1866">
        <v>3734</v>
      </c>
      <c r="C1866" t="s">
        <v>1602</v>
      </c>
      <c r="D1866" s="919" t="str">
        <f>IF('P46(世田谷区)'!D7&lt;&gt;"",'P46(世田谷区)'!D7,"")</f>
        <v/>
      </c>
      <c r="E1866" t="s">
        <v>1125</v>
      </c>
      <c r="F1866" t="s">
        <v>1129</v>
      </c>
    </row>
    <row r="1867" spans="1:6" x14ac:dyDescent="0.15">
      <c r="A1867" t="s">
        <v>1599</v>
      </c>
      <c r="B1867">
        <v>3747</v>
      </c>
      <c r="C1867" t="s">
        <v>1603</v>
      </c>
      <c r="D1867" s="919" t="str">
        <f>IF('P46(世田谷区)'!B13&lt;&gt;"",'P46(世田谷区)'!B13,"")</f>
        <v/>
      </c>
      <c r="E1867" t="s">
        <v>1125</v>
      </c>
      <c r="F1867" t="s">
        <v>1129</v>
      </c>
    </row>
    <row r="1868" spans="1:6" x14ac:dyDescent="0.15">
      <c r="A1868" t="s">
        <v>1599</v>
      </c>
      <c r="B1868">
        <v>3748</v>
      </c>
      <c r="C1868" t="s">
        <v>1230</v>
      </c>
      <c r="D1868" s="926" t="str">
        <f>IF('P46(世田谷区)'!F13&lt;&gt;"",'P46(世田谷区)'!F13,"")</f>
        <v/>
      </c>
      <c r="E1868" t="s">
        <v>1125</v>
      </c>
      <c r="F1868" t="s">
        <v>1426</v>
      </c>
    </row>
    <row r="1869" spans="1:6" x14ac:dyDescent="0.15">
      <c r="A1869" t="s">
        <v>1599</v>
      </c>
      <c r="B1869">
        <v>3750</v>
      </c>
      <c r="C1869" t="s">
        <v>1231</v>
      </c>
      <c r="D1869" s="920" t="str">
        <f>IF('P46(世田谷区)'!H13&lt;&gt;"",'P46(世田谷区)'!H13,"")</f>
        <v/>
      </c>
      <c r="E1869" t="s">
        <v>1125</v>
      </c>
      <c r="F1869" t="s">
        <v>1146</v>
      </c>
    </row>
    <row r="1870" spans="1:6" x14ac:dyDescent="0.15">
      <c r="A1870" t="s">
        <v>1599</v>
      </c>
      <c r="B1870">
        <v>3751</v>
      </c>
      <c r="C1870" t="s">
        <v>1232</v>
      </c>
      <c r="D1870" s="919" t="str">
        <f>IF('P46(世田谷区)'!I13&lt;&gt;"",'P46(世田谷区)'!I13,"")</f>
        <v/>
      </c>
      <c r="E1870" t="s">
        <v>1125</v>
      </c>
      <c r="F1870" t="s">
        <v>1129</v>
      </c>
    </row>
    <row r="1871" spans="1:6" x14ac:dyDescent="0.15">
      <c r="A1871" t="s">
        <v>1599</v>
      </c>
      <c r="B1871">
        <v>3752</v>
      </c>
      <c r="C1871" t="s">
        <v>1398</v>
      </c>
      <c r="D1871" s="919" t="str">
        <f>IF('P46(世田谷区)'!J13&lt;&gt;"",'P46(世田谷区)'!J13,"")</f>
        <v/>
      </c>
      <c r="E1871" t="s">
        <v>1125</v>
      </c>
      <c r="F1871" t="s">
        <v>1129</v>
      </c>
    </row>
    <row r="1872" spans="1:6" x14ac:dyDescent="0.15">
      <c r="A1872" t="s">
        <v>1599</v>
      </c>
      <c r="B1872">
        <v>3753</v>
      </c>
      <c r="C1872" t="s">
        <v>1345</v>
      </c>
      <c r="D1872" s="919" t="str">
        <f>IF('P46(世田谷区)'!K13&lt;&gt;"",'P46(世田谷区)'!K13,"")</f>
        <v/>
      </c>
      <c r="E1872" t="s">
        <v>1125</v>
      </c>
      <c r="F1872" t="s">
        <v>1129</v>
      </c>
    </row>
    <row r="1873" spans="1:6" x14ac:dyDescent="0.15">
      <c r="A1873" t="s">
        <v>1599</v>
      </c>
      <c r="B1873">
        <v>3754</v>
      </c>
      <c r="C1873" t="s">
        <v>1399</v>
      </c>
      <c r="D1873" s="919" t="str">
        <f>IF('P46(世田谷区)'!L13&lt;&gt;"",'P46(世田谷区)'!L13,"")</f>
        <v/>
      </c>
      <c r="E1873" t="s">
        <v>1125</v>
      </c>
      <c r="F1873" t="s">
        <v>1129</v>
      </c>
    </row>
    <row r="1874" spans="1:6" x14ac:dyDescent="0.15">
      <c r="A1874" t="s">
        <v>1599</v>
      </c>
      <c r="B1874">
        <v>3755</v>
      </c>
      <c r="C1874" t="s">
        <v>1604</v>
      </c>
      <c r="D1874" s="919" t="str">
        <f>IF('P46(世田谷区)'!M13&lt;&gt;"",'P46(世田谷区)'!M13,"")</f>
        <v/>
      </c>
      <c r="E1874" t="s">
        <v>1125</v>
      </c>
      <c r="F1874" t="s">
        <v>1129</v>
      </c>
    </row>
    <row r="1875" spans="1:6" x14ac:dyDescent="0.15">
      <c r="A1875" t="s">
        <v>1599</v>
      </c>
      <c r="B1875">
        <v>3756</v>
      </c>
      <c r="C1875" t="s">
        <v>1605</v>
      </c>
      <c r="D1875" s="919" t="str">
        <f>IF('P46(世田谷区)'!B14&lt;&gt;"",'P46(世田谷区)'!B14,"")</f>
        <v/>
      </c>
      <c r="E1875" t="s">
        <v>1125</v>
      </c>
      <c r="F1875" t="s">
        <v>1129</v>
      </c>
    </row>
    <row r="1876" spans="1:6" x14ac:dyDescent="0.15">
      <c r="A1876" t="s">
        <v>1599</v>
      </c>
      <c r="B1876">
        <v>3757</v>
      </c>
      <c r="C1876" t="s">
        <v>1234</v>
      </c>
      <c r="D1876" s="926" t="str">
        <f>IF('P46(世田谷区)'!F14&lt;&gt;"",'P46(世田谷区)'!F14,"")</f>
        <v/>
      </c>
      <c r="E1876" t="s">
        <v>1125</v>
      </c>
      <c r="F1876" t="s">
        <v>1426</v>
      </c>
    </row>
    <row r="1877" spans="1:6" x14ac:dyDescent="0.15">
      <c r="A1877" t="s">
        <v>1599</v>
      </c>
      <c r="B1877">
        <v>3759</v>
      </c>
      <c r="C1877" t="s">
        <v>1235</v>
      </c>
      <c r="D1877" s="920" t="str">
        <f>IF('P46(世田谷区)'!H14&lt;&gt;"",'P46(世田谷区)'!H14,"")</f>
        <v/>
      </c>
      <c r="E1877" t="s">
        <v>1125</v>
      </c>
      <c r="F1877" t="s">
        <v>1146</v>
      </c>
    </row>
    <row r="1878" spans="1:6" x14ac:dyDescent="0.15">
      <c r="A1878" t="s">
        <v>1599</v>
      </c>
      <c r="B1878">
        <v>3760</v>
      </c>
      <c r="C1878" t="s">
        <v>1236</v>
      </c>
      <c r="D1878" s="919" t="str">
        <f>IF('P46(世田谷区)'!I14&lt;&gt;"",'P46(世田谷区)'!I14,"")</f>
        <v/>
      </c>
      <c r="E1878" t="s">
        <v>1125</v>
      </c>
      <c r="F1878" t="s">
        <v>1129</v>
      </c>
    </row>
    <row r="1879" spans="1:6" x14ac:dyDescent="0.15">
      <c r="A1879" t="s">
        <v>1599</v>
      </c>
      <c r="B1879">
        <v>3761</v>
      </c>
      <c r="C1879" t="s">
        <v>1402</v>
      </c>
      <c r="D1879" s="919" t="str">
        <f>IF('P46(世田谷区)'!J14&lt;&gt;"",'P46(世田谷区)'!J14,"")</f>
        <v/>
      </c>
      <c r="E1879" t="s">
        <v>1125</v>
      </c>
      <c r="F1879" t="s">
        <v>1129</v>
      </c>
    </row>
    <row r="1880" spans="1:6" x14ac:dyDescent="0.15">
      <c r="A1880" t="s">
        <v>1599</v>
      </c>
      <c r="B1880">
        <v>3762</v>
      </c>
      <c r="C1880" t="s">
        <v>1577</v>
      </c>
      <c r="D1880" s="919" t="str">
        <f>IF('P46(世田谷区)'!K14&lt;&gt;"",'P46(世田谷区)'!K14,"")</f>
        <v/>
      </c>
      <c r="E1880" t="s">
        <v>1125</v>
      </c>
      <c r="F1880" t="s">
        <v>1129</v>
      </c>
    </row>
    <row r="1881" spans="1:6" x14ac:dyDescent="0.15">
      <c r="A1881" t="s">
        <v>1599</v>
      </c>
      <c r="B1881">
        <v>3763</v>
      </c>
      <c r="C1881" t="s">
        <v>1403</v>
      </c>
      <c r="D1881" s="919" t="str">
        <f>IF('P46(世田谷区)'!L14&lt;&gt;"",'P46(世田谷区)'!L14,"")</f>
        <v/>
      </c>
      <c r="E1881" t="s">
        <v>1125</v>
      </c>
      <c r="F1881" t="s">
        <v>1129</v>
      </c>
    </row>
    <row r="1882" spans="1:6" x14ac:dyDescent="0.15">
      <c r="A1882" t="s">
        <v>1599</v>
      </c>
      <c r="B1882">
        <v>3764</v>
      </c>
      <c r="C1882" t="s">
        <v>1606</v>
      </c>
      <c r="D1882" s="919" t="str">
        <f>IF('P46(世田谷区)'!M14&lt;&gt;"",'P46(世田谷区)'!M14,"")</f>
        <v/>
      </c>
      <c r="E1882" t="s">
        <v>1125</v>
      </c>
      <c r="F1882" t="s">
        <v>1129</v>
      </c>
    </row>
    <row r="1883" spans="1:6" x14ac:dyDescent="0.15">
      <c r="A1883" t="s">
        <v>1599</v>
      </c>
      <c r="B1883">
        <v>3765</v>
      </c>
      <c r="C1883" t="s">
        <v>1607</v>
      </c>
      <c r="D1883" s="919" t="str">
        <f>IF('P46(世田谷区)'!B15&lt;&gt;"",'P46(世田谷区)'!B15,"")</f>
        <v/>
      </c>
      <c r="E1883" t="s">
        <v>1125</v>
      </c>
      <c r="F1883" t="s">
        <v>1129</v>
      </c>
    </row>
    <row r="1884" spans="1:6" x14ac:dyDescent="0.15">
      <c r="A1884" t="s">
        <v>1599</v>
      </c>
      <c r="B1884">
        <v>3766</v>
      </c>
      <c r="C1884" t="s">
        <v>1238</v>
      </c>
      <c r="D1884" s="926" t="str">
        <f>IF('P46(世田谷区)'!F15&lt;&gt;"",'P46(世田谷区)'!F15,"")</f>
        <v/>
      </c>
      <c r="E1884" t="s">
        <v>1125</v>
      </c>
      <c r="F1884" t="s">
        <v>1426</v>
      </c>
    </row>
    <row r="1885" spans="1:6" x14ac:dyDescent="0.15">
      <c r="A1885" t="s">
        <v>1599</v>
      </c>
      <c r="B1885">
        <v>3768</v>
      </c>
      <c r="C1885" t="s">
        <v>1239</v>
      </c>
      <c r="D1885" s="920" t="str">
        <f>IF('P46(世田谷区)'!H15&lt;&gt;"",'P46(世田谷区)'!H15,"")</f>
        <v/>
      </c>
      <c r="E1885" t="s">
        <v>1125</v>
      </c>
      <c r="F1885" t="s">
        <v>1146</v>
      </c>
    </row>
    <row r="1886" spans="1:6" x14ac:dyDescent="0.15">
      <c r="A1886" t="s">
        <v>1599</v>
      </c>
      <c r="B1886">
        <v>3769</v>
      </c>
      <c r="C1886" t="s">
        <v>1240</v>
      </c>
      <c r="D1886" s="919" t="str">
        <f>IF('P46(世田谷区)'!I15&lt;&gt;"",'P46(世田谷区)'!I15,"")</f>
        <v/>
      </c>
      <c r="E1886" t="s">
        <v>1125</v>
      </c>
      <c r="F1886" t="s">
        <v>1129</v>
      </c>
    </row>
    <row r="1887" spans="1:6" x14ac:dyDescent="0.15">
      <c r="A1887" t="s">
        <v>1599</v>
      </c>
      <c r="B1887">
        <v>3770</v>
      </c>
      <c r="C1887" t="s">
        <v>1406</v>
      </c>
      <c r="D1887" s="919" t="str">
        <f>IF('P46(世田谷区)'!J15&lt;&gt;"",'P46(世田谷区)'!J15,"")</f>
        <v/>
      </c>
      <c r="E1887" t="s">
        <v>1125</v>
      </c>
      <c r="F1887" t="s">
        <v>1129</v>
      </c>
    </row>
    <row r="1888" spans="1:6" x14ac:dyDescent="0.15">
      <c r="A1888" t="s">
        <v>1599</v>
      </c>
      <c r="B1888">
        <v>3771</v>
      </c>
      <c r="C1888" t="s">
        <v>1348</v>
      </c>
      <c r="D1888" s="919" t="str">
        <f>IF('P46(世田谷区)'!K15&lt;&gt;"",'P46(世田谷区)'!K15,"")</f>
        <v/>
      </c>
      <c r="E1888" t="s">
        <v>1125</v>
      </c>
      <c r="F1888" t="s">
        <v>1129</v>
      </c>
    </row>
    <row r="1889" spans="1:6" x14ac:dyDescent="0.15">
      <c r="A1889" t="s">
        <v>1599</v>
      </c>
      <c r="B1889">
        <v>3772</v>
      </c>
      <c r="C1889" t="s">
        <v>1407</v>
      </c>
      <c r="D1889" s="919" t="str">
        <f>IF('P46(世田谷区)'!L15&lt;&gt;"",'P46(世田谷区)'!L15,"")</f>
        <v/>
      </c>
      <c r="E1889" t="s">
        <v>1125</v>
      </c>
      <c r="F1889" t="s">
        <v>1129</v>
      </c>
    </row>
    <row r="1890" spans="1:6" x14ac:dyDescent="0.15">
      <c r="A1890" t="s">
        <v>1599</v>
      </c>
      <c r="B1890">
        <v>3773</v>
      </c>
      <c r="C1890" t="s">
        <v>1525</v>
      </c>
      <c r="D1890" s="919" t="str">
        <f>IF('P46(世田谷区)'!M15&lt;&gt;"",'P46(世田谷区)'!M15,"")</f>
        <v/>
      </c>
      <c r="E1890" t="s">
        <v>1125</v>
      </c>
      <c r="F1890" t="s">
        <v>1129</v>
      </c>
    </row>
    <row r="1891" spans="1:6" x14ac:dyDescent="0.15">
      <c r="A1891" t="s">
        <v>1599</v>
      </c>
      <c r="B1891">
        <v>3774</v>
      </c>
      <c r="C1891" t="s">
        <v>1608</v>
      </c>
      <c r="D1891" s="919" t="str">
        <f>IF('P46(世田谷区)'!B16&lt;&gt;"",'P46(世田谷区)'!B16,"")</f>
        <v/>
      </c>
      <c r="E1891" t="s">
        <v>1125</v>
      </c>
      <c r="F1891" t="s">
        <v>1129</v>
      </c>
    </row>
    <row r="1892" spans="1:6" x14ac:dyDescent="0.15">
      <c r="A1892" t="s">
        <v>1599</v>
      </c>
      <c r="B1892">
        <v>3775</v>
      </c>
      <c r="C1892" t="s">
        <v>1242</v>
      </c>
      <c r="D1892" s="926" t="str">
        <f>IF('P46(世田谷区)'!F16&lt;&gt;"",'P46(世田谷区)'!F16,"")</f>
        <v/>
      </c>
      <c r="E1892" t="s">
        <v>1125</v>
      </c>
      <c r="F1892" t="s">
        <v>1426</v>
      </c>
    </row>
    <row r="1893" spans="1:6" x14ac:dyDescent="0.15">
      <c r="A1893" t="s">
        <v>1599</v>
      </c>
      <c r="B1893">
        <v>3777</v>
      </c>
      <c r="C1893" t="s">
        <v>1243</v>
      </c>
      <c r="D1893" s="920" t="str">
        <f>IF('P46(世田谷区)'!H16&lt;&gt;"",'P46(世田谷区)'!H16,"")</f>
        <v/>
      </c>
      <c r="E1893" t="s">
        <v>1125</v>
      </c>
      <c r="F1893" t="s">
        <v>1146</v>
      </c>
    </row>
    <row r="1894" spans="1:6" x14ac:dyDescent="0.15">
      <c r="A1894" t="s">
        <v>1599</v>
      </c>
      <c r="B1894">
        <v>3778</v>
      </c>
      <c r="C1894" t="s">
        <v>1244</v>
      </c>
      <c r="D1894" s="919" t="str">
        <f>IF('P46(世田谷区)'!I16&lt;&gt;"",'P46(世田谷区)'!I16,"")</f>
        <v/>
      </c>
      <c r="E1894" t="s">
        <v>1125</v>
      </c>
      <c r="F1894" t="s">
        <v>1129</v>
      </c>
    </row>
    <row r="1895" spans="1:6" x14ac:dyDescent="0.15">
      <c r="A1895" t="s">
        <v>1599</v>
      </c>
      <c r="B1895">
        <v>3779</v>
      </c>
      <c r="C1895" t="s">
        <v>1410</v>
      </c>
      <c r="D1895" s="919" t="str">
        <f>IF('P46(世田谷区)'!J16&lt;&gt;"",'P46(世田谷区)'!J16,"")</f>
        <v/>
      </c>
      <c r="E1895" t="s">
        <v>1125</v>
      </c>
      <c r="F1895" t="s">
        <v>1129</v>
      </c>
    </row>
    <row r="1896" spans="1:6" x14ac:dyDescent="0.15">
      <c r="A1896" t="s">
        <v>1599</v>
      </c>
      <c r="B1896">
        <v>3780</v>
      </c>
      <c r="C1896" t="s">
        <v>1350</v>
      </c>
      <c r="D1896" s="919" t="str">
        <f>IF('P46(世田谷区)'!K16&lt;&gt;"",'P46(世田谷区)'!K16,"")</f>
        <v/>
      </c>
      <c r="E1896" t="s">
        <v>1125</v>
      </c>
      <c r="F1896" t="s">
        <v>1129</v>
      </c>
    </row>
    <row r="1897" spans="1:6" x14ac:dyDescent="0.15">
      <c r="A1897" t="s">
        <v>1599</v>
      </c>
      <c r="B1897">
        <v>3781</v>
      </c>
      <c r="C1897" t="s">
        <v>1411</v>
      </c>
      <c r="D1897" s="919" t="str">
        <f>IF('P46(世田谷区)'!L16&lt;&gt;"",'P46(世田谷区)'!L16,"")</f>
        <v/>
      </c>
      <c r="E1897" t="s">
        <v>1125</v>
      </c>
      <c r="F1897" t="s">
        <v>1129</v>
      </c>
    </row>
    <row r="1898" spans="1:6" x14ac:dyDescent="0.15">
      <c r="A1898" t="s">
        <v>1599</v>
      </c>
      <c r="B1898">
        <v>3782</v>
      </c>
      <c r="C1898" t="s">
        <v>1609</v>
      </c>
      <c r="D1898" s="919" t="str">
        <f>IF('P46(世田谷区)'!M16&lt;&gt;"",'P46(世田谷区)'!M16,"")</f>
        <v/>
      </c>
      <c r="E1898" t="s">
        <v>1125</v>
      </c>
      <c r="F1898" t="s">
        <v>1129</v>
      </c>
    </row>
    <row r="1899" spans="1:6" x14ac:dyDescent="0.15">
      <c r="A1899" t="s">
        <v>1599</v>
      </c>
      <c r="B1899">
        <v>3783</v>
      </c>
      <c r="C1899" t="s">
        <v>1610</v>
      </c>
      <c r="D1899" s="919" t="str">
        <f>IF('P46(世田谷区)'!B17&lt;&gt;"",'P46(世田谷区)'!B17,"")</f>
        <v/>
      </c>
      <c r="E1899" t="s">
        <v>1125</v>
      </c>
      <c r="F1899" t="s">
        <v>1129</v>
      </c>
    </row>
    <row r="1900" spans="1:6" x14ac:dyDescent="0.15">
      <c r="A1900" t="s">
        <v>1599</v>
      </c>
      <c r="B1900">
        <v>3784</v>
      </c>
      <c r="C1900" t="s">
        <v>1177</v>
      </c>
      <c r="D1900" s="926" t="str">
        <f>IF('P46(世田谷区)'!F17&lt;&gt;"",'P46(世田谷区)'!F17,"")</f>
        <v/>
      </c>
      <c r="E1900" t="s">
        <v>1125</v>
      </c>
      <c r="F1900" t="s">
        <v>1426</v>
      </c>
    </row>
    <row r="1901" spans="1:6" x14ac:dyDescent="0.15">
      <c r="A1901" t="s">
        <v>1599</v>
      </c>
      <c r="B1901">
        <v>3786</v>
      </c>
      <c r="C1901" t="s">
        <v>1245</v>
      </c>
      <c r="D1901" s="920" t="str">
        <f>IF('P46(世田谷区)'!H17&lt;&gt;"",'P46(世田谷区)'!H17,"")</f>
        <v/>
      </c>
      <c r="E1901" t="s">
        <v>1125</v>
      </c>
      <c r="F1901" t="s">
        <v>1146</v>
      </c>
    </row>
    <row r="1902" spans="1:6" x14ac:dyDescent="0.15">
      <c r="A1902" t="s">
        <v>1599</v>
      </c>
      <c r="B1902">
        <v>3787</v>
      </c>
      <c r="C1902" t="s">
        <v>1246</v>
      </c>
      <c r="D1902" s="919" t="str">
        <f>IF('P46(世田谷区)'!I17&lt;&gt;"",'P46(世田谷区)'!I17,"")</f>
        <v/>
      </c>
      <c r="E1902" t="s">
        <v>1125</v>
      </c>
      <c r="F1902" t="s">
        <v>1129</v>
      </c>
    </row>
    <row r="1903" spans="1:6" x14ac:dyDescent="0.15">
      <c r="A1903" t="s">
        <v>1599</v>
      </c>
      <c r="B1903">
        <v>3788</v>
      </c>
      <c r="C1903" t="s">
        <v>1414</v>
      </c>
      <c r="D1903" s="919" t="str">
        <f>IF('P46(世田谷区)'!J17&lt;&gt;"",'P46(世田谷区)'!J17,"")</f>
        <v/>
      </c>
      <c r="E1903" t="s">
        <v>1125</v>
      </c>
      <c r="F1903" t="s">
        <v>1129</v>
      </c>
    </row>
    <row r="1904" spans="1:6" x14ac:dyDescent="0.15">
      <c r="A1904" t="s">
        <v>1599</v>
      </c>
      <c r="B1904">
        <v>3789</v>
      </c>
      <c r="C1904" t="s">
        <v>1578</v>
      </c>
      <c r="D1904" s="919" t="str">
        <f>IF('P46(世田谷区)'!K17&lt;&gt;"",'P46(世田谷区)'!K17,"")</f>
        <v/>
      </c>
      <c r="E1904" t="s">
        <v>1125</v>
      </c>
      <c r="F1904" t="s">
        <v>1129</v>
      </c>
    </row>
    <row r="1905" spans="1:6" x14ac:dyDescent="0.15">
      <c r="A1905" t="s">
        <v>1599</v>
      </c>
      <c r="B1905">
        <v>3790</v>
      </c>
      <c r="C1905" t="s">
        <v>1415</v>
      </c>
      <c r="D1905" s="919" t="str">
        <f>IF('P46(世田谷区)'!L17&lt;&gt;"",'P46(世田谷区)'!L17,"")</f>
        <v/>
      </c>
      <c r="E1905" t="s">
        <v>1125</v>
      </c>
      <c r="F1905" t="s">
        <v>1129</v>
      </c>
    </row>
    <row r="1906" spans="1:6" x14ac:dyDescent="0.15">
      <c r="A1906" t="s">
        <v>1599</v>
      </c>
      <c r="B1906">
        <v>3791</v>
      </c>
      <c r="C1906" t="s">
        <v>1611</v>
      </c>
      <c r="D1906" s="919" t="str">
        <f>IF('P46(世田谷区)'!M17&lt;&gt;"",'P46(世田谷区)'!M17,"")</f>
        <v/>
      </c>
      <c r="E1906" t="s">
        <v>1125</v>
      </c>
      <c r="F1906" t="s">
        <v>1129</v>
      </c>
    </row>
    <row r="1907" spans="1:6" x14ac:dyDescent="0.15">
      <c r="A1907" t="s">
        <v>1612</v>
      </c>
      <c r="B1907">
        <v>3796</v>
      </c>
      <c r="C1907" t="s">
        <v>1130</v>
      </c>
      <c r="D1907" s="920" t="str">
        <f>IF('P47(世田谷区)'!B3&lt;&gt;"",'P47(世田谷区)'!B3,"")</f>
        <v/>
      </c>
      <c r="E1907" t="s">
        <v>1125</v>
      </c>
      <c r="F1907" t="s">
        <v>1146</v>
      </c>
    </row>
    <row r="1908" spans="1:6" x14ac:dyDescent="0.15">
      <c r="A1908" t="s">
        <v>1612</v>
      </c>
      <c r="B1908">
        <v>3800</v>
      </c>
      <c r="C1908" t="s">
        <v>1306</v>
      </c>
      <c r="D1908" s="920" t="str">
        <f>IF('P47(世田谷区)'!C6&lt;&gt;"",'P47(世田谷区)'!C6,"")</f>
        <v/>
      </c>
      <c r="E1908" t="s">
        <v>1125</v>
      </c>
      <c r="F1908" t="s">
        <v>1146</v>
      </c>
    </row>
    <row r="1909" spans="1:6" x14ac:dyDescent="0.15">
      <c r="A1909" t="s">
        <v>1612</v>
      </c>
      <c r="B1909">
        <v>3801</v>
      </c>
      <c r="C1909" t="s">
        <v>1153</v>
      </c>
      <c r="D1909" s="920" t="str">
        <f>IF('P47(世田谷区)'!D6&lt;&gt;"",'P47(世田谷区)'!D6,"")</f>
        <v/>
      </c>
      <c r="E1909" t="s">
        <v>1125</v>
      </c>
      <c r="F1909" t="s">
        <v>1146</v>
      </c>
    </row>
    <row r="1910" spans="1:6" x14ac:dyDescent="0.15">
      <c r="A1910" t="s">
        <v>1612</v>
      </c>
      <c r="B1910">
        <v>3802</v>
      </c>
      <c r="C1910" t="s">
        <v>1197</v>
      </c>
      <c r="D1910" s="920" t="str">
        <f>IF('P47(世田谷区)'!E6&lt;&gt;"",'P47(世田谷区)'!E6,"")</f>
        <v/>
      </c>
      <c r="E1910" t="s">
        <v>1125</v>
      </c>
      <c r="F1910" t="s">
        <v>1146</v>
      </c>
    </row>
    <row r="1911" spans="1:6" x14ac:dyDescent="0.15">
      <c r="A1911" t="s">
        <v>1612</v>
      </c>
      <c r="B1911">
        <v>3803</v>
      </c>
      <c r="C1911" t="s">
        <v>1198</v>
      </c>
      <c r="D1911" s="920" t="str">
        <f>IF('P47(世田谷区)'!F6&lt;&gt;"",'P47(世田谷区)'!F6,"")</f>
        <v/>
      </c>
      <c r="E1911" t="s">
        <v>1125</v>
      </c>
      <c r="F1911" t="s">
        <v>1146</v>
      </c>
    </row>
    <row r="1912" spans="1:6" x14ac:dyDescent="0.15">
      <c r="A1912" t="s">
        <v>1612</v>
      </c>
      <c r="B1912">
        <v>3805</v>
      </c>
      <c r="C1912" t="s">
        <v>1433</v>
      </c>
      <c r="D1912" s="919" t="str">
        <f>IF('P47(世田谷区)'!B9&lt;&gt;"",'P47(世田谷区)'!B9,"")</f>
        <v/>
      </c>
      <c r="E1912" t="s">
        <v>1125</v>
      </c>
      <c r="F1912" t="s">
        <v>1129</v>
      </c>
    </row>
    <row r="1913" spans="1:6" x14ac:dyDescent="0.15">
      <c r="A1913" t="s">
        <v>1612</v>
      </c>
      <c r="B1913">
        <v>3808</v>
      </c>
      <c r="C1913" t="s">
        <v>1613</v>
      </c>
      <c r="D1913" s="919" t="str">
        <f>IF('P47(世田谷区)'!C10&lt;&gt;"",'P47(世田谷区)'!C10,"")</f>
        <v/>
      </c>
      <c r="E1913" t="s">
        <v>1125</v>
      </c>
      <c r="F1913" t="s">
        <v>1129</v>
      </c>
    </row>
    <row r="1914" spans="1:6" x14ac:dyDescent="0.15">
      <c r="A1914" t="s">
        <v>1612</v>
      </c>
      <c r="B1914">
        <v>3811</v>
      </c>
      <c r="C1914" t="s">
        <v>1435</v>
      </c>
      <c r="D1914" s="920" t="str">
        <f>IF('P47(世田谷区)'!B14&lt;&gt;"",'P47(世田谷区)'!B14,"")</f>
        <v/>
      </c>
      <c r="E1914" t="s">
        <v>1125</v>
      </c>
      <c r="F1914" t="s">
        <v>1146</v>
      </c>
    </row>
    <row r="1915" spans="1:6" x14ac:dyDescent="0.15">
      <c r="A1915" t="s">
        <v>1612</v>
      </c>
      <c r="B1915">
        <v>3815</v>
      </c>
      <c r="C1915" t="s">
        <v>1446</v>
      </c>
      <c r="D1915" s="919" t="str">
        <f>IF('P47(世田谷区)'!B17&lt;&gt;"",'P47(世田谷区)'!B17,"")</f>
        <v/>
      </c>
      <c r="E1915" t="s">
        <v>1125</v>
      </c>
      <c r="F1915" t="s">
        <v>1129</v>
      </c>
    </row>
    <row r="1916" spans="1:6" x14ac:dyDescent="0.15">
      <c r="A1916" t="s">
        <v>1612</v>
      </c>
      <c r="B1916">
        <v>3818</v>
      </c>
      <c r="C1916" t="s">
        <v>1614</v>
      </c>
      <c r="D1916" s="919" t="str">
        <f>IF('P47(世田谷区)'!C18&lt;&gt;"",'P47(世田谷区)'!C18,"")</f>
        <v/>
      </c>
      <c r="E1916" t="s">
        <v>1125</v>
      </c>
      <c r="F1916" t="s">
        <v>1129</v>
      </c>
    </row>
    <row r="1917" spans="1:6" x14ac:dyDescent="0.15">
      <c r="A1917" t="s">
        <v>1612</v>
      </c>
      <c r="B1917">
        <v>3820</v>
      </c>
      <c r="C1917" t="s">
        <v>1276</v>
      </c>
      <c r="D1917" s="919" t="str">
        <f>IF('P47(世田谷区)'!B21&lt;&gt;"",'P47(世田谷区)'!B21,"")</f>
        <v/>
      </c>
      <c r="E1917" t="s">
        <v>1125</v>
      </c>
      <c r="F1917" t="s">
        <v>1129</v>
      </c>
    </row>
    <row r="1918" spans="1:6" x14ac:dyDescent="0.15">
      <c r="A1918" t="s">
        <v>1612</v>
      </c>
      <c r="B1918">
        <v>3823</v>
      </c>
      <c r="C1918" t="s">
        <v>1615</v>
      </c>
      <c r="D1918" s="919" t="str">
        <f>IF('P47(世田谷区)'!C22&lt;&gt;"",'P47(世田谷区)'!C22,"")</f>
        <v/>
      </c>
      <c r="E1918" t="s">
        <v>1125</v>
      </c>
      <c r="F1918" t="s">
        <v>1129</v>
      </c>
    </row>
    <row r="1919" spans="1:6" x14ac:dyDescent="0.15">
      <c r="A1919" t="s">
        <v>1616</v>
      </c>
      <c r="B1919">
        <v>3826</v>
      </c>
      <c r="C1919" t="s">
        <v>1281</v>
      </c>
      <c r="D1919" s="919" t="str">
        <f>IF('P48(世田谷区)'!E2&lt;&gt;"",'P48(世田谷区)'!E2,"")</f>
        <v/>
      </c>
      <c r="E1919" t="s">
        <v>1125</v>
      </c>
      <c r="F1919" t="s">
        <v>1129</v>
      </c>
    </row>
    <row r="1920" spans="1:6" x14ac:dyDescent="0.15">
      <c r="A1920" t="s">
        <v>1616</v>
      </c>
      <c r="B1920">
        <v>3834</v>
      </c>
      <c r="C1920" t="s">
        <v>1132</v>
      </c>
      <c r="D1920" t="str">
        <f>IF('P48(世田谷区)'!C7&lt;&gt;"",'P48(世田谷区)'!C7,"")</f>
        <v/>
      </c>
      <c r="E1920" t="s">
        <v>1125</v>
      </c>
      <c r="F1920" t="s">
        <v>1617</v>
      </c>
    </row>
    <row r="1921" spans="1:6" x14ac:dyDescent="0.15">
      <c r="A1921" t="s">
        <v>1616</v>
      </c>
      <c r="B1921">
        <v>3835</v>
      </c>
      <c r="C1921" t="s">
        <v>1155</v>
      </c>
      <c r="D1921" t="str">
        <f>IF('P48(世田谷区)'!D7&lt;&gt;"",'P48(世田谷区)'!D7,"")</f>
        <v/>
      </c>
      <c r="E1921" t="s">
        <v>1125</v>
      </c>
      <c r="F1921" t="s">
        <v>1617</v>
      </c>
    </row>
    <row r="1922" spans="1:6" x14ac:dyDescent="0.15">
      <c r="A1922" t="s">
        <v>1616</v>
      </c>
      <c r="B1922">
        <v>3836</v>
      </c>
      <c r="C1922" t="s">
        <v>1618</v>
      </c>
      <c r="D1922" s="919" t="str">
        <f>IF('P48(世田谷区)'!E7&lt;&gt;"",'P48(世田谷区)'!E7,"")</f>
        <v/>
      </c>
      <c r="E1922" t="s">
        <v>1125</v>
      </c>
      <c r="F1922" t="s">
        <v>1129</v>
      </c>
    </row>
    <row r="1923" spans="1:6" x14ac:dyDescent="0.15">
      <c r="A1923" t="s">
        <v>1616</v>
      </c>
      <c r="B1923">
        <v>3838</v>
      </c>
      <c r="C1923" t="s">
        <v>1307</v>
      </c>
      <c r="D1923" t="str">
        <f>IF('P48(世田谷区)'!C8&lt;&gt;"",'P48(世田谷区)'!C8,"")</f>
        <v/>
      </c>
      <c r="E1923" t="s">
        <v>1125</v>
      </c>
      <c r="F1923" t="s">
        <v>1617</v>
      </c>
    </row>
    <row r="1924" spans="1:6" x14ac:dyDescent="0.15">
      <c r="A1924" t="s">
        <v>1616</v>
      </c>
      <c r="B1924">
        <v>3839</v>
      </c>
      <c r="C1924" t="s">
        <v>1157</v>
      </c>
      <c r="D1924" t="str">
        <f>IF('P48(世田谷区)'!D8&lt;&gt;"",'P48(世田谷区)'!D8,"")</f>
        <v/>
      </c>
      <c r="E1924" t="s">
        <v>1125</v>
      </c>
      <c r="F1924" t="s">
        <v>1617</v>
      </c>
    </row>
    <row r="1925" spans="1:6" x14ac:dyDescent="0.15">
      <c r="A1925" t="s">
        <v>1616</v>
      </c>
      <c r="B1925">
        <v>3840</v>
      </c>
      <c r="C1925" t="s">
        <v>1619</v>
      </c>
      <c r="D1925" s="919" t="str">
        <f>IF('P48(世田谷区)'!E8&lt;&gt;"",'P48(世田谷区)'!E8,"")</f>
        <v/>
      </c>
      <c r="E1925" t="s">
        <v>1125</v>
      </c>
      <c r="F1925" t="s">
        <v>1129</v>
      </c>
    </row>
    <row r="1926" spans="1:6" x14ac:dyDescent="0.15">
      <c r="A1926" t="s">
        <v>1616</v>
      </c>
      <c r="B1926">
        <v>3842</v>
      </c>
      <c r="C1926" t="s">
        <v>1134</v>
      </c>
      <c r="D1926" t="str">
        <f>IF('P48(世田谷区)'!C9&lt;&gt;"",'P48(世田谷区)'!C9,"")</f>
        <v/>
      </c>
      <c r="E1926" t="s">
        <v>1125</v>
      </c>
      <c r="F1926" t="s">
        <v>1617</v>
      </c>
    </row>
    <row r="1927" spans="1:6" x14ac:dyDescent="0.15">
      <c r="A1927" t="s">
        <v>1616</v>
      </c>
      <c r="B1927">
        <v>3843</v>
      </c>
      <c r="C1927" t="s">
        <v>1159</v>
      </c>
      <c r="D1927" t="str">
        <f>IF('P48(世田谷区)'!D9&lt;&gt;"",'P48(世田谷区)'!D9,"")</f>
        <v/>
      </c>
      <c r="E1927" t="s">
        <v>1125</v>
      </c>
      <c r="F1927" t="s">
        <v>1617</v>
      </c>
    </row>
    <row r="1928" spans="1:6" x14ac:dyDescent="0.15">
      <c r="A1928" t="s">
        <v>1616</v>
      </c>
      <c r="B1928">
        <v>3844</v>
      </c>
      <c r="C1928" t="s">
        <v>1620</v>
      </c>
      <c r="D1928" s="919" t="str">
        <f>IF('P48(世田谷区)'!E9&lt;&gt;"",'P48(世田谷区)'!E9,"")</f>
        <v/>
      </c>
      <c r="E1928" t="s">
        <v>1125</v>
      </c>
      <c r="F1928" t="s">
        <v>1129</v>
      </c>
    </row>
    <row r="1929" spans="1:6" x14ac:dyDescent="0.15">
      <c r="A1929" t="s">
        <v>1616</v>
      </c>
      <c r="B1929">
        <v>3846</v>
      </c>
      <c r="C1929" t="s">
        <v>1135</v>
      </c>
      <c r="D1929" t="str">
        <f>IF('P48(世田谷区)'!C10&lt;&gt;"",'P48(世田谷区)'!C10,"")</f>
        <v/>
      </c>
      <c r="E1929" t="s">
        <v>1125</v>
      </c>
      <c r="F1929" t="s">
        <v>1617</v>
      </c>
    </row>
    <row r="1930" spans="1:6" x14ac:dyDescent="0.15">
      <c r="A1930" t="s">
        <v>1616</v>
      </c>
      <c r="B1930">
        <v>3847</v>
      </c>
      <c r="C1930" t="s">
        <v>1161</v>
      </c>
      <c r="D1930" t="str">
        <f>IF('P48(世田谷区)'!D10&lt;&gt;"",'P48(世田谷区)'!D10,"")</f>
        <v/>
      </c>
      <c r="E1930" t="s">
        <v>1125</v>
      </c>
      <c r="F1930" t="s">
        <v>1617</v>
      </c>
    </row>
    <row r="1931" spans="1:6" x14ac:dyDescent="0.15">
      <c r="A1931" t="s">
        <v>1616</v>
      </c>
      <c r="B1931">
        <v>3848</v>
      </c>
      <c r="C1931" t="s">
        <v>1621</v>
      </c>
      <c r="D1931" s="919" t="str">
        <f>IF('P48(世田谷区)'!E10&lt;&gt;"",'P48(世田谷区)'!E10,"")</f>
        <v/>
      </c>
      <c r="E1931" t="s">
        <v>1125</v>
      </c>
      <c r="F1931" t="s">
        <v>1129</v>
      </c>
    </row>
    <row r="1932" spans="1:6" x14ac:dyDescent="0.15">
      <c r="A1932" t="s">
        <v>1616</v>
      </c>
      <c r="B1932">
        <v>3856</v>
      </c>
      <c r="C1932" t="s">
        <v>1311</v>
      </c>
      <c r="D1932" s="919" t="str">
        <f>IF('P48(世田谷区)'!C15&lt;&gt;"",'P48(世田谷区)'!C15,"")</f>
        <v/>
      </c>
      <c r="E1932" t="s">
        <v>1125</v>
      </c>
      <c r="F1932" t="s">
        <v>1129</v>
      </c>
    </row>
    <row r="1933" spans="1:6" x14ac:dyDescent="0.15">
      <c r="A1933" t="s">
        <v>1616</v>
      </c>
      <c r="B1933">
        <v>3857</v>
      </c>
      <c r="C1933" t="s">
        <v>1169</v>
      </c>
      <c r="D1933" s="926" t="str">
        <f>IF('P48(世田谷区)'!D15&lt;&gt;"",'P48(世田谷区)'!D15,"")</f>
        <v/>
      </c>
      <c r="E1933" t="s">
        <v>1125</v>
      </c>
      <c r="F1933" t="s">
        <v>1426</v>
      </c>
    </row>
    <row r="1934" spans="1:6" x14ac:dyDescent="0.15">
      <c r="A1934" t="s">
        <v>1616</v>
      </c>
      <c r="B1934">
        <v>3858</v>
      </c>
      <c r="C1934" t="s">
        <v>1233</v>
      </c>
      <c r="D1934" s="926" t="str">
        <f>IF('P48(世田谷区)'!E15&lt;&gt;"",'P48(世田谷区)'!E15,"")</f>
        <v/>
      </c>
      <c r="E1934" t="s">
        <v>1125</v>
      </c>
      <c r="F1934" t="s">
        <v>1426</v>
      </c>
    </row>
    <row r="1935" spans="1:6" x14ac:dyDescent="0.15">
      <c r="A1935" t="s">
        <v>1616</v>
      </c>
      <c r="B1935">
        <v>3859</v>
      </c>
      <c r="C1935" t="s">
        <v>1622</v>
      </c>
      <c r="D1935" s="919" t="str">
        <f>IF('P48(世田谷区)'!F15&lt;&gt;"",'P48(世田谷区)'!F15,"")</f>
        <v/>
      </c>
      <c r="E1935" t="s">
        <v>1125</v>
      </c>
      <c r="F1935" t="s">
        <v>1129</v>
      </c>
    </row>
    <row r="1936" spans="1:6" x14ac:dyDescent="0.15">
      <c r="A1936" t="s">
        <v>1616</v>
      </c>
      <c r="B1936">
        <v>3861</v>
      </c>
      <c r="C1936" t="s">
        <v>1444</v>
      </c>
      <c r="D1936" s="919" t="str">
        <f>IF('P48(世田谷区)'!C16&lt;&gt;"",'P48(世田谷区)'!C16,"")</f>
        <v/>
      </c>
      <c r="E1936" t="s">
        <v>1125</v>
      </c>
      <c r="F1936" t="s">
        <v>1129</v>
      </c>
    </row>
    <row r="1937" spans="1:6" x14ac:dyDescent="0.15">
      <c r="A1937" t="s">
        <v>1616</v>
      </c>
      <c r="B1937">
        <v>3862</v>
      </c>
      <c r="C1937" t="s">
        <v>1171</v>
      </c>
      <c r="D1937" s="926" t="str">
        <f>IF('P48(世田谷区)'!D16&lt;&gt;"",'P48(世田谷区)'!D16,"")</f>
        <v/>
      </c>
      <c r="E1937" t="s">
        <v>1125</v>
      </c>
      <c r="F1937" t="s">
        <v>1426</v>
      </c>
    </row>
    <row r="1938" spans="1:6" x14ac:dyDescent="0.15">
      <c r="A1938" t="s">
        <v>1616</v>
      </c>
      <c r="B1938">
        <v>3863</v>
      </c>
      <c r="C1938" t="s">
        <v>1237</v>
      </c>
      <c r="D1938" s="926" t="str">
        <f>IF('P48(世田谷区)'!E16&lt;&gt;"",'P48(世田谷区)'!E16,"")</f>
        <v/>
      </c>
      <c r="E1938" t="s">
        <v>1125</v>
      </c>
      <c r="F1938" t="s">
        <v>1426</v>
      </c>
    </row>
    <row r="1939" spans="1:6" x14ac:dyDescent="0.15">
      <c r="A1939" t="s">
        <v>1616</v>
      </c>
      <c r="B1939">
        <v>3864</v>
      </c>
      <c r="C1939" t="s">
        <v>1623</v>
      </c>
      <c r="D1939" s="919" t="str">
        <f>IF('P48(世田谷区)'!F16&lt;&gt;"",'P48(世田谷区)'!F16,"")</f>
        <v/>
      </c>
      <c r="E1939" t="s">
        <v>1125</v>
      </c>
      <c r="F1939" t="s">
        <v>1129</v>
      </c>
    </row>
    <row r="1940" spans="1:6" x14ac:dyDescent="0.15">
      <c r="A1940" t="s">
        <v>1616</v>
      </c>
      <c r="B1940">
        <v>3866</v>
      </c>
      <c r="C1940" t="s">
        <v>1445</v>
      </c>
      <c r="D1940" s="919" t="str">
        <f>IF('P48(世田谷区)'!C17&lt;&gt;"",'P48(世田谷区)'!C17,"")</f>
        <v/>
      </c>
      <c r="E1940" t="s">
        <v>1125</v>
      </c>
      <c r="F1940" t="s">
        <v>1129</v>
      </c>
    </row>
    <row r="1941" spans="1:6" x14ac:dyDescent="0.15">
      <c r="A1941" t="s">
        <v>1616</v>
      </c>
      <c r="B1941">
        <v>3867</v>
      </c>
      <c r="C1941" t="s">
        <v>1173</v>
      </c>
      <c r="D1941" s="926" t="str">
        <f>IF('P48(世田谷区)'!D17&lt;&gt;"",'P48(世田谷区)'!D17,"")</f>
        <v/>
      </c>
      <c r="E1941" t="s">
        <v>1125</v>
      </c>
      <c r="F1941" t="s">
        <v>1426</v>
      </c>
    </row>
    <row r="1942" spans="1:6" x14ac:dyDescent="0.15">
      <c r="A1942" t="s">
        <v>1616</v>
      </c>
      <c r="B1942">
        <v>3868</v>
      </c>
      <c r="C1942" t="s">
        <v>1241</v>
      </c>
      <c r="D1942" s="926" t="str">
        <f>IF('P48(世田谷区)'!E17&lt;&gt;"",'P48(世田谷区)'!E17,"")</f>
        <v/>
      </c>
      <c r="E1942" t="s">
        <v>1125</v>
      </c>
      <c r="F1942" t="s">
        <v>1426</v>
      </c>
    </row>
    <row r="1943" spans="1:6" x14ac:dyDescent="0.15">
      <c r="A1943" t="s">
        <v>1616</v>
      </c>
      <c r="B1943">
        <v>3869</v>
      </c>
      <c r="C1943" t="s">
        <v>1624</v>
      </c>
      <c r="D1943" s="919" t="str">
        <f>IF('P48(世田谷区)'!F17&lt;&gt;"",'P48(世田谷区)'!F17,"")</f>
        <v/>
      </c>
      <c r="E1943" t="s">
        <v>1125</v>
      </c>
      <c r="F1943" t="s">
        <v>1129</v>
      </c>
    </row>
    <row r="1944" spans="1:6" x14ac:dyDescent="0.15">
      <c r="A1944" t="s">
        <v>1616</v>
      </c>
      <c r="B1944">
        <v>3871</v>
      </c>
      <c r="C1944" t="s">
        <v>1175</v>
      </c>
      <c r="D1944" s="926" t="str">
        <f>IF('P48(世田谷区)'!D18&lt;&gt;"",'P48(世田谷区)'!D18,"")</f>
        <v/>
      </c>
      <c r="E1944" t="s">
        <v>1125</v>
      </c>
      <c r="F1944" t="s">
        <v>1426</v>
      </c>
    </row>
    <row r="1945" spans="1:6" x14ac:dyDescent="0.15">
      <c r="A1945" t="s">
        <v>1616</v>
      </c>
      <c r="B1945">
        <v>3872</v>
      </c>
      <c r="C1945" t="s">
        <v>1176</v>
      </c>
      <c r="D1945" s="926" t="str">
        <f>IF('P48(世田谷区)'!E18&lt;&gt;"",'P48(世田谷区)'!E18,"")</f>
        <v/>
      </c>
      <c r="E1945" t="s">
        <v>1125</v>
      </c>
      <c r="F1945" t="s">
        <v>1426</v>
      </c>
    </row>
    <row r="1946" spans="1:6" x14ac:dyDescent="0.15">
      <c r="A1946" t="s">
        <v>1616</v>
      </c>
      <c r="B1946">
        <v>3873</v>
      </c>
      <c r="C1946" t="s">
        <v>1625</v>
      </c>
      <c r="D1946" s="919" t="str">
        <f>IF('P48(世田谷区)'!F18&lt;&gt;"",'P48(世田谷区)'!F18,"")</f>
        <v/>
      </c>
      <c r="E1946" t="s">
        <v>1125</v>
      </c>
      <c r="F1946" t="s">
        <v>1129</v>
      </c>
    </row>
    <row r="1947" spans="1:6" x14ac:dyDescent="0.15">
      <c r="A1947" t="s">
        <v>1616</v>
      </c>
      <c r="B1947">
        <v>3878</v>
      </c>
      <c r="C1947" t="s">
        <v>1147</v>
      </c>
      <c r="D1947" s="926" t="str">
        <f>IF('P48(世田谷区)'!C23&lt;&gt;"",'P48(世田谷区)'!C23,"")</f>
        <v/>
      </c>
      <c r="E1947" t="s">
        <v>1125</v>
      </c>
      <c r="F1947" t="s">
        <v>1426</v>
      </c>
    </row>
    <row r="1948" spans="1:6" x14ac:dyDescent="0.15">
      <c r="A1948" t="s">
        <v>1616</v>
      </c>
      <c r="B1948">
        <v>3880</v>
      </c>
      <c r="C1948" t="s">
        <v>1268</v>
      </c>
      <c r="D1948" s="926" t="str">
        <f>IF('P48(世田谷区)'!E23&lt;&gt;"",'P48(世田谷区)'!E23,"")</f>
        <v/>
      </c>
      <c r="E1948" t="s">
        <v>1125</v>
      </c>
      <c r="F1948" t="s">
        <v>1426</v>
      </c>
    </row>
    <row r="1949" spans="1:6" x14ac:dyDescent="0.15">
      <c r="A1949" t="s">
        <v>1616</v>
      </c>
      <c r="B1949">
        <v>3883</v>
      </c>
      <c r="C1949" t="s">
        <v>1449</v>
      </c>
      <c r="D1949" s="926" t="str">
        <f>IF('P48(世田谷区)'!C24&lt;&gt;"",'P48(世田谷区)'!C24,"")</f>
        <v/>
      </c>
      <c r="E1949" t="s">
        <v>1125</v>
      </c>
      <c r="F1949" t="s">
        <v>1426</v>
      </c>
    </row>
    <row r="1950" spans="1:6" x14ac:dyDescent="0.15">
      <c r="A1950" t="s">
        <v>1616</v>
      </c>
      <c r="B1950">
        <v>3886</v>
      </c>
      <c r="C1950" t="s">
        <v>1294</v>
      </c>
      <c r="D1950" s="919" t="str">
        <f>IF('P48(世田谷区)'!E26&lt;&gt;"",'P48(世田谷区)'!E26,"")</f>
        <v/>
      </c>
      <c r="E1950" t="s">
        <v>1125</v>
      </c>
      <c r="F1950" t="s">
        <v>1129</v>
      </c>
    </row>
    <row r="1951" spans="1:6" x14ac:dyDescent="0.15">
      <c r="A1951" t="s">
        <v>1626</v>
      </c>
      <c r="B1951">
        <v>3891</v>
      </c>
      <c r="C1951" t="s">
        <v>1536</v>
      </c>
      <c r="D1951" s="926" t="str">
        <f>IF('P49(世田谷区)'!D3&lt;&gt;"",'P49(世田谷区)'!D3,"")</f>
        <v/>
      </c>
      <c r="E1951" t="s">
        <v>1125</v>
      </c>
      <c r="F1951" t="s">
        <v>1426</v>
      </c>
    </row>
    <row r="1952" spans="1:6" x14ac:dyDescent="0.15">
      <c r="A1952" t="s">
        <v>1626</v>
      </c>
      <c r="B1952">
        <v>3894</v>
      </c>
      <c r="C1952" t="s">
        <v>1627</v>
      </c>
      <c r="D1952" s="926" t="str">
        <f>IF('P49(世田谷区)'!J3&lt;&gt;"",'P49(世田谷区)'!J3,"")</f>
        <v/>
      </c>
      <c r="E1952" t="s">
        <v>1125</v>
      </c>
      <c r="F1952" t="s">
        <v>1426</v>
      </c>
    </row>
    <row r="1953" spans="1:6" x14ac:dyDescent="0.15">
      <c r="A1953" t="s">
        <v>1626</v>
      </c>
      <c r="B1953">
        <v>3899</v>
      </c>
      <c r="C1953" t="s">
        <v>1306</v>
      </c>
      <c r="D1953" s="919" t="str">
        <f>IF('P49(世田谷区)'!C6&lt;&gt;"",'P49(世田谷区)'!C6,"")</f>
        <v/>
      </c>
      <c r="E1953" t="s">
        <v>1125</v>
      </c>
      <c r="F1953" t="s">
        <v>1129</v>
      </c>
    </row>
    <row r="1954" spans="1:6" x14ac:dyDescent="0.15">
      <c r="A1954" t="s">
        <v>1626</v>
      </c>
      <c r="B1954">
        <v>3902</v>
      </c>
      <c r="C1954" t="s">
        <v>1132</v>
      </c>
      <c r="D1954" s="919" t="str">
        <f>IF('P49(世田谷区)'!C7&lt;&gt;"",'P49(世田谷区)'!C7,"")</f>
        <v/>
      </c>
      <c r="E1954" t="s">
        <v>1125</v>
      </c>
      <c r="F1954" t="s">
        <v>1129</v>
      </c>
    </row>
    <row r="1955" spans="1:6" x14ac:dyDescent="0.15">
      <c r="A1955" t="s">
        <v>1626</v>
      </c>
      <c r="B1955">
        <v>3904</v>
      </c>
      <c r="C1955" t="s">
        <v>1628</v>
      </c>
      <c r="D1955" s="919" t="str">
        <f>IF('P49(世田谷区)'!F7&lt;&gt;"",'P49(世田谷区)'!F7,"")</f>
        <v/>
      </c>
      <c r="E1955" t="s">
        <v>1125</v>
      </c>
      <c r="F1955" t="s">
        <v>1129</v>
      </c>
    </row>
    <row r="1956" spans="1:6" x14ac:dyDescent="0.15">
      <c r="A1956" t="s">
        <v>1626</v>
      </c>
      <c r="B1956">
        <v>3907</v>
      </c>
      <c r="C1956" t="s">
        <v>1135</v>
      </c>
      <c r="D1956" s="919" t="str">
        <f>IF('P49(世田谷区)'!C10&lt;&gt;"",'P49(世田谷区)'!C10,"")</f>
        <v/>
      </c>
      <c r="E1956" t="s">
        <v>1125</v>
      </c>
      <c r="F1956" t="s">
        <v>1129</v>
      </c>
    </row>
    <row r="1957" spans="1:6" x14ac:dyDescent="0.15">
      <c r="A1957" t="s">
        <v>1626</v>
      </c>
      <c r="B1957">
        <v>3909</v>
      </c>
      <c r="C1957" t="s">
        <v>1217</v>
      </c>
      <c r="D1957" s="919" t="str">
        <f>IF('P49(世田谷区)'!E10&lt;&gt;"",'P49(世田谷区)'!E10,"")</f>
        <v/>
      </c>
      <c r="E1957" t="s">
        <v>1125</v>
      </c>
      <c r="F1957" t="s">
        <v>1129</v>
      </c>
    </row>
    <row r="1958" spans="1:6" x14ac:dyDescent="0.15">
      <c r="A1958" t="s">
        <v>1626</v>
      </c>
      <c r="B1958">
        <v>3911</v>
      </c>
      <c r="C1958" t="s">
        <v>1308</v>
      </c>
      <c r="D1958" s="919" t="str">
        <f>IF('P49(世田谷区)'!C11&lt;&gt;"",'P49(世田谷区)'!C11,"")</f>
        <v/>
      </c>
      <c r="E1958" t="s">
        <v>1125</v>
      </c>
      <c r="F1958" t="s">
        <v>1129</v>
      </c>
    </row>
    <row r="1959" spans="1:6" x14ac:dyDescent="0.15">
      <c r="A1959" t="s">
        <v>1626</v>
      </c>
      <c r="B1959">
        <v>3914</v>
      </c>
      <c r="C1959" t="s">
        <v>1311</v>
      </c>
      <c r="D1959" s="919" t="str">
        <f>IF('P49(世田谷区)'!C14&lt;&gt;"",'P49(世田谷区)'!C14,"")</f>
        <v/>
      </c>
      <c r="E1959" t="s">
        <v>1125</v>
      </c>
      <c r="F1959" t="s">
        <v>1129</v>
      </c>
    </row>
    <row r="1960" spans="1:6" x14ac:dyDescent="0.15">
      <c r="A1960" t="s">
        <v>1626</v>
      </c>
      <c r="B1960">
        <v>3916</v>
      </c>
      <c r="C1960" t="s">
        <v>1233</v>
      </c>
      <c r="D1960" s="919" t="str">
        <f>IF('P49(世田谷区)'!E14&lt;&gt;"",'P49(世田谷区)'!E14,"")</f>
        <v/>
      </c>
      <c r="E1960" t="s">
        <v>1125</v>
      </c>
      <c r="F1960" t="s">
        <v>1129</v>
      </c>
    </row>
    <row r="1961" spans="1:6" x14ac:dyDescent="0.15">
      <c r="A1961" t="s">
        <v>1626</v>
      </c>
      <c r="B1961">
        <v>3918</v>
      </c>
      <c r="C1961" t="s">
        <v>1444</v>
      </c>
      <c r="D1961" s="919" t="str">
        <f>IF('P49(世田谷区)'!C15&lt;&gt;"",'P49(世田谷区)'!C15,"")</f>
        <v/>
      </c>
      <c r="E1961" t="s">
        <v>1125</v>
      </c>
      <c r="F1961" t="s">
        <v>1129</v>
      </c>
    </row>
    <row r="1962" spans="1:6" x14ac:dyDescent="0.15">
      <c r="A1962" t="s">
        <v>1626</v>
      </c>
      <c r="B1962">
        <v>3920</v>
      </c>
      <c r="C1962" t="s">
        <v>1237</v>
      </c>
      <c r="D1962" s="919" t="str">
        <f>IF('P49(世田谷区)'!E15&lt;&gt;"",'P49(世田谷区)'!E15,"")</f>
        <v/>
      </c>
      <c r="E1962" t="s">
        <v>1125</v>
      </c>
      <c r="F1962" t="s">
        <v>1129</v>
      </c>
    </row>
    <row r="1963" spans="1:6" x14ac:dyDescent="0.15">
      <c r="A1963" t="s">
        <v>1626</v>
      </c>
      <c r="B1963">
        <v>3923</v>
      </c>
      <c r="C1963" t="s">
        <v>1312</v>
      </c>
      <c r="D1963" s="919" t="str">
        <f>IF('P49(世田谷区)'!C18&lt;&gt;"",'P49(世田谷区)'!C18,"")</f>
        <v/>
      </c>
      <c r="E1963" t="s">
        <v>1125</v>
      </c>
      <c r="F1963" t="s">
        <v>1129</v>
      </c>
    </row>
    <row r="1964" spans="1:6" x14ac:dyDescent="0.15">
      <c r="A1964" t="s">
        <v>1626</v>
      </c>
      <c r="B1964">
        <v>3925</v>
      </c>
      <c r="C1964" t="s">
        <v>1629</v>
      </c>
      <c r="D1964" s="919" t="str">
        <f>IF('P49(世田谷区)'!G18&lt;&gt;"",'P49(世田谷区)'!G18,"")</f>
        <v/>
      </c>
      <c r="E1964" t="s">
        <v>1125</v>
      </c>
      <c r="F1964" t="s">
        <v>1129</v>
      </c>
    </row>
    <row r="1965" spans="1:6" x14ac:dyDescent="0.15">
      <c r="A1965" t="s">
        <v>1626</v>
      </c>
      <c r="B1965">
        <v>3927</v>
      </c>
      <c r="C1965" t="s">
        <v>1145</v>
      </c>
      <c r="D1965" s="919" t="str">
        <f>IF('P49(世田谷区)'!C19&lt;&gt;"",'P49(世田谷区)'!C19,"")</f>
        <v/>
      </c>
      <c r="E1965" t="s">
        <v>1125</v>
      </c>
      <c r="F1965" t="s">
        <v>1129</v>
      </c>
    </row>
    <row r="1966" spans="1:6" x14ac:dyDescent="0.15">
      <c r="A1966" t="s">
        <v>1626</v>
      </c>
      <c r="B1966">
        <v>3929</v>
      </c>
      <c r="C1966" t="s">
        <v>1630</v>
      </c>
      <c r="D1966" s="919" t="str">
        <f>IF('P49(世田谷区)'!G19&lt;&gt;"",'P49(世田谷区)'!G19,"")</f>
        <v/>
      </c>
      <c r="E1966" t="s">
        <v>1125</v>
      </c>
      <c r="F1966" t="s">
        <v>1129</v>
      </c>
    </row>
    <row r="1967" spans="1:6" x14ac:dyDescent="0.15">
      <c r="A1967" t="s">
        <v>1631</v>
      </c>
      <c r="B1967">
        <v>3932</v>
      </c>
      <c r="C1967" t="s">
        <v>1130</v>
      </c>
      <c r="D1967" s="919" t="str">
        <f>IF('P50(世田谷区)'!B3&lt;&gt;"",'P50(世田谷区)'!B3,"")</f>
        <v/>
      </c>
      <c r="E1967" t="s">
        <v>1125</v>
      </c>
      <c r="F1967" t="s">
        <v>1129</v>
      </c>
    </row>
    <row r="1968" spans="1:6" x14ac:dyDescent="0.15">
      <c r="A1968" t="s">
        <v>1631</v>
      </c>
      <c r="B1968">
        <v>3935</v>
      </c>
      <c r="C1968" t="s">
        <v>1421</v>
      </c>
      <c r="D1968" s="919" t="str">
        <f>IF('P50(世田谷区)'!B6&lt;&gt;"",'P50(世田谷区)'!B6,"")</f>
        <v/>
      </c>
      <c r="E1968" t="s">
        <v>1125</v>
      </c>
      <c r="F1968" t="s">
        <v>1129</v>
      </c>
    </row>
    <row r="1969" spans="1:6" x14ac:dyDescent="0.15">
      <c r="A1969" t="s">
        <v>1631</v>
      </c>
      <c r="B1969">
        <v>3939</v>
      </c>
      <c r="C1969" t="s">
        <v>1301</v>
      </c>
      <c r="D1969" s="919" t="str">
        <f>IF('P50(世田谷区)'!B10&lt;&gt;"",'P50(世田谷区)'!B10,"")</f>
        <v/>
      </c>
      <c r="E1969" t="s">
        <v>1125</v>
      </c>
      <c r="F1969" t="s">
        <v>1129</v>
      </c>
    </row>
    <row r="1970" spans="1:6" x14ac:dyDescent="0.15">
      <c r="A1970" t="s">
        <v>1631</v>
      </c>
      <c r="B1970">
        <v>3942</v>
      </c>
      <c r="C1970" t="s">
        <v>1632</v>
      </c>
      <c r="D1970" s="919" t="str">
        <f>IF('P50(世田谷区)'!J10&lt;&gt;"",'P50(世田谷区)'!J10,"")</f>
        <v/>
      </c>
      <c r="E1970" t="s">
        <v>1125</v>
      </c>
      <c r="F1970" t="s">
        <v>1129</v>
      </c>
    </row>
    <row r="1971" spans="1:6" x14ac:dyDescent="0.15">
      <c r="A1971" t="s">
        <v>1631</v>
      </c>
      <c r="B1971">
        <v>3945</v>
      </c>
      <c r="C1971" t="s">
        <v>1633</v>
      </c>
      <c r="D1971" s="919" t="str">
        <f>IF('P50(世田谷区)'!C11&lt;&gt;"",'P50(世田谷区)'!C11,"")</f>
        <v/>
      </c>
      <c r="E1971" t="s">
        <v>1125</v>
      </c>
      <c r="F1971" t="s">
        <v>1129</v>
      </c>
    </row>
    <row r="1972" spans="1:6" x14ac:dyDescent="0.15">
      <c r="A1972" t="s">
        <v>1631</v>
      </c>
      <c r="B1972">
        <v>3947</v>
      </c>
      <c r="C1972" t="s">
        <v>1435</v>
      </c>
      <c r="D1972" s="919" t="str">
        <f>IF('P50(世田谷区)'!B14&lt;&gt;"",'P50(世田谷区)'!B14,"")</f>
        <v/>
      </c>
      <c r="E1972" t="s">
        <v>1125</v>
      </c>
      <c r="F1972" t="s">
        <v>1129</v>
      </c>
    </row>
    <row r="1973" spans="1:6" x14ac:dyDescent="0.15">
      <c r="A1973" t="s">
        <v>1631</v>
      </c>
      <c r="B1973">
        <v>3950</v>
      </c>
      <c r="C1973" t="s">
        <v>1634</v>
      </c>
      <c r="D1973" s="919" t="str">
        <f>IF('P50(世田谷区)'!J14&lt;&gt;"",'P50(世田谷区)'!J14,"")</f>
        <v/>
      </c>
      <c r="E1973" t="s">
        <v>1125</v>
      </c>
      <c r="F1973" t="s">
        <v>1129</v>
      </c>
    </row>
    <row r="1974" spans="1:6" x14ac:dyDescent="0.15">
      <c r="A1974" t="s">
        <v>1631</v>
      </c>
      <c r="B1974">
        <v>3953</v>
      </c>
      <c r="C1974" t="s">
        <v>1635</v>
      </c>
      <c r="D1974" s="919" t="str">
        <f>IF('P50(世田谷区)'!C15&lt;&gt;"",'P50(世田谷区)'!C15,"")</f>
        <v/>
      </c>
      <c r="E1974" t="s">
        <v>1125</v>
      </c>
      <c r="F1974" t="s">
        <v>1129</v>
      </c>
    </row>
    <row r="1975" spans="1:6" x14ac:dyDescent="0.15">
      <c r="A1975" t="s">
        <v>1631</v>
      </c>
      <c r="B1975">
        <v>3955</v>
      </c>
      <c r="C1975" t="s">
        <v>1288</v>
      </c>
      <c r="D1975" s="919" t="str">
        <f>IF('P50(世田谷区)'!B18&lt;&gt;"",'P50(世田谷区)'!B18,"")</f>
        <v/>
      </c>
      <c r="E1975" t="s">
        <v>1125</v>
      </c>
      <c r="F1975" t="s">
        <v>1129</v>
      </c>
    </row>
    <row r="1976" spans="1:6" x14ac:dyDescent="0.15">
      <c r="A1976" t="s">
        <v>1631</v>
      </c>
      <c r="B1976">
        <v>3958</v>
      </c>
      <c r="C1976" t="s">
        <v>1636</v>
      </c>
      <c r="D1976" s="919" t="str">
        <f>IF('P50(世田谷区)'!J18&lt;&gt;"",'P50(世田谷区)'!J18,"")</f>
        <v/>
      </c>
      <c r="E1976" t="s">
        <v>1125</v>
      </c>
      <c r="F1976" t="s">
        <v>1129</v>
      </c>
    </row>
    <row r="1977" spans="1:6" x14ac:dyDescent="0.15">
      <c r="A1977" t="s">
        <v>1631</v>
      </c>
      <c r="B1977">
        <v>3961</v>
      </c>
      <c r="C1977" t="s">
        <v>1637</v>
      </c>
      <c r="D1977" s="919" t="str">
        <f>IF('P50(世田谷区)'!C19&lt;&gt;"",'P50(世田谷区)'!C19,"")</f>
        <v/>
      </c>
      <c r="E1977" t="s">
        <v>1125</v>
      </c>
      <c r="F1977" t="s">
        <v>1129</v>
      </c>
    </row>
    <row r="1978" spans="1:6" x14ac:dyDescent="0.15">
      <c r="A1978" t="s">
        <v>1631</v>
      </c>
      <c r="B1978">
        <v>3963</v>
      </c>
      <c r="C1978" t="s">
        <v>1448</v>
      </c>
      <c r="D1978" s="919" t="str">
        <f>IF('P50(世田谷区)'!B22&lt;&gt;"",'P50(世田谷区)'!B22,"")</f>
        <v/>
      </c>
      <c r="E1978" t="s">
        <v>1125</v>
      </c>
      <c r="F1978" t="s">
        <v>1129</v>
      </c>
    </row>
    <row r="1979" spans="1:6" x14ac:dyDescent="0.15">
      <c r="A1979" t="s">
        <v>1631</v>
      </c>
      <c r="B1979">
        <v>3966</v>
      </c>
      <c r="C1979" t="s">
        <v>1638</v>
      </c>
      <c r="D1979" s="919" t="str">
        <f>IF('P50(世田谷区)'!C23&lt;&gt;"",'P50(世田谷区)'!C23,"")</f>
        <v/>
      </c>
      <c r="E1979" t="s">
        <v>1125</v>
      </c>
      <c r="F1979" t="s">
        <v>1129</v>
      </c>
    </row>
    <row r="1980" spans="1:6" x14ac:dyDescent="0.15">
      <c r="A1980" t="s">
        <v>1639</v>
      </c>
      <c r="B1980">
        <v>3968</v>
      </c>
      <c r="C1980" t="s">
        <v>1496</v>
      </c>
      <c r="D1980" s="919" t="str">
        <f>IF('P51(世田谷区)'!B2&lt;&gt;"",'P51(世田谷区)'!B2,"")</f>
        <v/>
      </c>
      <c r="E1980" t="s">
        <v>1125</v>
      </c>
      <c r="F1980" t="s">
        <v>1129</v>
      </c>
    </row>
    <row r="1981" spans="1:6" x14ac:dyDescent="0.15">
      <c r="A1981" t="s">
        <v>1639</v>
      </c>
      <c r="B1981">
        <v>3971</v>
      </c>
      <c r="C1981" t="s">
        <v>1640</v>
      </c>
      <c r="D1981" s="919" t="str">
        <f>IF('P51(世田谷区)'!D3&lt;&gt;"",'P51(世田谷区)'!D3,"")</f>
        <v/>
      </c>
      <c r="E1981" t="s">
        <v>1125</v>
      </c>
      <c r="F1981" t="s">
        <v>1129</v>
      </c>
    </row>
    <row r="1982" spans="1:6" x14ac:dyDescent="0.15">
      <c r="A1982" t="s">
        <v>1639</v>
      </c>
      <c r="B1982">
        <v>3973</v>
      </c>
      <c r="C1982" t="s">
        <v>1421</v>
      </c>
      <c r="D1982" s="919" t="str">
        <f>IF('P51(世田谷区)'!B6&lt;&gt;"",'P51(世田谷区)'!B6,"")</f>
        <v/>
      </c>
      <c r="E1982" t="s">
        <v>1125</v>
      </c>
      <c r="F1982" t="s">
        <v>1129</v>
      </c>
    </row>
    <row r="1983" spans="1:6" x14ac:dyDescent="0.15">
      <c r="A1983" t="s">
        <v>1639</v>
      </c>
      <c r="B1983">
        <v>3977</v>
      </c>
      <c r="C1983" t="s">
        <v>1155</v>
      </c>
      <c r="D1983" s="920" t="str">
        <f>IF('P51(世田谷区)'!D7&lt;&gt;"",'P51(世田谷区)'!D7,"")</f>
        <v/>
      </c>
      <c r="E1983" t="s">
        <v>1125</v>
      </c>
      <c r="F1983" t="s">
        <v>1146</v>
      </c>
    </row>
    <row r="1984" spans="1:6" x14ac:dyDescent="0.15">
      <c r="A1984" t="s">
        <v>1639</v>
      </c>
      <c r="B1984">
        <v>3980</v>
      </c>
      <c r="C1984" t="s">
        <v>1301</v>
      </c>
      <c r="D1984" s="919" t="str">
        <f>IF('P51(世田谷区)'!B10&lt;&gt;"",'P51(世田谷区)'!B10,"")</f>
        <v/>
      </c>
      <c r="E1984" t="s">
        <v>1125</v>
      </c>
      <c r="F1984" t="s">
        <v>1129</v>
      </c>
    </row>
    <row r="1985" spans="1:6" x14ac:dyDescent="0.15">
      <c r="A1985" t="s">
        <v>1639</v>
      </c>
      <c r="B1985">
        <v>3983</v>
      </c>
      <c r="C1985" t="s">
        <v>1427</v>
      </c>
      <c r="D1985" s="919" t="str">
        <f>IF('P51(世田谷区)'!B13&lt;&gt;"",'P51(世田谷区)'!B13,"")</f>
        <v/>
      </c>
      <c r="E1985" t="s">
        <v>1125</v>
      </c>
      <c r="F1985" t="s">
        <v>1129</v>
      </c>
    </row>
    <row r="1986" spans="1:6" x14ac:dyDescent="0.15">
      <c r="A1986" t="s">
        <v>1639</v>
      </c>
      <c r="B1986">
        <v>3986</v>
      </c>
      <c r="C1986" t="s">
        <v>1595</v>
      </c>
      <c r="D1986" s="919" t="str">
        <f>IF('P51(世田谷区)'!C14&lt;&gt;"",'P51(世田谷区)'!C14,"")</f>
        <v/>
      </c>
      <c r="E1986" t="s">
        <v>1125</v>
      </c>
      <c r="F1986" t="s">
        <v>1129</v>
      </c>
    </row>
    <row r="1987" spans="1:6" x14ac:dyDescent="0.15">
      <c r="A1987" t="s">
        <v>1639</v>
      </c>
      <c r="B1987">
        <v>3989</v>
      </c>
      <c r="C1987" t="s">
        <v>1288</v>
      </c>
      <c r="D1987" s="919" t="str">
        <f>IF('P51(世田谷区)'!B18&lt;&gt;"",'P51(世田谷区)'!B18,"")</f>
        <v/>
      </c>
      <c r="E1987" t="s">
        <v>1125</v>
      </c>
      <c r="F1987" t="s">
        <v>1129</v>
      </c>
    </row>
    <row r="1988" spans="1:6" x14ac:dyDescent="0.15">
      <c r="A1988" t="s">
        <v>1639</v>
      </c>
      <c r="B1988">
        <v>3992</v>
      </c>
      <c r="C1988" t="s">
        <v>1276</v>
      </c>
      <c r="D1988" s="919" t="str">
        <f>IF('P51(世田谷区)'!B21&lt;&gt;"",'P51(世田谷区)'!B21,"")</f>
        <v/>
      </c>
      <c r="E1988" t="s">
        <v>1125</v>
      </c>
      <c r="F1988" t="s">
        <v>1129</v>
      </c>
    </row>
    <row r="1989" spans="1:6" x14ac:dyDescent="0.15">
      <c r="A1989" t="s">
        <v>1639</v>
      </c>
      <c r="B1989">
        <v>3995</v>
      </c>
      <c r="C1989" t="s">
        <v>1641</v>
      </c>
      <c r="D1989" s="919" t="str">
        <f>IF('P51(世田谷区)'!C22&lt;&gt;"",'P51(世田谷区)'!C22,"")</f>
        <v/>
      </c>
      <c r="E1989" t="s">
        <v>1125</v>
      </c>
      <c r="F1989" t="s">
        <v>1129</v>
      </c>
    </row>
    <row r="1990" spans="1:6" x14ac:dyDescent="0.15">
      <c r="A1990" t="s">
        <v>1639</v>
      </c>
      <c r="B1990">
        <v>3997</v>
      </c>
      <c r="C1990" t="s">
        <v>1277</v>
      </c>
      <c r="D1990" s="919" t="str">
        <f>IF('P51(世田谷区)'!B25&lt;&gt;"",'P51(世田谷区)'!B25,"")</f>
        <v/>
      </c>
      <c r="E1990" t="s">
        <v>1125</v>
      </c>
      <c r="F1990" t="s">
        <v>1129</v>
      </c>
    </row>
    <row r="1991" spans="1:6" x14ac:dyDescent="0.15">
      <c r="A1991" t="s">
        <v>1642</v>
      </c>
      <c r="B1991">
        <v>4023</v>
      </c>
      <c r="C1991" t="s">
        <v>1643</v>
      </c>
      <c r="D1991" s="919" t="str">
        <f>IF('P52(世田谷区)'!A8&lt;&gt;"",'P52(世田谷区)'!A8,"")</f>
        <v/>
      </c>
      <c r="E1991" t="s">
        <v>1125</v>
      </c>
      <c r="F1991" t="s">
        <v>1129</v>
      </c>
    </row>
    <row r="1992" spans="1:6" x14ac:dyDescent="0.15">
      <c r="A1992" t="s">
        <v>1642</v>
      </c>
      <c r="B1992">
        <v>4024</v>
      </c>
      <c r="C1992" t="s">
        <v>1307</v>
      </c>
      <c r="D1992" s="919" t="str">
        <f>IF('P52(世田谷区)'!C8&lt;&gt;"",'P52(世田谷区)'!C8,"")</f>
        <v/>
      </c>
      <c r="E1992" t="s">
        <v>1125</v>
      </c>
      <c r="F1992" t="s">
        <v>1129</v>
      </c>
    </row>
    <row r="1993" spans="1:6" x14ac:dyDescent="0.15">
      <c r="A1993" t="s">
        <v>1642</v>
      </c>
      <c r="B1993">
        <v>4025</v>
      </c>
      <c r="C1993" t="s">
        <v>1157</v>
      </c>
      <c r="D1993" s="919" t="str">
        <f>IF('P52(世田谷区)'!D8&lt;&gt;"",'P52(世田谷区)'!D8,"")</f>
        <v/>
      </c>
      <c r="E1993" t="s">
        <v>1125</v>
      </c>
      <c r="F1993" t="s">
        <v>1129</v>
      </c>
    </row>
    <row r="1994" spans="1:6" x14ac:dyDescent="0.15">
      <c r="A1994" t="s">
        <v>1642</v>
      </c>
      <c r="B1994">
        <v>4026</v>
      </c>
      <c r="C1994" t="s">
        <v>1208</v>
      </c>
      <c r="D1994" s="929" t="str">
        <f>IF('P52(世田谷区)'!E8&lt;&gt;"",'P52(世田谷区)'!E8,"")</f>
        <v/>
      </c>
      <c r="E1994" t="s">
        <v>1125</v>
      </c>
      <c r="F1994" t="s">
        <v>1644</v>
      </c>
    </row>
    <row r="1995" spans="1:6" x14ac:dyDescent="0.15">
      <c r="A1995" t="s">
        <v>1642</v>
      </c>
      <c r="B1995">
        <v>4027</v>
      </c>
      <c r="C1995" t="s">
        <v>1209</v>
      </c>
      <c r="D1995" s="929" t="str">
        <f>IF('P52(世田谷区)'!F8&lt;&gt;"",'P52(世田谷区)'!F8,"")</f>
        <v/>
      </c>
      <c r="E1995" t="s">
        <v>1125</v>
      </c>
      <c r="F1995" t="s">
        <v>1644</v>
      </c>
    </row>
    <row r="1996" spans="1:6" x14ac:dyDescent="0.15">
      <c r="A1996" t="s">
        <v>1642</v>
      </c>
      <c r="B1996">
        <v>4028</v>
      </c>
      <c r="C1996" t="s">
        <v>1158</v>
      </c>
      <c r="D1996" s="930" t="str">
        <f>IF('P52(世田谷区)'!G8&lt;&gt;"",'P52(世田谷区)'!G8,"")</f>
        <v/>
      </c>
      <c r="E1996" t="s">
        <v>1125</v>
      </c>
      <c r="F1996" t="s">
        <v>1645</v>
      </c>
    </row>
    <row r="1997" spans="1:6" x14ac:dyDescent="0.15">
      <c r="A1997" t="s">
        <v>1642</v>
      </c>
      <c r="B1997">
        <v>4029</v>
      </c>
      <c r="C1997" t="s">
        <v>1210</v>
      </c>
      <c r="D1997" s="919" t="str">
        <f>IF('P52(世田谷区)'!H8&lt;&gt;"",'P52(世田谷区)'!H8,"")</f>
        <v/>
      </c>
      <c r="E1997" t="s">
        <v>1125</v>
      </c>
      <c r="F1997" t="s">
        <v>1129</v>
      </c>
    </row>
    <row r="1998" spans="1:6" x14ac:dyDescent="0.15">
      <c r="A1998" t="s">
        <v>1642</v>
      </c>
      <c r="B1998">
        <v>4030</v>
      </c>
      <c r="C1998" t="s">
        <v>1211</v>
      </c>
      <c r="D1998" s="930" t="str">
        <f>IF('P52(世田谷区)'!I8&lt;&gt;"",'P52(世田谷区)'!I8,"")</f>
        <v/>
      </c>
      <c r="E1998" t="s">
        <v>1125</v>
      </c>
      <c r="F1998" t="s">
        <v>1645</v>
      </c>
    </row>
    <row r="1999" spans="1:6" x14ac:dyDescent="0.15">
      <c r="A1999" t="s">
        <v>1642</v>
      </c>
      <c r="B1999">
        <v>4031</v>
      </c>
      <c r="C1999" t="s">
        <v>1327</v>
      </c>
      <c r="D1999" s="930" t="str">
        <f>IF('P52(世田谷区)'!J8&lt;&gt;"",'P52(世田谷区)'!J8,"")</f>
        <v/>
      </c>
      <c r="E1999" t="s">
        <v>1125</v>
      </c>
      <c r="F1999" t="s">
        <v>1645</v>
      </c>
    </row>
    <row r="2000" spans="1:6" x14ac:dyDescent="0.15">
      <c r="A2000" t="s">
        <v>1642</v>
      </c>
      <c r="B2000">
        <v>4032</v>
      </c>
      <c r="C2000" t="s">
        <v>1212</v>
      </c>
      <c r="D2000" s="930" t="str">
        <f>IF('P52(世田谷区)'!K8&lt;&gt;"",'P52(世田谷区)'!K8,"")</f>
        <v/>
      </c>
      <c r="E2000" t="s">
        <v>1125</v>
      </c>
      <c r="F2000" t="s">
        <v>1645</v>
      </c>
    </row>
    <row r="2001" spans="1:6" x14ac:dyDescent="0.15">
      <c r="A2001" t="s">
        <v>1642</v>
      </c>
      <c r="B2001">
        <v>4033</v>
      </c>
      <c r="C2001" t="s">
        <v>1380</v>
      </c>
      <c r="D2001" s="930">
        <f>IF('P52(世田谷区)'!L8&lt;&gt;"",'P52(世田谷区)'!L8,"")</f>
        <v>0</v>
      </c>
      <c r="E2001" t="s">
        <v>1125</v>
      </c>
      <c r="F2001" t="s">
        <v>1645</v>
      </c>
    </row>
    <row r="2002" spans="1:6" x14ac:dyDescent="0.15">
      <c r="A2002" t="s">
        <v>1642</v>
      </c>
      <c r="B2002">
        <v>4034</v>
      </c>
      <c r="C2002" t="s">
        <v>1328</v>
      </c>
      <c r="D2002" s="930" t="str">
        <f>IF('P52(世田谷区)'!M8&lt;&gt;"",'P52(世田谷区)'!M8,"")</f>
        <v/>
      </c>
      <c r="E2002" t="s">
        <v>1125</v>
      </c>
      <c r="F2002" t="s">
        <v>1645</v>
      </c>
    </row>
    <row r="2003" spans="1:6" x14ac:dyDescent="0.15">
      <c r="A2003" t="s">
        <v>1642</v>
      </c>
      <c r="B2003">
        <v>4035</v>
      </c>
      <c r="C2003" t="s">
        <v>1483</v>
      </c>
      <c r="D2003" s="930" t="str">
        <f>IF('P52(世田谷区)'!N8&lt;&gt;"",'P52(世田谷区)'!N8,"")</f>
        <v/>
      </c>
      <c r="E2003" t="s">
        <v>1125</v>
      </c>
      <c r="F2003" t="s">
        <v>1645</v>
      </c>
    </row>
    <row r="2004" spans="1:6" x14ac:dyDescent="0.15">
      <c r="A2004" t="s">
        <v>1642</v>
      </c>
      <c r="B2004">
        <v>4036</v>
      </c>
      <c r="C2004" t="s">
        <v>1484</v>
      </c>
      <c r="D2004" s="930" t="str">
        <f>IF('P52(世田谷区)'!O8&lt;&gt;"",'P52(世田谷区)'!O8,"")</f>
        <v/>
      </c>
      <c r="E2004" t="s">
        <v>1125</v>
      </c>
      <c r="F2004" t="s">
        <v>1645</v>
      </c>
    </row>
    <row r="2005" spans="1:6" x14ac:dyDescent="0.15">
      <c r="A2005" t="s">
        <v>1642</v>
      </c>
      <c r="B2005">
        <v>4037</v>
      </c>
      <c r="C2005" t="s">
        <v>1317</v>
      </c>
      <c r="D2005" s="930" t="str">
        <f>IF('P52(世田谷区)'!P8&lt;&gt;"",'P52(世田谷区)'!P8,"")</f>
        <v/>
      </c>
      <c r="E2005" t="s">
        <v>1125</v>
      </c>
      <c r="F2005" t="s">
        <v>1645</v>
      </c>
    </row>
    <row r="2006" spans="1:6" x14ac:dyDescent="0.15">
      <c r="A2006" t="s">
        <v>1642</v>
      </c>
      <c r="B2006">
        <v>4038</v>
      </c>
      <c r="C2006" t="s">
        <v>1646</v>
      </c>
      <c r="D2006" s="930" t="str">
        <f>IF('P52(世田谷区)'!Q8&lt;&gt;"",'P52(世田谷区)'!Q8,"")</f>
        <v/>
      </c>
      <c r="E2006" t="s">
        <v>1125</v>
      </c>
      <c r="F2006" t="s">
        <v>1645</v>
      </c>
    </row>
    <row r="2007" spans="1:6" x14ac:dyDescent="0.15">
      <c r="A2007" t="s">
        <v>1642</v>
      </c>
      <c r="B2007">
        <v>4039</v>
      </c>
      <c r="C2007" t="s">
        <v>1647</v>
      </c>
      <c r="D2007" s="919" t="str">
        <f>IF('P52(世田谷区)'!R8&lt;&gt;"",'P52(世田谷区)'!R8,"")</f>
        <v/>
      </c>
      <c r="E2007" t="s">
        <v>1125</v>
      </c>
      <c r="F2007" t="s">
        <v>1129</v>
      </c>
    </row>
    <row r="2008" spans="1:6" x14ac:dyDescent="0.15">
      <c r="A2008" t="s">
        <v>1642</v>
      </c>
      <c r="B2008">
        <v>4040</v>
      </c>
      <c r="C2008" t="s">
        <v>1648</v>
      </c>
      <c r="D2008" s="919" t="str">
        <f>IF('P52(世田谷区)'!A9&lt;&gt;"",'P52(世田谷区)'!A9,"")</f>
        <v/>
      </c>
      <c r="E2008" t="s">
        <v>1125</v>
      </c>
      <c r="F2008" t="s">
        <v>1129</v>
      </c>
    </row>
    <row r="2009" spans="1:6" x14ac:dyDescent="0.15">
      <c r="A2009" t="s">
        <v>1642</v>
      </c>
      <c r="B2009">
        <v>4041</v>
      </c>
      <c r="C2009" t="s">
        <v>1134</v>
      </c>
      <c r="D2009" s="919" t="str">
        <f>IF('P52(世田谷区)'!C9&lt;&gt;"",'P52(世田谷区)'!C9,"")</f>
        <v/>
      </c>
      <c r="E2009" t="s">
        <v>1125</v>
      </c>
      <c r="F2009" t="s">
        <v>1129</v>
      </c>
    </row>
    <row r="2010" spans="1:6" x14ac:dyDescent="0.15">
      <c r="A2010" t="s">
        <v>1642</v>
      </c>
      <c r="B2010">
        <v>4042</v>
      </c>
      <c r="C2010" t="s">
        <v>1159</v>
      </c>
      <c r="D2010" s="919" t="str">
        <f>IF('P52(世田谷区)'!D9&lt;&gt;"",'P52(世田谷区)'!D9,"")</f>
        <v/>
      </c>
      <c r="E2010" t="s">
        <v>1125</v>
      </c>
      <c r="F2010" t="s">
        <v>1129</v>
      </c>
    </row>
    <row r="2011" spans="1:6" x14ac:dyDescent="0.15">
      <c r="A2011" t="s">
        <v>1642</v>
      </c>
      <c r="B2011">
        <v>4043</v>
      </c>
      <c r="C2011" t="s">
        <v>1213</v>
      </c>
      <c r="D2011" s="929" t="str">
        <f>IF('P52(世田谷区)'!E9&lt;&gt;"",'P52(世田谷区)'!E9,"")</f>
        <v/>
      </c>
      <c r="E2011" t="s">
        <v>1125</v>
      </c>
      <c r="F2011" t="s">
        <v>1644</v>
      </c>
    </row>
    <row r="2012" spans="1:6" x14ac:dyDescent="0.15">
      <c r="A2012" t="s">
        <v>1642</v>
      </c>
      <c r="B2012">
        <v>4044</v>
      </c>
      <c r="C2012" t="s">
        <v>1214</v>
      </c>
      <c r="D2012" s="929" t="str">
        <f>IF('P52(世田谷区)'!F9&lt;&gt;"",'P52(世田谷区)'!F9,"")</f>
        <v/>
      </c>
      <c r="E2012" t="s">
        <v>1125</v>
      </c>
      <c r="F2012" t="s">
        <v>1644</v>
      </c>
    </row>
    <row r="2013" spans="1:6" x14ac:dyDescent="0.15">
      <c r="A2013" t="s">
        <v>1642</v>
      </c>
      <c r="B2013">
        <v>4045</v>
      </c>
      <c r="C2013" t="s">
        <v>1160</v>
      </c>
      <c r="D2013" s="931" t="str">
        <f>IF('P52(世田谷区)'!G9&lt;&gt;"",'P52(世田谷区)'!G9,"")</f>
        <v/>
      </c>
      <c r="E2013" t="s">
        <v>1125</v>
      </c>
      <c r="F2013" t="s">
        <v>1649</v>
      </c>
    </row>
    <row r="2014" spans="1:6" x14ac:dyDescent="0.15">
      <c r="A2014" t="s">
        <v>1642</v>
      </c>
      <c r="B2014">
        <v>4046</v>
      </c>
      <c r="C2014" t="s">
        <v>1215</v>
      </c>
      <c r="D2014" s="919" t="str">
        <f>IF('P52(世田谷区)'!H9&lt;&gt;"",'P52(世田谷区)'!H9,"")</f>
        <v/>
      </c>
      <c r="E2014" t="s">
        <v>1125</v>
      </c>
      <c r="F2014" t="s">
        <v>1129</v>
      </c>
    </row>
    <row r="2015" spans="1:6" x14ac:dyDescent="0.15">
      <c r="A2015" t="s">
        <v>1642</v>
      </c>
      <c r="B2015">
        <v>4047</v>
      </c>
      <c r="C2015" t="s">
        <v>1216</v>
      </c>
      <c r="D2015" s="931" t="str">
        <f>IF('P52(世田谷区)'!I9&lt;&gt;"",'P52(世田谷区)'!I9,"")</f>
        <v/>
      </c>
      <c r="E2015" t="s">
        <v>1125</v>
      </c>
      <c r="F2015" t="s">
        <v>1649</v>
      </c>
    </row>
    <row r="2016" spans="1:6" x14ac:dyDescent="0.15">
      <c r="A2016" t="s">
        <v>1642</v>
      </c>
      <c r="B2016">
        <v>4048</v>
      </c>
      <c r="C2016" t="s">
        <v>1383</v>
      </c>
      <c r="D2016" s="931" t="str">
        <f>IF('P52(世田谷区)'!J9&lt;&gt;"",'P52(世田谷区)'!J9,"")</f>
        <v/>
      </c>
      <c r="E2016" t="s">
        <v>1125</v>
      </c>
      <c r="F2016" t="s">
        <v>1649</v>
      </c>
    </row>
    <row r="2017" spans="1:6" x14ac:dyDescent="0.15">
      <c r="A2017" t="s">
        <v>1642</v>
      </c>
      <c r="B2017">
        <v>4049</v>
      </c>
      <c r="C2017" t="s">
        <v>1337</v>
      </c>
      <c r="D2017" s="931" t="str">
        <f>IF('P52(世田谷区)'!K9&lt;&gt;"",'P52(世田谷区)'!K9,"")</f>
        <v/>
      </c>
      <c r="E2017" t="s">
        <v>1125</v>
      </c>
      <c r="F2017" t="s">
        <v>1649</v>
      </c>
    </row>
    <row r="2018" spans="1:6" x14ac:dyDescent="0.15">
      <c r="A2018" t="s">
        <v>1642</v>
      </c>
      <c r="B2018">
        <v>4050</v>
      </c>
      <c r="C2018" t="s">
        <v>1384</v>
      </c>
      <c r="D2018" s="930">
        <f>IF('P52(世田谷区)'!L9&lt;&gt;"",'P52(世田谷区)'!L9,"")</f>
        <v>0</v>
      </c>
      <c r="E2018" t="s">
        <v>1125</v>
      </c>
      <c r="F2018" t="s">
        <v>1645</v>
      </c>
    </row>
    <row r="2019" spans="1:6" x14ac:dyDescent="0.15">
      <c r="A2019" t="s">
        <v>1642</v>
      </c>
      <c r="B2019">
        <v>4051</v>
      </c>
      <c r="C2019" t="s">
        <v>1485</v>
      </c>
      <c r="D2019" s="931" t="str">
        <f>IF('P52(世田谷区)'!M9&lt;&gt;"",'P52(世田谷区)'!M9,"")</f>
        <v/>
      </c>
      <c r="E2019" t="s">
        <v>1125</v>
      </c>
      <c r="F2019" t="s">
        <v>1649</v>
      </c>
    </row>
    <row r="2020" spans="1:6" x14ac:dyDescent="0.15">
      <c r="A2020" t="s">
        <v>1642</v>
      </c>
      <c r="B2020">
        <v>4052</v>
      </c>
      <c r="C2020" t="s">
        <v>1338</v>
      </c>
      <c r="D2020" s="931" t="str">
        <f>IF('P52(世田谷区)'!N9&lt;&gt;"",'P52(世田谷区)'!N9,"")</f>
        <v/>
      </c>
      <c r="E2020" t="s">
        <v>1125</v>
      </c>
      <c r="F2020" t="s">
        <v>1649</v>
      </c>
    </row>
    <row r="2021" spans="1:6" x14ac:dyDescent="0.15">
      <c r="A2021" t="s">
        <v>1642</v>
      </c>
      <c r="B2021">
        <v>4053</v>
      </c>
      <c r="C2021" t="s">
        <v>1486</v>
      </c>
      <c r="D2021" s="931" t="str">
        <f>IF('P52(世田谷区)'!O9&lt;&gt;"",'P52(世田谷区)'!O9,"")</f>
        <v/>
      </c>
      <c r="E2021" t="s">
        <v>1125</v>
      </c>
      <c r="F2021" t="s">
        <v>1649</v>
      </c>
    </row>
    <row r="2022" spans="1:6" x14ac:dyDescent="0.15">
      <c r="A2022" t="s">
        <v>1642</v>
      </c>
      <c r="B2022">
        <v>4054</v>
      </c>
      <c r="C2022" t="s">
        <v>1332</v>
      </c>
      <c r="D2022" s="931" t="str">
        <f>IF('P52(世田谷区)'!P9&lt;&gt;"",'P52(世田谷区)'!P9,"")</f>
        <v/>
      </c>
      <c r="E2022" t="s">
        <v>1125</v>
      </c>
      <c r="F2022" t="s">
        <v>1649</v>
      </c>
    </row>
    <row r="2023" spans="1:6" x14ac:dyDescent="0.15">
      <c r="A2023" t="s">
        <v>1642</v>
      </c>
      <c r="B2023">
        <v>4055</v>
      </c>
      <c r="C2023" t="s">
        <v>1650</v>
      </c>
      <c r="D2023" s="931" t="str">
        <f>IF('P52(世田谷区)'!Q9&lt;&gt;"",'P52(世田谷区)'!Q9,"")</f>
        <v/>
      </c>
      <c r="E2023" t="s">
        <v>1125</v>
      </c>
      <c r="F2023" t="s">
        <v>1649</v>
      </c>
    </row>
    <row r="2024" spans="1:6" x14ac:dyDescent="0.15">
      <c r="A2024" t="s">
        <v>1642</v>
      </c>
      <c r="B2024">
        <v>4056</v>
      </c>
      <c r="C2024" t="s">
        <v>1329</v>
      </c>
      <c r="D2024" s="919" t="str">
        <f>IF('P52(世田谷区)'!R9&lt;&gt;"",'P52(世田谷区)'!R9,"")</f>
        <v/>
      </c>
      <c r="E2024" t="s">
        <v>1125</v>
      </c>
      <c r="F2024" t="s">
        <v>1129</v>
      </c>
    </row>
    <row r="2025" spans="1:6" x14ac:dyDescent="0.15">
      <c r="A2025" t="s">
        <v>1642</v>
      </c>
      <c r="B2025">
        <v>4057</v>
      </c>
      <c r="C2025" t="s">
        <v>1651</v>
      </c>
      <c r="D2025" s="919" t="str">
        <f>IF('P52(世田谷区)'!A10&lt;&gt;"",'P52(世田谷区)'!A10,"")</f>
        <v/>
      </c>
      <c r="E2025" t="s">
        <v>1125</v>
      </c>
      <c r="F2025" t="s">
        <v>1129</v>
      </c>
    </row>
    <row r="2026" spans="1:6" x14ac:dyDescent="0.15">
      <c r="A2026" t="s">
        <v>1642</v>
      </c>
      <c r="B2026">
        <v>4058</v>
      </c>
      <c r="C2026" t="s">
        <v>1135</v>
      </c>
      <c r="D2026" s="919" t="str">
        <f>IF('P52(世田谷区)'!C10&lt;&gt;"",'P52(世田谷区)'!C10,"")</f>
        <v/>
      </c>
      <c r="E2026" t="s">
        <v>1125</v>
      </c>
      <c r="F2026" t="s">
        <v>1129</v>
      </c>
    </row>
    <row r="2027" spans="1:6" x14ac:dyDescent="0.15">
      <c r="A2027" t="s">
        <v>1642</v>
      </c>
      <c r="B2027">
        <v>4059</v>
      </c>
      <c r="C2027" t="s">
        <v>1161</v>
      </c>
      <c r="D2027" s="919" t="str">
        <f>IF('P52(世田谷区)'!D10&lt;&gt;"",'P52(世田谷区)'!D10,"")</f>
        <v/>
      </c>
      <c r="E2027" t="s">
        <v>1125</v>
      </c>
      <c r="F2027" t="s">
        <v>1129</v>
      </c>
    </row>
    <row r="2028" spans="1:6" x14ac:dyDescent="0.15">
      <c r="A2028" t="s">
        <v>1642</v>
      </c>
      <c r="B2028">
        <v>4060</v>
      </c>
      <c r="C2028" t="s">
        <v>1217</v>
      </c>
      <c r="D2028" s="929" t="str">
        <f>IF('P52(世田谷区)'!E10&lt;&gt;"",'P52(世田谷区)'!E10,"")</f>
        <v/>
      </c>
      <c r="E2028" t="s">
        <v>1125</v>
      </c>
      <c r="F2028" t="s">
        <v>1644</v>
      </c>
    </row>
    <row r="2029" spans="1:6" x14ac:dyDescent="0.15">
      <c r="A2029" t="s">
        <v>1642</v>
      </c>
      <c r="B2029">
        <v>4061</v>
      </c>
      <c r="C2029" t="s">
        <v>1218</v>
      </c>
      <c r="D2029" s="929" t="str">
        <f>IF('P52(世田谷区)'!F10&lt;&gt;"",'P52(世田谷区)'!F10,"")</f>
        <v/>
      </c>
      <c r="E2029" t="s">
        <v>1125</v>
      </c>
      <c r="F2029" t="s">
        <v>1644</v>
      </c>
    </row>
    <row r="2030" spans="1:6" x14ac:dyDescent="0.15">
      <c r="A2030" t="s">
        <v>1642</v>
      </c>
      <c r="B2030">
        <v>4062</v>
      </c>
      <c r="C2030" t="s">
        <v>1162</v>
      </c>
      <c r="D2030" s="931" t="str">
        <f>IF('P52(世田谷区)'!G10&lt;&gt;"",'P52(世田谷区)'!G10,"")</f>
        <v/>
      </c>
      <c r="E2030" t="s">
        <v>1125</v>
      </c>
      <c r="F2030" t="s">
        <v>1649</v>
      </c>
    </row>
    <row r="2031" spans="1:6" x14ac:dyDescent="0.15">
      <c r="A2031" t="s">
        <v>1642</v>
      </c>
      <c r="B2031">
        <v>4063</v>
      </c>
      <c r="C2031" t="s">
        <v>1219</v>
      </c>
      <c r="D2031" s="919" t="str">
        <f>IF('P52(世田谷区)'!H10&lt;&gt;"",'P52(世田谷区)'!H10,"")</f>
        <v/>
      </c>
      <c r="E2031" t="s">
        <v>1125</v>
      </c>
      <c r="F2031" t="s">
        <v>1129</v>
      </c>
    </row>
    <row r="2032" spans="1:6" x14ac:dyDescent="0.15">
      <c r="A2032" t="s">
        <v>1642</v>
      </c>
      <c r="B2032">
        <v>4064</v>
      </c>
      <c r="C2032" t="s">
        <v>1220</v>
      </c>
      <c r="D2032" s="931" t="str">
        <f>IF('P52(世田谷区)'!I10&lt;&gt;"",'P52(世田谷区)'!I10,"")</f>
        <v/>
      </c>
      <c r="E2032" t="s">
        <v>1125</v>
      </c>
      <c r="F2032" t="s">
        <v>1649</v>
      </c>
    </row>
    <row r="2033" spans="1:6" x14ac:dyDescent="0.15">
      <c r="A2033" t="s">
        <v>1642</v>
      </c>
      <c r="B2033">
        <v>4065</v>
      </c>
      <c r="C2033" t="s">
        <v>1302</v>
      </c>
      <c r="D2033" s="931" t="str">
        <f>IF('P52(世田谷区)'!J10&lt;&gt;"",'P52(世田谷区)'!J10,"")</f>
        <v/>
      </c>
      <c r="E2033" t="s">
        <v>1125</v>
      </c>
      <c r="F2033" t="s">
        <v>1649</v>
      </c>
    </row>
    <row r="2034" spans="1:6" x14ac:dyDescent="0.15">
      <c r="A2034" t="s">
        <v>1642</v>
      </c>
      <c r="B2034">
        <v>4066</v>
      </c>
      <c r="C2034" t="s">
        <v>1339</v>
      </c>
      <c r="D2034" s="931" t="str">
        <f>IF('P52(世田谷区)'!K10&lt;&gt;"",'P52(世田谷区)'!K10,"")</f>
        <v/>
      </c>
      <c r="E2034" t="s">
        <v>1125</v>
      </c>
      <c r="F2034" t="s">
        <v>1649</v>
      </c>
    </row>
    <row r="2035" spans="1:6" x14ac:dyDescent="0.15">
      <c r="A2035" t="s">
        <v>1642</v>
      </c>
      <c r="B2035">
        <v>4067</v>
      </c>
      <c r="C2035" t="s">
        <v>1387</v>
      </c>
      <c r="D2035" s="930">
        <f>IF('P52(世田谷区)'!L10&lt;&gt;"",'P52(世田谷区)'!L10,"")</f>
        <v>0</v>
      </c>
      <c r="E2035" t="s">
        <v>1125</v>
      </c>
      <c r="F2035" t="s">
        <v>1645</v>
      </c>
    </row>
    <row r="2036" spans="1:6" x14ac:dyDescent="0.15">
      <c r="A2036" t="s">
        <v>1642</v>
      </c>
      <c r="B2036">
        <v>4068</v>
      </c>
      <c r="C2036" t="s">
        <v>1330</v>
      </c>
      <c r="D2036" s="931" t="str">
        <f>IF('P52(世田谷区)'!M10&lt;&gt;"",'P52(世田谷区)'!M10,"")</f>
        <v/>
      </c>
      <c r="E2036" t="s">
        <v>1125</v>
      </c>
      <c r="F2036" t="s">
        <v>1649</v>
      </c>
    </row>
    <row r="2037" spans="1:6" x14ac:dyDescent="0.15">
      <c r="A2037" t="s">
        <v>1642</v>
      </c>
      <c r="B2037">
        <v>4069</v>
      </c>
      <c r="C2037" t="s">
        <v>1340</v>
      </c>
      <c r="D2037" s="931" t="str">
        <f>IF('P52(世田谷区)'!N10&lt;&gt;"",'P52(世田谷区)'!N10,"")</f>
        <v/>
      </c>
      <c r="E2037" t="s">
        <v>1125</v>
      </c>
      <c r="F2037" t="s">
        <v>1649</v>
      </c>
    </row>
    <row r="2038" spans="1:6" x14ac:dyDescent="0.15">
      <c r="A2038" t="s">
        <v>1642</v>
      </c>
      <c r="B2038">
        <v>4070</v>
      </c>
      <c r="C2038" t="s">
        <v>1487</v>
      </c>
      <c r="D2038" s="931" t="str">
        <f>IF('P52(世田谷区)'!O10&lt;&gt;"",'P52(世田谷区)'!O10,"")</f>
        <v/>
      </c>
      <c r="E2038" t="s">
        <v>1125</v>
      </c>
      <c r="F2038" t="s">
        <v>1649</v>
      </c>
    </row>
    <row r="2039" spans="1:6" x14ac:dyDescent="0.15">
      <c r="A2039" t="s">
        <v>1642</v>
      </c>
      <c r="B2039">
        <v>4071</v>
      </c>
      <c r="C2039" t="s">
        <v>1331</v>
      </c>
      <c r="D2039" s="931" t="str">
        <f>IF('P52(世田谷区)'!P10&lt;&gt;"",'P52(世田谷区)'!P10,"")</f>
        <v/>
      </c>
      <c r="E2039" t="s">
        <v>1125</v>
      </c>
      <c r="F2039" t="s">
        <v>1649</v>
      </c>
    </row>
    <row r="2040" spans="1:6" x14ac:dyDescent="0.15">
      <c r="A2040" t="s">
        <v>1642</v>
      </c>
      <c r="B2040">
        <v>4072</v>
      </c>
      <c r="C2040" t="s">
        <v>1652</v>
      </c>
      <c r="D2040" s="931" t="str">
        <f>IF('P52(世田谷区)'!Q10&lt;&gt;"",'P52(世田谷区)'!Q10,"")</f>
        <v/>
      </c>
      <c r="E2040" t="s">
        <v>1125</v>
      </c>
      <c r="F2040" t="s">
        <v>1649</v>
      </c>
    </row>
    <row r="2041" spans="1:6" x14ac:dyDescent="0.15">
      <c r="A2041" t="s">
        <v>1642</v>
      </c>
      <c r="B2041">
        <v>4073</v>
      </c>
      <c r="C2041" t="s">
        <v>1653</v>
      </c>
      <c r="D2041" s="919" t="str">
        <f>IF('P52(世田谷区)'!R10&lt;&gt;"",'P52(世田谷区)'!R10,"")</f>
        <v/>
      </c>
      <c r="E2041" t="s">
        <v>1125</v>
      </c>
      <c r="F2041" t="s">
        <v>1129</v>
      </c>
    </row>
    <row r="2042" spans="1:6" x14ac:dyDescent="0.15">
      <c r="A2042" t="s">
        <v>1642</v>
      </c>
      <c r="B2042">
        <v>4074</v>
      </c>
      <c r="C2042" t="s">
        <v>1654</v>
      </c>
      <c r="D2042" s="919" t="str">
        <f>IF('P52(世田谷区)'!A11&lt;&gt;"",'P52(世田谷区)'!A11,"")</f>
        <v/>
      </c>
      <c r="E2042" t="s">
        <v>1125</v>
      </c>
      <c r="F2042" t="s">
        <v>1129</v>
      </c>
    </row>
    <row r="2043" spans="1:6" x14ac:dyDescent="0.15">
      <c r="A2043" t="s">
        <v>1642</v>
      </c>
      <c r="B2043">
        <v>4075</v>
      </c>
      <c r="C2043" t="s">
        <v>1308</v>
      </c>
      <c r="D2043" s="919" t="str">
        <f>IF('P52(世田谷区)'!C11&lt;&gt;"",'P52(世田谷区)'!C11,"")</f>
        <v/>
      </c>
      <c r="E2043" t="s">
        <v>1125</v>
      </c>
      <c r="F2043" t="s">
        <v>1129</v>
      </c>
    </row>
    <row r="2044" spans="1:6" x14ac:dyDescent="0.15">
      <c r="A2044" t="s">
        <v>1642</v>
      </c>
      <c r="B2044">
        <v>4076</v>
      </c>
      <c r="C2044" t="s">
        <v>1163</v>
      </c>
      <c r="D2044" s="919" t="str">
        <f>IF('P52(世田谷区)'!D11&lt;&gt;"",'P52(世田谷区)'!D11,"")</f>
        <v/>
      </c>
      <c r="E2044" t="s">
        <v>1125</v>
      </c>
      <c r="F2044" t="s">
        <v>1129</v>
      </c>
    </row>
    <row r="2045" spans="1:6" x14ac:dyDescent="0.15">
      <c r="A2045" t="s">
        <v>1642</v>
      </c>
      <c r="B2045">
        <v>4077</v>
      </c>
      <c r="C2045" t="s">
        <v>1221</v>
      </c>
      <c r="D2045" s="929" t="str">
        <f>IF('P52(世田谷区)'!E11&lt;&gt;"",'P52(世田谷区)'!E11,"")</f>
        <v/>
      </c>
      <c r="E2045" t="s">
        <v>1125</v>
      </c>
      <c r="F2045" t="s">
        <v>1644</v>
      </c>
    </row>
    <row r="2046" spans="1:6" x14ac:dyDescent="0.15">
      <c r="A2046" t="s">
        <v>1642</v>
      </c>
      <c r="B2046">
        <v>4078</v>
      </c>
      <c r="C2046" t="s">
        <v>1222</v>
      </c>
      <c r="D2046" s="929" t="str">
        <f>IF('P52(世田谷区)'!F11&lt;&gt;"",'P52(世田谷区)'!F11,"")</f>
        <v/>
      </c>
      <c r="E2046" t="s">
        <v>1125</v>
      </c>
      <c r="F2046" t="s">
        <v>1644</v>
      </c>
    </row>
    <row r="2047" spans="1:6" x14ac:dyDescent="0.15">
      <c r="A2047" t="s">
        <v>1642</v>
      </c>
      <c r="B2047">
        <v>4079</v>
      </c>
      <c r="C2047" t="s">
        <v>1164</v>
      </c>
      <c r="D2047" s="931" t="str">
        <f>IF('P52(世田谷区)'!G11&lt;&gt;"",'P52(世田谷区)'!G11,"")</f>
        <v/>
      </c>
      <c r="E2047" t="s">
        <v>1125</v>
      </c>
      <c r="F2047" t="s">
        <v>1649</v>
      </c>
    </row>
    <row r="2048" spans="1:6" x14ac:dyDescent="0.15">
      <c r="A2048" t="s">
        <v>1642</v>
      </c>
      <c r="B2048">
        <v>4080</v>
      </c>
      <c r="C2048" t="s">
        <v>1223</v>
      </c>
      <c r="D2048" s="919" t="str">
        <f>IF('P52(世田谷区)'!H11&lt;&gt;"",'P52(世田谷区)'!H11,"")</f>
        <v/>
      </c>
      <c r="E2048" t="s">
        <v>1125</v>
      </c>
      <c r="F2048" t="s">
        <v>1129</v>
      </c>
    </row>
    <row r="2049" spans="1:6" x14ac:dyDescent="0.15">
      <c r="A2049" t="s">
        <v>1642</v>
      </c>
      <c r="B2049">
        <v>4081</v>
      </c>
      <c r="C2049" t="s">
        <v>1224</v>
      </c>
      <c r="D2049" s="931" t="str">
        <f>IF('P52(世田谷区)'!I11&lt;&gt;"",'P52(世田谷区)'!I11,"")</f>
        <v/>
      </c>
      <c r="E2049" t="s">
        <v>1125</v>
      </c>
      <c r="F2049" t="s">
        <v>1649</v>
      </c>
    </row>
    <row r="2050" spans="1:6" x14ac:dyDescent="0.15">
      <c r="A2050" t="s">
        <v>1642</v>
      </c>
      <c r="B2050">
        <v>4082</v>
      </c>
      <c r="C2050" t="s">
        <v>1390</v>
      </c>
      <c r="D2050" s="931" t="str">
        <f>IF('P52(世田谷区)'!J11&lt;&gt;"",'P52(世田谷区)'!J11,"")</f>
        <v/>
      </c>
      <c r="E2050" t="s">
        <v>1125</v>
      </c>
      <c r="F2050" t="s">
        <v>1649</v>
      </c>
    </row>
    <row r="2051" spans="1:6" x14ac:dyDescent="0.15">
      <c r="A2051" t="s">
        <v>1642</v>
      </c>
      <c r="B2051">
        <v>4083</v>
      </c>
      <c r="C2051" t="s">
        <v>1488</v>
      </c>
      <c r="D2051" s="931" t="str">
        <f>IF('P52(世田谷区)'!K11&lt;&gt;"",'P52(世田谷区)'!K11,"")</f>
        <v/>
      </c>
      <c r="E2051" t="s">
        <v>1125</v>
      </c>
      <c r="F2051" t="s">
        <v>1649</v>
      </c>
    </row>
    <row r="2052" spans="1:6" x14ac:dyDescent="0.15">
      <c r="A2052" t="s">
        <v>1642</v>
      </c>
      <c r="B2052">
        <v>4084</v>
      </c>
      <c r="C2052" t="s">
        <v>1391</v>
      </c>
      <c r="D2052" s="930">
        <f>IF('P52(世田谷区)'!L11&lt;&gt;"",'P52(世田谷区)'!L11,"")</f>
        <v>0</v>
      </c>
      <c r="E2052" t="s">
        <v>1125</v>
      </c>
      <c r="F2052" t="s">
        <v>1645</v>
      </c>
    </row>
    <row r="2053" spans="1:6" x14ac:dyDescent="0.15">
      <c r="A2053" t="s">
        <v>1642</v>
      </c>
      <c r="B2053">
        <v>4085</v>
      </c>
      <c r="C2053" t="s">
        <v>1489</v>
      </c>
      <c r="D2053" s="931" t="str">
        <f>IF('P52(世田谷区)'!M11&lt;&gt;"",'P52(世田谷区)'!M11,"")</f>
        <v/>
      </c>
      <c r="E2053" t="s">
        <v>1125</v>
      </c>
      <c r="F2053" t="s">
        <v>1649</v>
      </c>
    </row>
    <row r="2054" spans="1:6" x14ac:dyDescent="0.15">
      <c r="A2054" t="s">
        <v>1642</v>
      </c>
      <c r="B2054">
        <v>4086</v>
      </c>
      <c r="C2054" t="s">
        <v>1442</v>
      </c>
      <c r="D2054" s="931" t="str">
        <f>IF('P52(世田谷区)'!N11&lt;&gt;"",'P52(世田谷区)'!N11,"")</f>
        <v/>
      </c>
      <c r="E2054" t="s">
        <v>1125</v>
      </c>
      <c r="F2054" t="s">
        <v>1649</v>
      </c>
    </row>
    <row r="2055" spans="1:6" x14ac:dyDescent="0.15">
      <c r="A2055" t="s">
        <v>1642</v>
      </c>
      <c r="B2055">
        <v>4087</v>
      </c>
      <c r="C2055" t="s">
        <v>1490</v>
      </c>
      <c r="D2055" s="931" t="str">
        <f>IF('P52(世田谷区)'!O11&lt;&gt;"",'P52(世田谷区)'!O11,"")</f>
        <v/>
      </c>
      <c r="E2055" t="s">
        <v>1125</v>
      </c>
      <c r="F2055" t="s">
        <v>1649</v>
      </c>
    </row>
    <row r="2056" spans="1:6" x14ac:dyDescent="0.15">
      <c r="A2056" t="s">
        <v>1642</v>
      </c>
      <c r="B2056">
        <v>4088</v>
      </c>
      <c r="C2056" t="s">
        <v>1341</v>
      </c>
      <c r="D2056" s="931" t="str">
        <f>IF('P52(世田谷区)'!P11&lt;&gt;"",'P52(世田谷区)'!P11,"")</f>
        <v/>
      </c>
      <c r="E2056" t="s">
        <v>1125</v>
      </c>
      <c r="F2056" t="s">
        <v>1649</v>
      </c>
    </row>
    <row r="2057" spans="1:6" x14ac:dyDescent="0.15">
      <c r="A2057" t="s">
        <v>1642</v>
      </c>
      <c r="B2057">
        <v>4089</v>
      </c>
      <c r="C2057" t="s">
        <v>1655</v>
      </c>
      <c r="D2057" s="931" t="str">
        <f>IF('P52(世田谷区)'!Q11&lt;&gt;"",'P52(世田谷区)'!Q11,"")</f>
        <v/>
      </c>
      <c r="E2057" t="s">
        <v>1125</v>
      </c>
      <c r="F2057" t="s">
        <v>1649</v>
      </c>
    </row>
    <row r="2058" spans="1:6" x14ac:dyDescent="0.15">
      <c r="A2058" t="s">
        <v>1642</v>
      </c>
      <c r="B2058">
        <v>4090</v>
      </c>
      <c r="C2058" t="s">
        <v>1656</v>
      </c>
      <c r="D2058" s="919" t="str">
        <f>IF('P52(世田谷区)'!R11&lt;&gt;"",'P52(世田谷区)'!R11,"")</f>
        <v/>
      </c>
      <c r="E2058" t="s">
        <v>1125</v>
      </c>
      <c r="F2058" t="s">
        <v>1129</v>
      </c>
    </row>
    <row r="2059" spans="1:6" x14ac:dyDescent="0.15">
      <c r="A2059" t="s">
        <v>1642</v>
      </c>
      <c r="B2059">
        <v>4091</v>
      </c>
      <c r="C2059" t="s">
        <v>1657</v>
      </c>
      <c r="D2059" s="919" t="str">
        <f>IF('P52(世田谷区)'!A12&lt;&gt;"",'P52(世田谷区)'!A12,"")</f>
        <v/>
      </c>
      <c r="E2059" t="s">
        <v>1125</v>
      </c>
      <c r="F2059" t="s">
        <v>1129</v>
      </c>
    </row>
    <row r="2060" spans="1:6" x14ac:dyDescent="0.15">
      <c r="A2060" t="s">
        <v>1642</v>
      </c>
      <c r="B2060">
        <v>4092</v>
      </c>
      <c r="C2060" t="s">
        <v>1309</v>
      </c>
      <c r="D2060" s="919" t="str">
        <f>IF('P52(世田谷区)'!C12&lt;&gt;"",'P52(世田谷区)'!C12,"")</f>
        <v/>
      </c>
      <c r="E2060" t="s">
        <v>1125</v>
      </c>
      <c r="F2060" t="s">
        <v>1129</v>
      </c>
    </row>
    <row r="2061" spans="1:6" x14ac:dyDescent="0.15">
      <c r="A2061" t="s">
        <v>1642</v>
      </c>
      <c r="B2061">
        <v>4093</v>
      </c>
      <c r="C2061" t="s">
        <v>1165</v>
      </c>
      <c r="D2061" s="919" t="str">
        <f>IF('P52(世田谷区)'!D12&lt;&gt;"",'P52(世田谷区)'!D12,"")</f>
        <v/>
      </c>
      <c r="E2061" t="s">
        <v>1125</v>
      </c>
      <c r="F2061" t="s">
        <v>1129</v>
      </c>
    </row>
    <row r="2062" spans="1:6" x14ac:dyDescent="0.15">
      <c r="A2062" t="s">
        <v>1642</v>
      </c>
      <c r="B2062">
        <v>4094</v>
      </c>
      <c r="C2062" t="s">
        <v>1225</v>
      </c>
      <c r="D2062" s="929" t="str">
        <f>IF('P52(世田谷区)'!E12&lt;&gt;"",'P52(世田谷区)'!E12,"")</f>
        <v/>
      </c>
      <c r="E2062" t="s">
        <v>1125</v>
      </c>
      <c r="F2062" t="s">
        <v>1644</v>
      </c>
    </row>
    <row r="2063" spans="1:6" x14ac:dyDescent="0.15">
      <c r="A2063" t="s">
        <v>1642</v>
      </c>
      <c r="B2063">
        <v>4095</v>
      </c>
      <c r="C2063" t="s">
        <v>1226</v>
      </c>
      <c r="D2063" s="929" t="str">
        <f>IF('P52(世田谷区)'!F12&lt;&gt;"",'P52(世田谷区)'!F12,"")</f>
        <v/>
      </c>
      <c r="E2063" t="s">
        <v>1125</v>
      </c>
      <c r="F2063" t="s">
        <v>1644</v>
      </c>
    </row>
    <row r="2064" spans="1:6" x14ac:dyDescent="0.15">
      <c r="A2064" t="s">
        <v>1642</v>
      </c>
      <c r="B2064">
        <v>4096</v>
      </c>
      <c r="C2064" t="s">
        <v>1166</v>
      </c>
      <c r="D2064" s="931" t="str">
        <f>IF('P52(世田谷区)'!G12&lt;&gt;"",'P52(世田谷区)'!G12,"")</f>
        <v/>
      </c>
      <c r="E2064" t="s">
        <v>1125</v>
      </c>
      <c r="F2064" t="s">
        <v>1649</v>
      </c>
    </row>
    <row r="2065" spans="1:6" x14ac:dyDescent="0.15">
      <c r="A2065" t="s">
        <v>1642</v>
      </c>
      <c r="B2065">
        <v>4097</v>
      </c>
      <c r="C2065" t="s">
        <v>1227</v>
      </c>
      <c r="D2065" s="919" t="str">
        <f>IF('P52(世田谷区)'!H12&lt;&gt;"",'P52(世田谷区)'!H12,"")</f>
        <v/>
      </c>
      <c r="E2065" t="s">
        <v>1125</v>
      </c>
      <c r="F2065" t="s">
        <v>1129</v>
      </c>
    </row>
    <row r="2066" spans="1:6" x14ac:dyDescent="0.15">
      <c r="A2066" t="s">
        <v>1642</v>
      </c>
      <c r="B2066">
        <v>4098</v>
      </c>
      <c r="C2066" t="s">
        <v>1228</v>
      </c>
      <c r="D2066" s="931" t="str">
        <f>IF('P52(世田谷区)'!I12&lt;&gt;"",'P52(世田谷区)'!I12,"")</f>
        <v/>
      </c>
      <c r="E2066" t="s">
        <v>1125</v>
      </c>
      <c r="F2066" t="s">
        <v>1649</v>
      </c>
    </row>
    <row r="2067" spans="1:6" x14ac:dyDescent="0.15">
      <c r="A2067" t="s">
        <v>1642</v>
      </c>
      <c r="B2067">
        <v>4099</v>
      </c>
      <c r="C2067" t="s">
        <v>1394</v>
      </c>
      <c r="D2067" s="931" t="str">
        <f>IF('P52(世田谷区)'!J12&lt;&gt;"",'P52(世田谷区)'!J12,"")</f>
        <v/>
      </c>
      <c r="E2067" t="s">
        <v>1125</v>
      </c>
      <c r="F2067" t="s">
        <v>1649</v>
      </c>
    </row>
    <row r="2068" spans="1:6" x14ac:dyDescent="0.15">
      <c r="A2068" t="s">
        <v>1642</v>
      </c>
      <c r="B2068">
        <v>4100</v>
      </c>
      <c r="C2068" t="s">
        <v>1342</v>
      </c>
      <c r="D2068" s="931" t="str">
        <f>IF('P52(世田谷区)'!K12&lt;&gt;"",'P52(世田谷区)'!K12,"")</f>
        <v/>
      </c>
      <c r="E2068" t="s">
        <v>1125</v>
      </c>
      <c r="F2068" t="s">
        <v>1649</v>
      </c>
    </row>
    <row r="2069" spans="1:6" x14ac:dyDescent="0.15">
      <c r="A2069" t="s">
        <v>1642</v>
      </c>
      <c r="B2069">
        <v>4101</v>
      </c>
      <c r="C2069" t="s">
        <v>1395</v>
      </c>
      <c r="D2069" s="930">
        <f>IF('P52(世田谷区)'!L12&lt;&gt;"",'P52(世田谷区)'!L12,"")</f>
        <v>0</v>
      </c>
      <c r="E2069" t="s">
        <v>1125</v>
      </c>
      <c r="F2069" t="s">
        <v>1645</v>
      </c>
    </row>
    <row r="2070" spans="1:6" x14ac:dyDescent="0.15">
      <c r="A2070" t="s">
        <v>1642</v>
      </c>
      <c r="B2070">
        <v>4102</v>
      </c>
      <c r="C2070" t="s">
        <v>1658</v>
      </c>
      <c r="D2070" s="931" t="str">
        <f>IF('P52(世田谷区)'!M12&lt;&gt;"",'P52(世田谷区)'!M12,"")</f>
        <v/>
      </c>
      <c r="E2070" t="s">
        <v>1125</v>
      </c>
      <c r="F2070" t="s">
        <v>1649</v>
      </c>
    </row>
    <row r="2071" spans="1:6" x14ac:dyDescent="0.15">
      <c r="A2071" t="s">
        <v>1642</v>
      </c>
      <c r="B2071">
        <v>4103</v>
      </c>
      <c r="C2071" t="s">
        <v>1343</v>
      </c>
      <c r="D2071" s="931" t="str">
        <f>IF('P52(世田谷区)'!N12&lt;&gt;"",'P52(世田谷区)'!N12,"")</f>
        <v/>
      </c>
      <c r="E2071" t="s">
        <v>1125</v>
      </c>
      <c r="F2071" t="s">
        <v>1649</v>
      </c>
    </row>
    <row r="2072" spans="1:6" x14ac:dyDescent="0.15">
      <c r="A2072" t="s">
        <v>1642</v>
      </c>
      <c r="B2072">
        <v>4104</v>
      </c>
      <c r="C2072" t="s">
        <v>1659</v>
      </c>
      <c r="D2072" s="931" t="str">
        <f>IF('P52(世田谷区)'!O12&lt;&gt;"",'P52(世田谷区)'!O12,"")</f>
        <v/>
      </c>
      <c r="E2072" t="s">
        <v>1125</v>
      </c>
      <c r="F2072" t="s">
        <v>1649</v>
      </c>
    </row>
    <row r="2073" spans="1:6" x14ac:dyDescent="0.15">
      <c r="A2073" t="s">
        <v>1642</v>
      </c>
      <c r="B2073">
        <v>4105</v>
      </c>
      <c r="C2073" t="s">
        <v>1423</v>
      </c>
      <c r="D2073" s="931" t="str">
        <f>IF('P52(世田谷区)'!P12&lt;&gt;"",'P52(世田谷区)'!P12,"")</f>
        <v/>
      </c>
      <c r="E2073" t="s">
        <v>1125</v>
      </c>
      <c r="F2073" t="s">
        <v>1649</v>
      </c>
    </row>
    <row r="2074" spans="1:6" x14ac:dyDescent="0.15">
      <c r="A2074" t="s">
        <v>1642</v>
      </c>
      <c r="B2074">
        <v>4106</v>
      </c>
      <c r="C2074" t="s">
        <v>1344</v>
      </c>
      <c r="D2074" s="931" t="str">
        <f>IF('P52(世田谷区)'!Q12&lt;&gt;"",'P52(世田谷区)'!Q12,"")</f>
        <v/>
      </c>
      <c r="E2074" t="s">
        <v>1125</v>
      </c>
      <c r="F2074" t="s">
        <v>1649</v>
      </c>
    </row>
    <row r="2075" spans="1:6" x14ac:dyDescent="0.15">
      <c r="A2075" t="s">
        <v>1642</v>
      </c>
      <c r="B2075">
        <v>4107</v>
      </c>
      <c r="C2075" t="s">
        <v>1660</v>
      </c>
      <c r="D2075" s="919" t="str">
        <f>IF('P52(世田谷区)'!R12&lt;&gt;"",'P52(世田谷区)'!R12,"")</f>
        <v/>
      </c>
      <c r="E2075" t="s">
        <v>1125</v>
      </c>
      <c r="F2075" t="s">
        <v>1129</v>
      </c>
    </row>
    <row r="2076" spans="1:6" x14ac:dyDescent="0.15">
      <c r="A2076" t="s">
        <v>1642</v>
      </c>
      <c r="B2076">
        <v>4108</v>
      </c>
      <c r="C2076" t="s">
        <v>1661</v>
      </c>
      <c r="D2076" s="931" t="str">
        <f>IF('P52(世田谷区)'!A13&lt;&gt;"",'P52(世田谷区)'!A13,"")</f>
        <v>合計</v>
      </c>
      <c r="E2076" t="s">
        <v>1125</v>
      </c>
      <c r="F2076" t="s">
        <v>1649</v>
      </c>
    </row>
    <row r="2077" spans="1:6" x14ac:dyDescent="0.15">
      <c r="A2077" t="s">
        <v>1642</v>
      </c>
      <c r="B2077">
        <v>4110</v>
      </c>
      <c r="C2077" t="s">
        <v>1167</v>
      </c>
      <c r="D2077" s="931">
        <f>IF('P52(世田谷区)'!D13&lt;&gt;"",'P52(世田谷区)'!D13,"")</f>
        <v>0</v>
      </c>
      <c r="E2077" t="s">
        <v>1125</v>
      </c>
      <c r="F2077" t="s">
        <v>1649</v>
      </c>
    </row>
    <row r="2078" spans="1:6" x14ac:dyDescent="0.15">
      <c r="A2078" t="s">
        <v>1642</v>
      </c>
      <c r="B2078">
        <v>4115</v>
      </c>
      <c r="C2078" t="s">
        <v>1232</v>
      </c>
      <c r="D2078" s="931">
        <f>IF('P52(世田谷区)'!I13&lt;&gt;"",'P52(世田谷区)'!I13,"")</f>
        <v>0</v>
      </c>
      <c r="E2078" t="s">
        <v>1125</v>
      </c>
      <c r="F2078" t="s">
        <v>1649</v>
      </c>
    </row>
    <row r="2079" spans="1:6" x14ac:dyDescent="0.15">
      <c r="A2079" t="s">
        <v>1642</v>
      </c>
      <c r="B2079">
        <v>4116</v>
      </c>
      <c r="C2079" t="s">
        <v>1398</v>
      </c>
      <c r="D2079" s="931">
        <f>IF('P52(世田谷区)'!J13&lt;&gt;"",'P52(世田谷区)'!J13,"")</f>
        <v>0</v>
      </c>
      <c r="E2079" t="s">
        <v>1125</v>
      </c>
      <c r="F2079" t="s">
        <v>1649</v>
      </c>
    </row>
    <row r="2080" spans="1:6" x14ac:dyDescent="0.15">
      <c r="A2080" t="s">
        <v>1642</v>
      </c>
      <c r="B2080">
        <v>4117</v>
      </c>
      <c r="C2080" t="s">
        <v>1345</v>
      </c>
      <c r="D2080" s="931">
        <f>IF('P52(世田谷区)'!K13&lt;&gt;"",'P52(世田谷区)'!K13,"")</f>
        <v>0</v>
      </c>
      <c r="E2080" t="s">
        <v>1125</v>
      </c>
      <c r="F2080" t="s">
        <v>1649</v>
      </c>
    </row>
    <row r="2081" spans="1:6" x14ac:dyDescent="0.15">
      <c r="A2081" t="s">
        <v>1642</v>
      </c>
      <c r="B2081">
        <v>4118</v>
      </c>
      <c r="C2081" t="s">
        <v>1399</v>
      </c>
      <c r="D2081" s="931">
        <f>IF('P52(世田谷区)'!L13&lt;&gt;"",'P52(世田谷区)'!L13,"")</f>
        <v>0</v>
      </c>
      <c r="E2081" t="s">
        <v>1125</v>
      </c>
      <c r="F2081" t="s">
        <v>1649</v>
      </c>
    </row>
    <row r="2082" spans="1:6" x14ac:dyDescent="0.15">
      <c r="A2082" t="s">
        <v>1642</v>
      </c>
      <c r="B2082">
        <v>4119</v>
      </c>
      <c r="C2082" t="s">
        <v>1604</v>
      </c>
      <c r="D2082" s="931">
        <f>IF('P52(世田谷区)'!M13&lt;&gt;"",'P52(世田谷区)'!M13,"")</f>
        <v>0</v>
      </c>
      <c r="E2082" t="s">
        <v>1125</v>
      </c>
      <c r="F2082" t="s">
        <v>1649</v>
      </c>
    </row>
    <row r="2083" spans="1:6" x14ac:dyDescent="0.15">
      <c r="A2083" t="s">
        <v>1642</v>
      </c>
      <c r="B2083">
        <v>4120</v>
      </c>
      <c r="C2083" t="s">
        <v>1346</v>
      </c>
      <c r="D2083" s="931">
        <f>IF('P52(世田谷区)'!N13&lt;&gt;"",'P52(世田谷区)'!N13,"")</f>
        <v>0</v>
      </c>
      <c r="E2083" t="s">
        <v>1125</v>
      </c>
      <c r="F2083" t="s">
        <v>1649</v>
      </c>
    </row>
    <row r="2084" spans="1:6" x14ac:dyDescent="0.15">
      <c r="A2084" t="s">
        <v>1642</v>
      </c>
      <c r="B2084">
        <v>4121</v>
      </c>
      <c r="C2084" t="s">
        <v>1662</v>
      </c>
      <c r="D2084" s="931">
        <f>IF('P52(世田谷区)'!O13&lt;&gt;"",'P52(世田谷区)'!O13,"")</f>
        <v>0</v>
      </c>
      <c r="E2084" t="s">
        <v>1125</v>
      </c>
      <c r="F2084" t="s">
        <v>1649</v>
      </c>
    </row>
    <row r="2085" spans="1:6" x14ac:dyDescent="0.15">
      <c r="A2085" t="s">
        <v>1642</v>
      </c>
      <c r="B2085">
        <v>4122</v>
      </c>
      <c r="C2085" t="s">
        <v>1431</v>
      </c>
      <c r="D2085" s="931">
        <f>IF('P52(世田谷区)'!P13&lt;&gt;"",'P52(世田谷区)'!P13,"")</f>
        <v>0</v>
      </c>
      <c r="E2085" t="s">
        <v>1125</v>
      </c>
      <c r="F2085" t="s">
        <v>1649</v>
      </c>
    </row>
    <row r="2086" spans="1:6" x14ac:dyDescent="0.15">
      <c r="A2086" t="s">
        <v>1642</v>
      </c>
      <c r="B2086">
        <v>4123</v>
      </c>
      <c r="C2086" t="s">
        <v>1663</v>
      </c>
      <c r="D2086" s="931">
        <f>IF('P52(世田谷区)'!Q13&lt;&gt;"",'P52(世田谷区)'!Q13,"")</f>
        <v>0</v>
      </c>
      <c r="E2086" t="s">
        <v>1125</v>
      </c>
      <c r="F2086" t="s">
        <v>1649</v>
      </c>
    </row>
    <row r="2087" spans="1:6" x14ac:dyDescent="0.15">
      <c r="A2087" t="s">
        <v>1642</v>
      </c>
      <c r="B2087">
        <v>4142</v>
      </c>
      <c r="C2087" t="s">
        <v>1664</v>
      </c>
      <c r="D2087" s="919" t="str">
        <f>IF('P52(世田谷区)'!A20&lt;&gt;"",'P52(世田谷区)'!A20,"")</f>
        <v/>
      </c>
      <c r="E2087" t="s">
        <v>1125</v>
      </c>
      <c r="F2087" t="s">
        <v>1129</v>
      </c>
    </row>
    <row r="2088" spans="1:6" x14ac:dyDescent="0.15">
      <c r="A2088" t="s">
        <v>1642</v>
      </c>
      <c r="B2088">
        <v>4143</v>
      </c>
      <c r="C2088" t="s">
        <v>1313</v>
      </c>
      <c r="D2088" s="919" t="str">
        <f>IF('P52(世田谷区)'!C20&lt;&gt;"",'P52(世田谷区)'!C20,"")</f>
        <v/>
      </c>
      <c r="E2088" t="s">
        <v>1125</v>
      </c>
      <c r="F2088" t="s">
        <v>1129</v>
      </c>
    </row>
    <row r="2089" spans="1:6" x14ac:dyDescent="0.15">
      <c r="A2089" t="s">
        <v>1642</v>
      </c>
      <c r="B2089">
        <v>4144</v>
      </c>
      <c r="C2089" t="s">
        <v>1255</v>
      </c>
      <c r="D2089" s="919" t="str">
        <f>IF('P52(世田谷区)'!D20&lt;&gt;"",'P52(世田谷区)'!D20,"")</f>
        <v/>
      </c>
      <c r="E2089" t="s">
        <v>1125</v>
      </c>
      <c r="F2089" t="s">
        <v>1129</v>
      </c>
    </row>
    <row r="2090" spans="1:6" x14ac:dyDescent="0.15">
      <c r="A2090" t="s">
        <v>1642</v>
      </c>
      <c r="B2090">
        <v>4145</v>
      </c>
      <c r="C2090" t="s">
        <v>1256</v>
      </c>
      <c r="D2090" s="929" t="str">
        <f>IF('P52(世田谷区)'!E20&lt;&gt;"",'P52(世田谷区)'!E20,"")</f>
        <v/>
      </c>
      <c r="E2090" t="s">
        <v>1125</v>
      </c>
      <c r="F2090" t="s">
        <v>1644</v>
      </c>
    </row>
    <row r="2091" spans="1:6" x14ac:dyDescent="0.15">
      <c r="A2091" t="s">
        <v>1642</v>
      </c>
      <c r="B2091">
        <v>4146</v>
      </c>
      <c r="C2091" t="s">
        <v>1257</v>
      </c>
      <c r="D2091" s="929" t="str">
        <f>IF('P52(世田谷区)'!F20&lt;&gt;"",'P52(世田谷区)'!F20,"")</f>
        <v/>
      </c>
      <c r="E2091" t="s">
        <v>1125</v>
      </c>
      <c r="F2091" t="s">
        <v>1644</v>
      </c>
    </row>
    <row r="2092" spans="1:6" x14ac:dyDescent="0.15">
      <c r="A2092" t="s">
        <v>1642</v>
      </c>
      <c r="B2092">
        <v>4147</v>
      </c>
      <c r="C2092" t="s">
        <v>1258</v>
      </c>
      <c r="D2092" s="930" t="str">
        <f>IF('P52(世田谷区)'!G20&lt;&gt;"",'P52(世田谷区)'!G20,"")</f>
        <v/>
      </c>
      <c r="E2092" t="s">
        <v>1125</v>
      </c>
      <c r="F2092" t="s">
        <v>1645</v>
      </c>
    </row>
    <row r="2093" spans="1:6" x14ac:dyDescent="0.15">
      <c r="A2093" t="s">
        <v>1642</v>
      </c>
      <c r="B2093">
        <v>4148</v>
      </c>
      <c r="C2093" t="s">
        <v>1259</v>
      </c>
      <c r="D2093" s="919" t="str">
        <f>IF('P52(世田谷区)'!H20&lt;&gt;"",'P52(世田谷区)'!H20,"")</f>
        <v/>
      </c>
      <c r="E2093" t="s">
        <v>1125</v>
      </c>
      <c r="F2093" t="s">
        <v>1129</v>
      </c>
    </row>
    <row r="2094" spans="1:6" x14ac:dyDescent="0.15">
      <c r="A2094" t="s">
        <v>1642</v>
      </c>
      <c r="B2094">
        <v>4149</v>
      </c>
      <c r="C2094" t="s">
        <v>1260</v>
      </c>
      <c r="D2094" s="930" t="str">
        <f>IF('P52(世田谷区)'!I20&lt;&gt;"",'P52(世田谷区)'!I20,"")</f>
        <v/>
      </c>
      <c r="E2094" t="s">
        <v>1125</v>
      </c>
      <c r="F2094" t="s">
        <v>1645</v>
      </c>
    </row>
    <row r="2095" spans="1:6" x14ac:dyDescent="0.15">
      <c r="A2095" t="s">
        <v>1642</v>
      </c>
      <c r="B2095">
        <v>4150</v>
      </c>
      <c r="C2095" t="s">
        <v>1665</v>
      </c>
      <c r="D2095" s="930" t="str">
        <f>IF('P52(世田谷区)'!J20&lt;&gt;"",'P52(世田谷区)'!J20,"")</f>
        <v/>
      </c>
      <c r="E2095" t="s">
        <v>1125</v>
      </c>
      <c r="F2095" t="s">
        <v>1645</v>
      </c>
    </row>
    <row r="2096" spans="1:6" x14ac:dyDescent="0.15">
      <c r="A2096" t="s">
        <v>1642</v>
      </c>
      <c r="B2096">
        <v>4151</v>
      </c>
      <c r="C2096" t="s">
        <v>1579</v>
      </c>
      <c r="D2096" s="930" t="str">
        <f>IF('P52(世田谷区)'!K20&lt;&gt;"",'P52(世田谷区)'!K20,"")</f>
        <v/>
      </c>
      <c r="E2096" t="s">
        <v>1125</v>
      </c>
      <c r="F2096" t="s">
        <v>1645</v>
      </c>
    </row>
    <row r="2097" spans="1:6" x14ac:dyDescent="0.15">
      <c r="A2097" t="s">
        <v>1642</v>
      </c>
      <c r="B2097">
        <v>4152</v>
      </c>
      <c r="C2097" t="s">
        <v>1666</v>
      </c>
      <c r="D2097" s="930">
        <f>IF('P52(世田谷区)'!L20&lt;&gt;"",'P52(世田谷区)'!L20,"")</f>
        <v>0</v>
      </c>
      <c r="E2097" t="s">
        <v>1125</v>
      </c>
      <c r="F2097" t="s">
        <v>1645</v>
      </c>
    </row>
    <row r="2098" spans="1:6" x14ac:dyDescent="0.15">
      <c r="A2098" t="s">
        <v>1642</v>
      </c>
      <c r="B2098">
        <v>4153</v>
      </c>
      <c r="C2098" t="s">
        <v>1667</v>
      </c>
      <c r="D2098" s="919" t="str">
        <f>IF('P52(世田谷区)'!M20&lt;&gt;"",'P52(世田谷区)'!M20,"")</f>
        <v/>
      </c>
      <c r="E2098" t="s">
        <v>1125</v>
      </c>
      <c r="F2098" t="s">
        <v>1129</v>
      </c>
    </row>
    <row r="2099" spans="1:6" x14ac:dyDescent="0.15">
      <c r="A2099" t="s">
        <v>1642</v>
      </c>
      <c r="B2099">
        <v>4154</v>
      </c>
      <c r="C2099" t="s">
        <v>1668</v>
      </c>
      <c r="D2099" s="919" t="str">
        <f>IF('P52(世田谷区)'!P20&lt;&gt;"",'P52(世田谷区)'!P20,"")</f>
        <v/>
      </c>
      <c r="E2099" t="s">
        <v>1125</v>
      </c>
      <c r="F2099" t="s">
        <v>1129</v>
      </c>
    </row>
    <row r="2100" spans="1:6" x14ac:dyDescent="0.15">
      <c r="A2100" t="s">
        <v>1642</v>
      </c>
      <c r="B2100">
        <v>4155</v>
      </c>
      <c r="C2100" t="s">
        <v>1669</v>
      </c>
      <c r="D2100" s="919" t="str">
        <f>IF('P52(世田谷区)'!A21&lt;&gt;"",'P52(世田谷区)'!A21,"")</f>
        <v/>
      </c>
      <c r="E2100" t="s">
        <v>1125</v>
      </c>
      <c r="F2100" t="s">
        <v>1129</v>
      </c>
    </row>
    <row r="2101" spans="1:6" x14ac:dyDescent="0.15">
      <c r="A2101" t="s">
        <v>1642</v>
      </c>
      <c r="B2101">
        <v>4156</v>
      </c>
      <c r="C2101" t="s">
        <v>1314</v>
      </c>
      <c r="D2101" s="919" t="str">
        <f>IF('P52(世田谷区)'!C21&lt;&gt;"",'P52(世田谷区)'!C21,"")</f>
        <v/>
      </c>
      <c r="E2101" t="s">
        <v>1125</v>
      </c>
      <c r="F2101" t="s">
        <v>1129</v>
      </c>
    </row>
    <row r="2102" spans="1:6" x14ac:dyDescent="0.15">
      <c r="A2102" t="s">
        <v>1642</v>
      </c>
      <c r="B2102">
        <v>4157</v>
      </c>
      <c r="C2102" t="s">
        <v>1261</v>
      </c>
      <c r="D2102" s="919" t="str">
        <f>IF('P52(世田谷区)'!D21&lt;&gt;"",'P52(世田谷区)'!D21,"")</f>
        <v/>
      </c>
      <c r="E2102" t="s">
        <v>1125</v>
      </c>
      <c r="F2102" t="s">
        <v>1129</v>
      </c>
    </row>
    <row r="2103" spans="1:6" x14ac:dyDescent="0.15">
      <c r="A2103" t="s">
        <v>1642</v>
      </c>
      <c r="B2103">
        <v>4158</v>
      </c>
      <c r="C2103" t="s">
        <v>1262</v>
      </c>
      <c r="D2103" s="929" t="str">
        <f>IF('P52(世田谷区)'!E21&lt;&gt;"",'P52(世田谷区)'!E21,"")</f>
        <v/>
      </c>
      <c r="E2103" t="s">
        <v>1125</v>
      </c>
      <c r="F2103" t="s">
        <v>1644</v>
      </c>
    </row>
    <row r="2104" spans="1:6" x14ac:dyDescent="0.15">
      <c r="A2104" t="s">
        <v>1642</v>
      </c>
      <c r="B2104">
        <v>4159</v>
      </c>
      <c r="C2104" t="s">
        <v>1263</v>
      </c>
      <c r="D2104" s="929" t="str">
        <f>IF('P52(世田谷区)'!F21&lt;&gt;"",'P52(世田谷区)'!F21,"")</f>
        <v/>
      </c>
      <c r="E2104" t="s">
        <v>1125</v>
      </c>
      <c r="F2104" t="s">
        <v>1644</v>
      </c>
    </row>
    <row r="2105" spans="1:6" x14ac:dyDescent="0.15">
      <c r="A2105" t="s">
        <v>1642</v>
      </c>
      <c r="B2105">
        <v>4160</v>
      </c>
      <c r="C2105" t="s">
        <v>1264</v>
      </c>
      <c r="D2105" s="931" t="str">
        <f>IF('P52(世田谷区)'!G21&lt;&gt;"",'P52(世田谷区)'!G21,"")</f>
        <v/>
      </c>
      <c r="E2105" t="s">
        <v>1125</v>
      </c>
      <c r="F2105" t="s">
        <v>1649</v>
      </c>
    </row>
    <row r="2106" spans="1:6" x14ac:dyDescent="0.15">
      <c r="A2106" t="s">
        <v>1642</v>
      </c>
      <c r="B2106">
        <v>4161</v>
      </c>
      <c r="C2106" t="s">
        <v>1265</v>
      </c>
      <c r="D2106" s="919" t="str">
        <f>IF('P52(世田谷区)'!H21&lt;&gt;"",'P52(世田谷区)'!H21,"")</f>
        <v/>
      </c>
      <c r="E2106" t="s">
        <v>1125</v>
      </c>
      <c r="F2106" t="s">
        <v>1129</v>
      </c>
    </row>
    <row r="2107" spans="1:6" x14ac:dyDescent="0.15">
      <c r="A2107" t="s">
        <v>1642</v>
      </c>
      <c r="B2107">
        <v>4162</v>
      </c>
      <c r="C2107" t="s">
        <v>1266</v>
      </c>
      <c r="D2107" s="931" t="str">
        <f>IF('P52(世田谷区)'!I21&lt;&gt;"",'P52(世田谷区)'!I21,"")</f>
        <v/>
      </c>
      <c r="E2107" t="s">
        <v>1125</v>
      </c>
      <c r="F2107" t="s">
        <v>1649</v>
      </c>
    </row>
    <row r="2108" spans="1:6" x14ac:dyDescent="0.15">
      <c r="A2108" t="s">
        <v>1642</v>
      </c>
      <c r="B2108">
        <v>4163</v>
      </c>
      <c r="C2108" t="s">
        <v>1429</v>
      </c>
      <c r="D2108" s="931" t="str">
        <f>IF('P52(世田谷区)'!J21&lt;&gt;"",'P52(世田谷区)'!J21,"")</f>
        <v/>
      </c>
      <c r="E2108" t="s">
        <v>1125</v>
      </c>
      <c r="F2108" t="s">
        <v>1649</v>
      </c>
    </row>
    <row r="2109" spans="1:6" x14ac:dyDescent="0.15">
      <c r="A2109" t="s">
        <v>1642</v>
      </c>
      <c r="B2109">
        <v>4164</v>
      </c>
      <c r="C2109" t="s">
        <v>1359</v>
      </c>
      <c r="D2109" s="931" t="str">
        <f>IF('P52(世田谷区)'!K21&lt;&gt;"",'P52(世田谷区)'!K21,"")</f>
        <v/>
      </c>
      <c r="E2109" t="s">
        <v>1125</v>
      </c>
      <c r="F2109" t="s">
        <v>1649</v>
      </c>
    </row>
    <row r="2110" spans="1:6" x14ac:dyDescent="0.15">
      <c r="A2110" t="s">
        <v>1642</v>
      </c>
      <c r="B2110">
        <v>4165</v>
      </c>
      <c r="C2110" t="s">
        <v>1670</v>
      </c>
      <c r="D2110" s="930">
        <f>IF('P52(世田谷区)'!L21&lt;&gt;"",'P52(世田谷区)'!L21,"")</f>
        <v>0</v>
      </c>
      <c r="E2110" t="s">
        <v>1125</v>
      </c>
      <c r="F2110" t="s">
        <v>1645</v>
      </c>
    </row>
    <row r="2111" spans="1:6" x14ac:dyDescent="0.15">
      <c r="A2111" t="s">
        <v>1642</v>
      </c>
      <c r="B2111">
        <v>4166</v>
      </c>
      <c r="C2111" t="s">
        <v>1671</v>
      </c>
      <c r="D2111" s="919" t="str">
        <f>IF('P52(世田谷区)'!M21&lt;&gt;"",'P52(世田谷区)'!M21,"")</f>
        <v/>
      </c>
      <c r="E2111" t="s">
        <v>1125</v>
      </c>
      <c r="F2111" t="s">
        <v>1129</v>
      </c>
    </row>
    <row r="2112" spans="1:6" x14ac:dyDescent="0.15">
      <c r="A2112" t="s">
        <v>1642</v>
      </c>
      <c r="B2112">
        <v>4167</v>
      </c>
      <c r="C2112" t="s">
        <v>1672</v>
      </c>
      <c r="D2112" s="919" t="str">
        <f>IF('P52(世田谷区)'!P21&lt;&gt;"",'P52(世田谷区)'!P21,"")</f>
        <v/>
      </c>
      <c r="E2112" t="s">
        <v>1125</v>
      </c>
      <c r="F2112" t="s">
        <v>1129</v>
      </c>
    </row>
    <row r="2113" spans="1:6" x14ac:dyDescent="0.15">
      <c r="A2113" t="s">
        <v>1642</v>
      </c>
      <c r="B2113">
        <v>4168</v>
      </c>
      <c r="C2113" t="s">
        <v>1673</v>
      </c>
      <c r="D2113" s="919" t="str">
        <f>IF('P52(世田谷区)'!A22&lt;&gt;"",'P52(世田谷区)'!A22,"")</f>
        <v/>
      </c>
      <c r="E2113" t="s">
        <v>1125</v>
      </c>
      <c r="F2113" t="s">
        <v>1129</v>
      </c>
    </row>
    <row r="2114" spans="1:6" x14ac:dyDescent="0.15">
      <c r="A2114" t="s">
        <v>1642</v>
      </c>
      <c r="B2114">
        <v>4169</v>
      </c>
      <c r="C2114" t="s">
        <v>1147</v>
      </c>
      <c r="D2114" s="919" t="str">
        <f>IF('P52(世田谷区)'!C22&lt;&gt;"",'P52(世田谷区)'!C22,"")</f>
        <v/>
      </c>
      <c r="E2114" t="s">
        <v>1125</v>
      </c>
      <c r="F2114" t="s">
        <v>1129</v>
      </c>
    </row>
    <row r="2115" spans="1:6" x14ac:dyDescent="0.15">
      <c r="A2115" t="s">
        <v>1642</v>
      </c>
      <c r="B2115">
        <v>4170</v>
      </c>
      <c r="C2115" t="s">
        <v>1267</v>
      </c>
      <c r="D2115" s="919" t="str">
        <f>IF('P52(世田谷区)'!D22&lt;&gt;"",'P52(世田谷区)'!D22,"")</f>
        <v/>
      </c>
      <c r="E2115" t="s">
        <v>1125</v>
      </c>
      <c r="F2115" t="s">
        <v>1129</v>
      </c>
    </row>
    <row r="2116" spans="1:6" x14ac:dyDescent="0.15">
      <c r="A2116" t="s">
        <v>1642</v>
      </c>
      <c r="B2116">
        <v>4171</v>
      </c>
      <c r="C2116" t="s">
        <v>1268</v>
      </c>
      <c r="D2116" s="929" t="str">
        <f>IF('P52(世田谷区)'!E22&lt;&gt;"",'P52(世田谷区)'!E22,"")</f>
        <v/>
      </c>
      <c r="E2116" t="s">
        <v>1125</v>
      </c>
      <c r="F2116" t="s">
        <v>1644</v>
      </c>
    </row>
    <row r="2117" spans="1:6" x14ac:dyDescent="0.15">
      <c r="A2117" t="s">
        <v>1642</v>
      </c>
      <c r="B2117">
        <v>4172</v>
      </c>
      <c r="C2117" t="s">
        <v>1269</v>
      </c>
      <c r="D2117" s="929" t="str">
        <f>IF('P52(世田谷区)'!F22&lt;&gt;"",'P52(世田谷区)'!F22,"")</f>
        <v/>
      </c>
      <c r="E2117" t="s">
        <v>1125</v>
      </c>
      <c r="F2117" t="s">
        <v>1644</v>
      </c>
    </row>
    <row r="2118" spans="1:6" x14ac:dyDescent="0.15">
      <c r="A2118" t="s">
        <v>1642</v>
      </c>
      <c r="B2118">
        <v>4173</v>
      </c>
      <c r="C2118" t="s">
        <v>1270</v>
      </c>
      <c r="D2118" s="931" t="str">
        <f>IF('P52(世田谷区)'!G22&lt;&gt;"",'P52(世田谷区)'!G22,"")</f>
        <v/>
      </c>
      <c r="E2118" t="s">
        <v>1125</v>
      </c>
      <c r="F2118" t="s">
        <v>1649</v>
      </c>
    </row>
    <row r="2119" spans="1:6" x14ac:dyDescent="0.15">
      <c r="A2119" t="s">
        <v>1642</v>
      </c>
      <c r="B2119">
        <v>4174</v>
      </c>
      <c r="C2119" t="s">
        <v>1271</v>
      </c>
      <c r="D2119" s="919" t="str">
        <f>IF('P52(世田谷区)'!H22&lt;&gt;"",'P52(世田谷区)'!H22,"")</f>
        <v/>
      </c>
      <c r="E2119" t="s">
        <v>1125</v>
      </c>
      <c r="F2119" t="s">
        <v>1129</v>
      </c>
    </row>
    <row r="2120" spans="1:6" x14ac:dyDescent="0.15">
      <c r="A2120" t="s">
        <v>1642</v>
      </c>
      <c r="B2120">
        <v>4175</v>
      </c>
      <c r="C2120" t="s">
        <v>1272</v>
      </c>
      <c r="D2120" s="931" t="str">
        <f>IF('P52(世田谷区)'!I22&lt;&gt;"",'P52(世田谷区)'!I22,"")</f>
        <v/>
      </c>
      <c r="E2120" t="s">
        <v>1125</v>
      </c>
      <c r="F2120" t="s">
        <v>1649</v>
      </c>
    </row>
    <row r="2121" spans="1:6" x14ac:dyDescent="0.15">
      <c r="A2121" t="s">
        <v>1642</v>
      </c>
      <c r="B2121">
        <v>4176</v>
      </c>
      <c r="C2121" t="s">
        <v>1430</v>
      </c>
      <c r="D2121" s="931" t="str">
        <f>IF('P52(世田谷区)'!J22&lt;&gt;"",'P52(世田谷区)'!J22,"")</f>
        <v/>
      </c>
      <c r="E2121" t="s">
        <v>1125</v>
      </c>
      <c r="F2121" t="s">
        <v>1649</v>
      </c>
    </row>
    <row r="2122" spans="1:6" x14ac:dyDescent="0.15">
      <c r="A2122" t="s">
        <v>1642</v>
      </c>
      <c r="B2122">
        <v>4177</v>
      </c>
      <c r="C2122" t="s">
        <v>1361</v>
      </c>
      <c r="D2122" s="931" t="str">
        <f>IF('P52(世田谷区)'!K22&lt;&gt;"",'P52(世田谷区)'!K22,"")</f>
        <v/>
      </c>
      <c r="E2122" t="s">
        <v>1125</v>
      </c>
      <c r="F2122" t="s">
        <v>1649</v>
      </c>
    </row>
    <row r="2123" spans="1:6" x14ac:dyDescent="0.15">
      <c r="A2123" t="s">
        <v>1642</v>
      </c>
      <c r="B2123">
        <v>4178</v>
      </c>
      <c r="C2123" t="s">
        <v>1461</v>
      </c>
      <c r="D2123" s="930">
        <f>IF('P52(世田谷区)'!L22&lt;&gt;"",'P52(世田谷区)'!L22,"")</f>
        <v>0</v>
      </c>
      <c r="E2123" t="s">
        <v>1125</v>
      </c>
      <c r="F2123" t="s">
        <v>1645</v>
      </c>
    </row>
    <row r="2124" spans="1:6" x14ac:dyDescent="0.15">
      <c r="A2124" t="s">
        <v>1642</v>
      </c>
      <c r="B2124">
        <v>4179</v>
      </c>
      <c r="C2124" t="s">
        <v>1674</v>
      </c>
      <c r="D2124" s="919" t="str">
        <f>IF('P52(世田谷区)'!M22&lt;&gt;"",'P52(世田谷区)'!M22,"")</f>
        <v/>
      </c>
      <c r="E2124" t="s">
        <v>1125</v>
      </c>
      <c r="F2124" t="s">
        <v>1129</v>
      </c>
    </row>
    <row r="2125" spans="1:6" x14ac:dyDescent="0.15">
      <c r="A2125" t="s">
        <v>1642</v>
      </c>
      <c r="B2125">
        <v>4180</v>
      </c>
      <c r="C2125" t="s">
        <v>1675</v>
      </c>
      <c r="D2125" s="919" t="str">
        <f>IF('P52(世田谷区)'!P22&lt;&gt;"",'P52(世田谷区)'!P22,"")</f>
        <v/>
      </c>
      <c r="E2125" t="s">
        <v>1125</v>
      </c>
      <c r="F2125" t="s">
        <v>1129</v>
      </c>
    </row>
    <row r="2126" spans="1:6" x14ac:dyDescent="0.15">
      <c r="A2126" t="s">
        <v>1642</v>
      </c>
      <c r="B2126">
        <v>4181</v>
      </c>
      <c r="C2126" t="s">
        <v>1676</v>
      </c>
      <c r="D2126" s="919" t="str">
        <f>IF('P52(世田谷区)'!A23&lt;&gt;"",'P52(世田谷区)'!A23,"")</f>
        <v/>
      </c>
      <c r="E2126" t="s">
        <v>1125</v>
      </c>
      <c r="F2126" t="s">
        <v>1129</v>
      </c>
    </row>
    <row r="2127" spans="1:6" x14ac:dyDescent="0.15">
      <c r="A2127" t="s">
        <v>1642</v>
      </c>
      <c r="B2127">
        <v>4182</v>
      </c>
      <c r="C2127" t="s">
        <v>1449</v>
      </c>
      <c r="D2127" s="919" t="str">
        <f>IF('P52(世田谷区)'!C23&lt;&gt;"",'P52(世田谷区)'!C23,"")</f>
        <v/>
      </c>
      <c r="E2127" t="s">
        <v>1125</v>
      </c>
      <c r="F2127" t="s">
        <v>1129</v>
      </c>
    </row>
    <row r="2128" spans="1:6" x14ac:dyDescent="0.15">
      <c r="A2128" t="s">
        <v>1642</v>
      </c>
      <c r="B2128">
        <v>4183</v>
      </c>
      <c r="C2128" t="s">
        <v>1290</v>
      </c>
      <c r="D2128" s="919" t="str">
        <f>IF('P52(世田谷区)'!D23&lt;&gt;"",'P52(世田谷区)'!D23,"")</f>
        <v/>
      </c>
      <c r="E2128" t="s">
        <v>1125</v>
      </c>
      <c r="F2128" t="s">
        <v>1129</v>
      </c>
    </row>
    <row r="2129" spans="1:6" x14ac:dyDescent="0.15">
      <c r="A2129" t="s">
        <v>1642</v>
      </c>
      <c r="B2129">
        <v>4184</v>
      </c>
      <c r="C2129" t="s">
        <v>1470</v>
      </c>
      <c r="D2129" s="929" t="str">
        <f>IF('P52(世田谷区)'!E23&lt;&gt;"",'P52(世田谷区)'!E23,"")</f>
        <v/>
      </c>
      <c r="E2129" t="s">
        <v>1125</v>
      </c>
      <c r="F2129" t="s">
        <v>1644</v>
      </c>
    </row>
    <row r="2130" spans="1:6" x14ac:dyDescent="0.15">
      <c r="A2130" t="s">
        <v>1642</v>
      </c>
      <c r="B2130">
        <v>4185</v>
      </c>
      <c r="C2130" t="s">
        <v>1291</v>
      </c>
      <c r="D2130" s="929" t="str">
        <f>IF('P52(世田谷区)'!F23&lt;&gt;"",'P52(世田谷区)'!F23,"")</f>
        <v/>
      </c>
      <c r="E2130" t="s">
        <v>1125</v>
      </c>
      <c r="F2130" t="s">
        <v>1644</v>
      </c>
    </row>
    <row r="2131" spans="1:6" x14ac:dyDescent="0.15">
      <c r="A2131" t="s">
        <v>1642</v>
      </c>
      <c r="B2131">
        <v>4186</v>
      </c>
      <c r="C2131" t="s">
        <v>1557</v>
      </c>
      <c r="D2131" s="931" t="str">
        <f>IF('P52(世田谷区)'!G23&lt;&gt;"",'P52(世田谷区)'!G23,"")</f>
        <v/>
      </c>
      <c r="E2131" t="s">
        <v>1125</v>
      </c>
      <c r="F2131" t="s">
        <v>1649</v>
      </c>
    </row>
    <row r="2132" spans="1:6" x14ac:dyDescent="0.15">
      <c r="A2132" t="s">
        <v>1642</v>
      </c>
      <c r="B2132">
        <v>4187</v>
      </c>
      <c r="C2132" t="s">
        <v>1450</v>
      </c>
      <c r="D2132" s="919" t="str">
        <f>IF('P52(世田谷区)'!H23&lt;&gt;"",'P52(世田谷区)'!H23,"")</f>
        <v/>
      </c>
      <c r="E2132" t="s">
        <v>1125</v>
      </c>
      <c r="F2132" t="s">
        <v>1129</v>
      </c>
    </row>
    <row r="2133" spans="1:6" x14ac:dyDescent="0.15">
      <c r="A2133" t="s">
        <v>1642</v>
      </c>
      <c r="B2133">
        <v>4188</v>
      </c>
      <c r="C2133" t="s">
        <v>1677</v>
      </c>
      <c r="D2133" s="931" t="str">
        <f>IF('P52(世田谷区)'!I23&lt;&gt;"",'P52(世田谷区)'!I23,"")</f>
        <v/>
      </c>
      <c r="E2133" t="s">
        <v>1125</v>
      </c>
      <c r="F2133" t="s">
        <v>1649</v>
      </c>
    </row>
    <row r="2134" spans="1:6" x14ac:dyDescent="0.15">
      <c r="A2134" t="s">
        <v>1642</v>
      </c>
      <c r="B2134">
        <v>4189</v>
      </c>
      <c r="C2134" t="s">
        <v>1451</v>
      </c>
      <c r="D2134" s="931" t="str">
        <f>IF('P52(世田谷区)'!J23&lt;&gt;"",'P52(世田谷区)'!J23,"")</f>
        <v/>
      </c>
      <c r="E2134" t="s">
        <v>1125</v>
      </c>
      <c r="F2134" t="s">
        <v>1649</v>
      </c>
    </row>
    <row r="2135" spans="1:6" x14ac:dyDescent="0.15">
      <c r="A2135" t="s">
        <v>1642</v>
      </c>
      <c r="B2135">
        <v>4190</v>
      </c>
      <c r="C2135" t="s">
        <v>1580</v>
      </c>
      <c r="D2135" s="931" t="str">
        <f>IF('P52(世田谷区)'!K23&lt;&gt;"",'P52(世田谷区)'!K23,"")</f>
        <v/>
      </c>
      <c r="E2135" t="s">
        <v>1125</v>
      </c>
      <c r="F2135" t="s">
        <v>1649</v>
      </c>
    </row>
    <row r="2136" spans="1:6" x14ac:dyDescent="0.15">
      <c r="A2136" t="s">
        <v>1642</v>
      </c>
      <c r="B2136">
        <v>4191</v>
      </c>
      <c r="C2136" t="s">
        <v>1452</v>
      </c>
      <c r="D2136" s="930">
        <f>IF('P52(世田谷区)'!L23&lt;&gt;"",'P52(世田谷区)'!L23,"")</f>
        <v>0</v>
      </c>
      <c r="E2136" t="s">
        <v>1125</v>
      </c>
      <c r="F2136" t="s">
        <v>1645</v>
      </c>
    </row>
    <row r="2137" spans="1:6" x14ac:dyDescent="0.15">
      <c r="A2137" t="s">
        <v>1642</v>
      </c>
      <c r="B2137">
        <v>4192</v>
      </c>
      <c r="C2137" t="s">
        <v>1678</v>
      </c>
      <c r="D2137" s="919" t="str">
        <f>IF('P52(世田谷区)'!M23&lt;&gt;"",'P52(世田谷区)'!M23,"")</f>
        <v/>
      </c>
      <c r="E2137" t="s">
        <v>1125</v>
      </c>
      <c r="F2137" t="s">
        <v>1129</v>
      </c>
    </row>
    <row r="2138" spans="1:6" x14ac:dyDescent="0.15">
      <c r="A2138" t="s">
        <v>1642</v>
      </c>
      <c r="B2138">
        <v>4193</v>
      </c>
      <c r="C2138" t="s">
        <v>1679</v>
      </c>
      <c r="D2138" s="919" t="str">
        <f>IF('P52(世田谷区)'!P23&lt;&gt;"",'P52(世田谷区)'!P23,"")</f>
        <v/>
      </c>
      <c r="E2138" t="s">
        <v>1125</v>
      </c>
      <c r="F2138" t="s">
        <v>1129</v>
      </c>
    </row>
    <row r="2139" spans="1:6" x14ac:dyDescent="0.15">
      <c r="A2139" t="s">
        <v>1642</v>
      </c>
      <c r="B2139">
        <v>4194</v>
      </c>
      <c r="C2139" t="s">
        <v>1680</v>
      </c>
      <c r="D2139" s="919" t="str">
        <f>IF('P52(世田谷区)'!A24&lt;&gt;"",'P52(世田谷区)'!A24,"")</f>
        <v/>
      </c>
      <c r="E2139" t="s">
        <v>1125</v>
      </c>
      <c r="F2139" t="s">
        <v>1129</v>
      </c>
    </row>
    <row r="2140" spans="1:6" x14ac:dyDescent="0.15">
      <c r="A2140" t="s">
        <v>1642</v>
      </c>
      <c r="B2140">
        <v>4195</v>
      </c>
      <c r="C2140" t="s">
        <v>1681</v>
      </c>
      <c r="D2140" s="919" t="str">
        <f>IF('P52(世田谷区)'!C24&lt;&gt;"",'P52(世田谷区)'!C24,"")</f>
        <v/>
      </c>
      <c r="E2140" t="s">
        <v>1125</v>
      </c>
      <c r="F2140" t="s">
        <v>1129</v>
      </c>
    </row>
    <row r="2141" spans="1:6" x14ac:dyDescent="0.15">
      <c r="A2141" t="s">
        <v>1642</v>
      </c>
      <c r="B2141">
        <v>4196</v>
      </c>
      <c r="C2141" t="s">
        <v>1682</v>
      </c>
      <c r="D2141" s="919" t="str">
        <f>IF('P52(世田谷区)'!D24&lt;&gt;"",'P52(世田谷区)'!D24,"")</f>
        <v/>
      </c>
      <c r="E2141" t="s">
        <v>1125</v>
      </c>
      <c r="F2141" t="s">
        <v>1129</v>
      </c>
    </row>
    <row r="2142" spans="1:6" x14ac:dyDescent="0.15">
      <c r="A2142" t="s">
        <v>1642</v>
      </c>
      <c r="B2142">
        <v>4197</v>
      </c>
      <c r="C2142" t="s">
        <v>1364</v>
      </c>
      <c r="D2142" s="929" t="str">
        <f>IF('P52(世田谷区)'!E24&lt;&gt;"",'P52(世田谷区)'!E24,"")</f>
        <v/>
      </c>
      <c r="E2142" t="s">
        <v>1125</v>
      </c>
      <c r="F2142" t="s">
        <v>1644</v>
      </c>
    </row>
    <row r="2143" spans="1:6" x14ac:dyDescent="0.15">
      <c r="A2143" t="s">
        <v>1642</v>
      </c>
      <c r="B2143">
        <v>4198</v>
      </c>
      <c r="C2143" t="s">
        <v>1581</v>
      </c>
      <c r="D2143" s="929" t="str">
        <f>IF('P52(世田谷区)'!F24&lt;&gt;"",'P52(世田谷区)'!F24,"")</f>
        <v/>
      </c>
      <c r="E2143" t="s">
        <v>1125</v>
      </c>
      <c r="F2143" t="s">
        <v>1644</v>
      </c>
    </row>
    <row r="2144" spans="1:6" x14ac:dyDescent="0.15">
      <c r="A2144" t="s">
        <v>1642</v>
      </c>
      <c r="B2144">
        <v>4199</v>
      </c>
      <c r="C2144" t="s">
        <v>1683</v>
      </c>
      <c r="D2144" s="931" t="str">
        <f>IF('P52(世田谷区)'!G24&lt;&gt;"",'P52(世田谷区)'!G24,"")</f>
        <v/>
      </c>
      <c r="E2144" t="s">
        <v>1125</v>
      </c>
      <c r="F2144" t="s">
        <v>1649</v>
      </c>
    </row>
    <row r="2145" spans="1:6" x14ac:dyDescent="0.15">
      <c r="A2145" t="s">
        <v>1642</v>
      </c>
      <c r="B2145">
        <v>4200</v>
      </c>
      <c r="C2145" t="s">
        <v>1365</v>
      </c>
      <c r="D2145" s="919" t="str">
        <f>IF('P52(世田谷区)'!H24&lt;&gt;"",'P52(世田谷区)'!H24,"")</f>
        <v/>
      </c>
      <c r="E2145" t="s">
        <v>1125</v>
      </c>
      <c r="F2145" t="s">
        <v>1129</v>
      </c>
    </row>
    <row r="2146" spans="1:6" x14ac:dyDescent="0.15">
      <c r="A2146" t="s">
        <v>1642</v>
      </c>
      <c r="B2146">
        <v>4201</v>
      </c>
      <c r="C2146" t="s">
        <v>1684</v>
      </c>
      <c r="D2146" s="931" t="str">
        <f>IF('P52(世田谷区)'!I24&lt;&gt;"",'P52(世田谷区)'!I24,"")</f>
        <v/>
      </c>
      <c r="E2146" t="s">
        <v>1125</v>
      </c>
      <c r="F2146" t="s">
        <v>1649</v>
      </c>
    </row>
    <row r="2147" spans="1:6" x14ac:dyDescent="0.15">
      <c r="A2147" t="s">
        <v>1642</v>
      </c>
      <c r="B2147">
        <v>4202</v>
      </c>
      <c r="C2147" t="s">
        <v>1685</v>
      </c>
      <c r="D2147" s="931" t="str">
        <f>IF('P52(世田谷区)'!J24&lt;&gt;"",'P52(世田谷区)'!J24,"")</f>
        <v/>
      </c>
      <c r="E2147" t="s">
        <v>1125</v>
      </c>
      <c r="F2147" t="s">
        <v>1649</v>
      </c>
    </row>
    <row r="2148" spans="1:6" x14ac:dyDescent="0.15">
      <c r="A2148" t="s">
        <v>1642</v>
      </c>
      <c r="B2148">
        <v>4203</v>
      </c>
      <c r="C2148" t="s">
        <v>1366</v>
      </c>
      <c r="D2148" s="931" t="str">
        <f>IF('P52(世田谷区)'!K24&lt;&gt;"",'P52(世田谷区)'!K24,"")</f>
        <v/>
      </c>
      <c r="E2148" t="s">
        <v>1125</v>
      </c>
      <c r="F2148" t="s">
        <v>1649</v>
      </c>
    </row>
    <row r="2149" spans="1:6" x14ac:dyDescent="0.15">
      <c r="A2149" t="s">
        <v>1642</v>
      </c>
      <c r="B2149">
        <v>4204</v>
      </c>
      <c r="C2149" t="s">
        <v>1686</v>
      </c>
      <c r="D2149" s="930">
        <f>IF('P52(世田谷区)'!L24&lt;&gt;"",'P52(世田谷区)'!L24,"")</f>
        <v>0</v>
      </c>
      <c r="E2149" t="s">
        <v>1125</v>
      </c>
      <c r="F2149" t="s">
        <v>1645</v>
      </c>
    </row>
    <row r="2150" spans="1:6" x14ac:dyDescent="0.15">
      <c r="A2150" t="s">
        <v>1642</v>
      </c>
      <c r="B2150">
        <v>4205</v>
      </c>
      <c r="C2150" t="s">
        <v>1687</v>
      </c>
      <c r="D2150" s="919" t="str">
        <f>IF('P52(世田谷区)'!M24&lt;&gt;"",'P52(世田谷区)'!M24,"")</f>
        <v/>
      </c>
      <c r="E2150" t="s">
        <v>1125</v>
      </c>
      <c r="F2150" t="s">
        <v>1129</v>
      </c>
    </row>
    <row r="2151" spans="1:6" x14ac:dyDescent="0.15">
      <c r="A2151" t="s">
        <v>1642</v>
      </c>
      <c r="B2151">
        <v>4206</v>
      </c>
      <c r="C2151" t="s">
        <v>1688</v>
      </c>
      <c r="D2151" s="919" t="str">
        <f>IF('P52(世田谷区)'!P24&lt;&gt;"",'P52(世田谷区)'!P24,"")</f>
        <v/>
      </c>
      <c r="E2151" t="s">
        <v>1125</v>
      </c>
      <c r="F2151" t="s">
        <v>1129</v>
      </c>
    </row>
    <row r="2152" spans="1:6" x14ac:dyDescent="0.15">
      <c r="A2152" t="s">
        <v>1642</v>
      </c>
      <c r="B2152">
        <v>4207</v>
      </c>
      <c r="C2152" t="s">
        <v>1689</v>
      </c>
      <c r="D2152" s="931" t="str">
        <f>IF('P52(世田谷区)'!A25&lt;&gt;"",'P52(世田谷区)'!A25,"")</f>
        <v>合計</v>
      </c>
      <c r="E2152" t="s">
        <v>1125</v>
      </c>
      <c r="F2152" t="s">
        <v>1649</v>
      </c>
    </row>
    <row r="2153" spans="1:6" x14ac:dyDescent="0.15">
      <c r="A2153" t="s">
        <v>1642</v>
      </c>
      <c r="B2153">
        <v>4209</v>
      </c>
      <c r="C2153" t="s">
        <v>1278</v>
      </c>
      <c r="D2153" s="931">
        <f>IF('P52(世田谷区)'!D25&lt;&gt;"",'P52(世田谷区)'!D25,"")</f>
        <v>0</v>
      </c>
      <c r="E2153" t="s">
        <v>1125</v>
      </c>
      <c r="F2153" t="s">
        <v>1649</v>
      </c>
    </row>
    <row r="2154" spans="1:6" x14ac:dyDescent="0.15">
      <c r="A2154" t="s">
        <v>1642</v>
      </c>
      <c r="B2154">
        <v>4214</v>
      </c>
      <c r="C2154" t="s">
        <v>1582</v>
      </c>
      <c r="D2154" s="931">
        <f>IF('P52(世田谷区)'!I25&lt;&gt;"",'P52(世田谷区)'!I25,"")</f>
        <v>0</v>
      </c>
      <c r="E2154" t="s">
        <v>1125</v>
      </c>
      <c r="F2154" t="s">
        <v>1649</v>
      </c>
    </row>
    <row r="2155" spans="1:6" x14ac:dyDescent="0.15">
      <c r="A2155" t="s">
        <v>1642</v>
      </c>
      <c r="B2155">
        <v>4215</v>
      </c>
      <c r="C2155" t="s">
        <v>1690</v>
      </c>
      <c r="D2155" s="931">
        <f>IF('P52(世田谷区)'!J25&lt;&gt;"",'P52(世田谷区)'!J25,"")</f>
        <v>0</v>
      </c>
      <c r="E2155" t="s">
        <v>1125</v>
      </c>
      <c r="F2155" t="s">
        <v>1649</v>
      </c>
    </row>
    <row r="2156" spans="1:6" x14ac:dyDescent="0.15">
      <c r="A2156" t="s">
        <v>1642</v>
      </c>
      <c r="B2156">
        <v>4216</v>
      </c>
      <c r="C2156" t="s">
        <v>1370</v>
      </c>
      <c r="D2156" s="931">
        <f>IF('P52(世田谷区)'!K25&lt;&gt;"",'P52(世田谷区)'!K25,"")</f>
        <v>0</v>
      </c>
      <c r="E2156" t="s">
        <v>1125</v>
      </c>
      <c r="F2156" t="s">
        <v>1649</v>
      </c>
    </row>
    <row r="2157" spans="1:6" x14ac:dyDescent="0.15">
      <c r="A2157" t="s">
        <v>1642</v>
      </c>
      <c r="B2157">
        <v>4217</v>
      </c>
      <c r="C2157" t="s">
        <v>1691</v>
      </c>
      <c r="D2157" s="931">
        <f>IF('P52(世田谷区)'!L25&lt;&gt;"",'P52(世田谷区)'!L25,"")</f>
        <v>0</v>
      </c>
      <c r="E2157" t="s">
        <v>1125</v>
      </c>
      <c r="F2157" t="s">
        <v>1649</v>
      </c>
    </row>
    <row r="2158" spans="1:6" x14ac:dyDescent="0.15">
      <c r="A2158" t="s">
        <v>1642</v>
      </c>
      <c r="B2158">
        <v>4218</v>
      </c>
      <c r="C2158" t="s">
        <v>1692</v>
      </c>
      <c r="D2158" s="919" t="str">
        <f>IF('P52(世田谷区)'!M25&lt;&gt;"",'P52(世田谷区)'!M25,"")</f>
        <v/>
      </c>
      <c r="E2158" t="s">
        <v>1125</v>
      </c>
      <c r="F2158" t="s">
        <v>1129</v>
      </c>
    </row>
    <row r="2159" spans="1:6" x14ac:dyDescent="0.15">
      <c r="A2159" t="s">
        <v>1642</v>
      </c>
      <c r="B2159">
        <v>4219</v>
      </c>
      <c r="C2159" t="s">
        <v>1693</v>
      </c>
      <c r="D2159" s="919" t="str">
        <f>IF('P52(世田谷区)'!P25&lt;&gt;"",'P52(世田谷区)'!P25,"")</f>
        <v/>
      </c>
      <c r="E2159" t="s">
        <v>1125</v>
      </c>
      <c r="F2159" t="s">
        <v>1129</v>
      </c>
    </row>
    <row r="2160" spans="1:6" x14ac:dyDescent="0.15">
      <c r="A2160" t="s">
        <v>1694</v>
      </c>
      <c r="B2160">
        <v>4227</v>
      </c>
      <c r="C2160" t="s">
        <v>1695</v>
      </c>
      <c r="D2160" s="919" t="str">
        <f>IF('P53(世田谷区)'!C4&lt;&gt;"",'P53(世田谷区)'!C4,"")</f>
        <v/>
      </c>
      <c r="E2160" t="s">
        <v>1125</v>
      </c>
      <c r="F2160" t="s">
        <v>1129</v>
      </c>
    </row>
    <row r="2161" spans="1:6" x14ac:dyDescent="0.15">
      <c r="A2161" t="s">
        <v>1694</v>
      </c>
      <c r="B2161">
        <v>4228</v>
      </c>
      <c r="C2161" t="s">
        <v>1187</v>
      </c>
      <c r="D2161" s="919" t="str">
        <f>IF('P53(世田谷区)'!G4&lt;&gt;"",'P53(世田谷区)'!G4,"")</f>
        <v/>
      </c>
      <c r="E2161" t="s">
        <v>1125</v>
      </c>
      <c r="F2161" t="s">
        <v>1129</v>
      </c>
    </row>
    <row r="2162" spans="1:6" x14ac:dyDescent="0.15">
      <c r="A2162" t="s">
        <v>1694</v>
      </c>
      <c r="B2162">
        <v>4229</v>
      </c>
      <c r="C2162" t="s">
        <v>1188</v>
      </c>
      <c r="D2162" s="919" t="str">
        <f>IF('P53(世田谷区)'!H4&lt;&gt;"",'P53(世田谷区)'!H4,"")</f>
        <v/>
      </c>
      <c r="E2162" t="s">
        <v>1125</v>
      </c>
      <c r="F2162" t="s">
        <v>1129</v>
      </c>
    </row>
    <row r="2163" spans="1:6" x14ac:dyDescent="0.15">
      <c r="A2163" t="s">
        <v>1694</v>
      </c>
      <c r="B2163">
        <v>4230</v>
      </c>
      <c r="C2163" t="s">
        <v>1189</v>
      </c>
      <c r="D2163" s="919" t="str">
        <f>IF('P53(世田谷区)'!I4&lt;&gt;"",'P53(世田谷区)'!I4,"")</f>
        <v/>
      </c>
      <c r="E2163" t="s">
        <v>1125</v>
      </c>
      <c r="F2163" t="s">
        <v>1129</v>
      </c>
    </row>
    <row r="2164" spans="1:6" x14ac:dyDescent="0.15">
      <c r="A2164" t="s">
        <v>1694</v>
      </c>
      <c r="B2164">
        <v>4231</v>
      </c>
      <c r="C2164" t="s">
        <v>1696</v>
      </c>
      <c r="D2164" s="919" t="str">
        <f>IF('P53(世田谷区)'!J4&lt;&gt;"",'P53(世田谷区)'!J4,"")</f>
        <v/>
      </c>
      <c r="E2164" t="s">
        <v>1125</v>
      </c>
      <c r="F2164" t="s">
        <v>1129</v>
      </c>
    </row>
    <row r="2165" spans="1:6" x14ac:dyDescent="0.15">
      <c r="A2165" t="s">
        <v>1694</v>
      </c>
      <c r="B2165">
        <v>4232</v>
      </c>
      <c r="C2165" t="s">
        <v>1131</v>
      </c>
      <c r="D2165" s="919" t="str">
        <f>IF('P53(世田谷区)'!C5&lt;&gt;"",'P53(世田谷区)'!C5,"")</f>
        <v/>
      </c>
      <c r="E2165" t="s">
        <v>1125</v>
      </c>
      <c r="F2165" t="s">
        <v>1129</v>
      </c>
    </row>
    <row r="2166" spans="1:6" x14ac:dyDescent="0.15">
      <c r="A2166" t="s">
        <v>1694</v>
      </c>
      <c r="B2166">
        <v>4233</v>
      </c>
      <c r="C2166" t="s">
        <v>1152</v>
      </c>
      <c r="D2166" s="919" t="str">
        <f>IF('P53(世田谷区)'!G5&lt;&gt;"",'P53(世田谷区)'!G5,"")</f>
        <v/>
      </c>
      <c r="E2166" t="s">
        <v>1125</v>
      </c>
      <c r="F2166" t="s">
        <v>1129</v>
      </c>
    </row>
    <row r="2167" spans="1:6" x14ac:dyDescent="0.15">
      <c r="A2167" t="s">
        <v>1694</v>
      </c>
      <c r="B2167">
        <v>4234</v>
      </c>
      <c r="C2167" t="s">
        <v>1194</v>
      </c>
      <c r="D2167" s="919" t="str">
        <f>IF('P53(世田谷区)'!H5&lt;&gt;"",'P53(世田谷区)'!H5,"")</f>
        <v/>
      </c>
      <c r="E2167" t="s">
        <v>1125</v>
      </c>
      <c r="F2167" t="s">
        <v>1129</v>
      </c>
    </row>
    <row r="2168" spans="1:6" x14ac:dyDescent="0.15">
      <c r="A2168" t="s">
        <v>1694</v>
      </c>
      <c r="B2168">
        <v>4235</v>
      </c>
      <c r="C2168" t="s">
        <v>1195</v>
      </c>
      <c r="D2168" s="919" t="str">
        <f>IF('P53(世田谷区)'!I5&lt;&gt;"",'P53(世田谷区)'!I5,"")</f>
        <v/>
      </c>
      <c r="E2168" t="s">
        <v>1125</v>
      </c>
      <c r="F2168" t="s">
        <v>1129</v>
      </c>
    </row>
    <row r="2169" spans="1:6" x14ac:dyDescent="0.15">
      <c r="A2169" t="s">
        <v>1694</v>
      </c>
      <c r="B2169">
        <v>4236</v>
      </c>
      <c r="C2169" t="s">
        <v>1697</v>
      </c>
      <c r="D2169" s="919" t="str">
        <f>IF('P53(世田谷区)'!J5&lt;&gt;"",'P53(世田谷区)'!J5,"")</f>
        <v/>
      </c>
      <c r="E2169" t="s">
        <v>1125</v>
      </c>
      <c r="F2169" t="s">
        <v>1129</v>
      </c>
    </row>
    <row r="2170" spans="1:6" x14ac:dyDescent="0.15">
      <c r="A2170" t="s">
        <v>1694</v>
      </c>
      <c r="B2170">
        <v>4237</v>
      </c>
      <c r="C2170" t="s">
        <v>1698</v>
      </c>
      <c r="D2170" s="919" t="str">
        <f>IF('P53(世田谷区)'!C6&lt;&gt;"",'P53(世田谷区)'!C6,"")</f>
        <v/>
      </c>
      <c r="E2170" t="s">
        <v>1125</v>
      </c>
      <c r="F2170" t="s">
        <v>1129</v>
      </c>
    </row>
    <row r="2171" spans="1:6" x14ac:dyDescent="0.15">
      <c r="A2171" t="s">
        <v>1694</v>
      </c>
      <c r="B2171">
        <v>4238</v>
      </c>
      <c r="C2171" t="s">
        <v>1154</v>
      </c>
      <c r="D2171" s="919" t="str">
        <f>IF('P53(世田谷区)'!G6&lt;&gt;"",'P53(世田谷区)'!G6,"")</f>
        <v/>
      </c>
      <c r="E2171" t="s">
        <v>1125</v>
      </c>
      <c r="F2171" t="s">
        <v>1129</v>
      </c>
    </row>
    <row r="2172" spans="1:6" x14ac:dyDescent="0.15">
      <c r="A2172" t="s">
        <v>1694</v>
      </c>
      <c r="B2172">
        <v>4239</v>
      </c>
      <c r="C2172" t="s">
        <v>1199</v>
      </c>
      <c r="D2172" s="919" t="str">
        <f>IF('P53(世田谷区)'!H6&lt;&gt;"",'P53(世田谷区)'!H6,"")</f>
        <v/>
      </c>
      <c r="E2172" t="s">
        <v>1125</v>
      </c>
      <c r="F2172" t="s">
        <v>1129</v>
      </c>
    </row>
    <row r="2173" spans="1:6" x14ac:dyDescent="0.15">
      <c r="A2173" t="s">
        <v>1694</v>
      </c>
      <c r="B2173">
        <v>4240</v>
      </c>
      <c r="C2173" t="s">
        <v>1200</v>
      </c>
      <c r="D2173" s="919" t="str">
        <f>IF('P53(世田谷区)'!I6&lt;&gt;"",'P53(世田谷区)'!I6,"")</f>
        <v/>
      </c>
      <c r="E2173" t="s">
        <v>1125</v>
      </c>
      <c r="F2173" t="s">
        <v>1129</v>
      </c>
    </row>
    <row r="2174" spans="1:6" x14ac:dyDescent="0.15">
      <c r="A2174" t="s">
        <v>1694</v>
      </c>
      <c r="B2174">
        <v>4241</v>
      </c>
      <c r="C2174" t="s">
        <v>1699</v>
      </c>
      <c r="D2174" s="919" t="str">
        <f>IF('P53(世田谷区)'!J6&lt;&gt;"",'P53(世田谷区)'!J6,"")</f>
        <v/>
      </c>
      <c r="E2174" t="s">
        <v>1125</v>
      </c>
      <c r="F2174" t="s">
        <v>1129</v>
      </c>
    </row>
    <row r="2175" spans="1:6" x14ac:dyDescent="0.15">
      <c r="A2175" t="s">
        <v>1694</v>
      </c>
      <c r="B2175">
        <v>4243</v>
      </c>
      <c r="C2175" t="s">
        <v>1700</v>
      </c>
      <c r="D2175" s="919" t="str">
        <f>IF('P53(世田谷区)'!C9&lt;&gt;"",'P53(世田谷区)'!C9,"")</f>
        <v/>
      </c>
      <c r="E2175" t="s">
        <v>1125</v>
      </c>
      <c r="F2175" t="s">
        <v>1129</v>
      </c>
    </row>
    <row r="2176" spans="1:6" x14ac:dyDescent="0.15">
      <c r="A2176" t="s">
        <v>1694</v>
      </c>
      <c r="B2176">
        <v>4246</v>
      </c>
      <c r="C2176" t="s">
        <v>1701</v>
      </c>
      <c r="D2176" s="919" t="str">
        <f>IF('P53(世田谷区)'!F10&lt;&gt;"",'P53(世田谷区)'!F10,"")</f>
        <v/>
      </c>
      <c r="E2176" t="s">
        <v>1125</v>
      </c>
      <c r="F2176" t="s">
        <v>1129</v>
      </c>
    </row>
    <row r="2177" spans="1:6" x14ac:dyDescent="0.15">
      <c r="A2177" t="s">
        <v>1694</v>
      </c>
      <c r="B2177">
        <v>4251</v>
      </c>
      <c r="C2177" t="s">
        <v>1702</v>
      </c>
      <c r="D2177" s="919" t="str">
        <f>IF('P53(世田谷区)'!I14&lt;&gt;"",'P53(世田谷区)'!I14,"")</f>
        <v/>
      </c>
      <c r="E2177" t="s">
        <v>1125</v>
      </c>
      <c r="F2177" t="s">
        <v>1129</v>
      </c>
    </row>
    <row r="2178" spans="1:6" x14ac:dyDescent="0.15">
      <c r="A2178" t="s">
        <v>1694</v>
      </c>
      <c r="B2178">
        <v>4256</v>
      </c>
      <c r="C2178" t="s">
        <v>1703</v>
      </c>
      <c r="D2178" s="919" t="str">
        <f>IF('P53(世田谷区)'!I15&lt;&gt;"",'P53(世田谷区)'!I15,"")</f>
        <v/>
      </c>
      <c r="E2178" t="s">
        <v>1125</v>
      </c>
      <c r="F2178" t="s">
        <v>1129</v>
      </c>
    </row>
    <row r="2179" spans="1:6" x14ac:dyDescent="0.15">
      <c r="A2179" t="s">
        <v>1694</v>
      </c>
      <c r="B2179">
        <v>4261</v>
      </c>
      <c r="C2179" t="s">
        <v>1704</v>
      </c>
      <c r="D2179" s="919" t="str">
        <f>IF('P53(世田谷区)'!I18&lt;&gt;"",'P53(世田谷区)'!I18,"")</f>
        <v/>
      </c>
      <c r="E2179" t="s">
        <v>1125</v>
      </c>
      <c r="F2179" t="s">
        <v>1129</v>
      </c>
    </row>
    <row r="2180" spans="1:6" x14ac:dyDescent="0.15">
      <c r="A2180" t="s">
        <v>1694</v>
      </c>
      <c r="B2180">
        <v>4264</v>
      </c>
      <c r="C2180" t="s">
        <v>1705</v>
      </c>
      <c r="D2180" s="919" t="str">
        <f>IF('P53(世田谷区)'!I19&lt;&gt;"",'P53(世田谷区)'!I19,"")</f>
        <v/>
      </c>
      <c r="E2180" t="s">
        <v>1125</v>
      </c>
      <c r="F2180" t="s">
        <v>1129</v>
      </c>
    </row>
    <row r="2181" spans="1:6" x14ac:dyDescent="0.15">
      <c r="A2181" t="s">
        <v>1694</v>
      </c>
      <c r="B2181">
        <v>4269</v>
      </c>
      <c r="C2181" t="s">
        <v>1706</v>
      </c>
      <c r="D2181" s="919" t="str">
        <f>IF('P53(世田谷区)'!I23&lt;&gt;"",'P53(世田谷区)'!I23,"")</f>
        <v/>
      </c>
      <c r="E2181" t="s">
        <v>1125</v>
      </c>
      <c r="F2181" t="s">
        <v>1129</v>
      </c>
    </row>
    <row r="2182" spans="1:6" x14ac:dyDescent="0.15">
      <c r="A2182" t="s">
        <v>1694</v>
      </c>
      <c r="B2182">
        <v>4271</v>
      </c>
      <c r="C2182" t="s">
        <v>1707</v>
      </c>
      <c r="D2182" s="919" t="str">
        <f>IF('P53(世田谷区)'!I24&lt;&gt;"",'P53(世田谷区)'!I24,"")</f>
        <v/>
      </c>
      <c r="E2182" t="s">
        <v>1125</v>
      </c>
      <c r="F2182" t="s">
        <v>1129</v>
      </c>
    </row>
    <row r="2183" spans="1:6" x14ac:dyDescent="0.15">
      <c r="A2183" t="s">
        <v>1708</v>
      </c>
      <c r="B2183">
        <v>4274</v>
      </c>
      <c r="C2183" t="s">
        <v>1532</v>
      </c>
      <c r="D2183" s="919" t="str">
        <f>IF('P54(世田谷区)'!F2&lt;&gt;"",'P54(世田谷区)'!F2,"")</f>
        <v/>
      </c>
      <c r="E2183" t="s">
        <v>1125</v>
      </c>
      <c r="F2183" t="s">
        <v>1129</v>
      </c>
    </row>
    <row r="2184" spans="1:6" x14ac:dyDescent="0.15">
      <c r="A2184" t="s">
        <v>1708</v>
      </c>
      <c r="B2184">
        <v>4278</v>
      </c>
      <c r="C2184" t="s">
        <v>1299</v>
      </c>
      <c r="D2184" s="919" t="str">
        <f>IF('P54(世田谷区)'!B5&lt;&gt;"",'P54(世田谷区)'!B5,"")</f>
        <v/>
      </c>
      <c r="E2184" t="s">
        <v>1125</v>
      </c>
      <c r="F2184" t="s">
        <v>1129</v>
      </c>
    </row>
    <row r="2185" spans="1:6" x14ac:dyDescent="0.15">
      <c r="A2185" t="s">
        <v>1708</v>
      </c>
      <c r="B2185">
        <v>4281</v>
      </c>
      <c r="C2185" t="s">
        <v>1192</v>
      </c>
      <c r="D2185" s="919" t="str">
        <f>IF('P54(世田谷区)'!E5&lt;&gt;"",'P54(世田谷区)'!E5,"")</f>
        <v/>
      </c>
      <c r="E2185" t="s">
        <v>1125</v>
      </c>
      <c r="F2185" t="s">
        <v>1129</v>
      </c>
    </row>
    <row r="2186" spans="1:6" x14ac:dyDescent="0.15">
      <c r="A2186" t="s">
        <v>1708</v>
      </c>
      <c r="B2186">
        <v>4285</v>
      </c>
      <c r="C2186" t="s">
        <v>1307</v>
      </c>
      <c r="D2186" s="919" t="str">
        <f>IF('P54(世田谷区)'!C8&lt;&gt;"",'P54(世田谷区)'!C8,"")</f>
        <v/>
      </c>
      <c r="E2186" t="s">
        <v>1125</v>
      </c>
      <c r="F2186" t="s">
        <v>1129</v>
      </c>
    </row>
    <row r="2187" spans="1:6" x14ac:dyDescent="0.15">
      <c r="A2187" t="s">
        <v>1708</v>
      </c>
      <c r="B2187">
        <v>4287</v>
      </c>
      <c r="C2187" t="s">
        <v>1209</v>
      </c>
      <c r="D2187" s="919" t="str">
        <f>IF('P54(世田谷区)'!F8&lt;&gt;"",'P54(世田谷区)'!F8,"")</f>
        <v/>
      </c>
      <c r="E2187" t="s">
        <v>1125</v>
      </c>
      <c r="F2187" t="s">
        <v>1129</v>
      </c>
    </row>
    <row r="2188" spans="1:6" x14ac:dyDescent="0.15">
      <c r="A2188" t="s">
        <v>1708</v>
      </c>
      <c r="B2188">
        <v>4290</v>
      </c>
      <c r="C2188" t="s">
        <v>1134</v>
      </c>
      <c r="D2188" s="919" t="str">
        <f>IF('P54(世田谷区)'!C9&lt;&gt;"",'P54(世田谷区)'!C9,"")</f>
        <v/>
      </c>
      <c r="E2188" t="s">
        <v>1125</v>
      </c>
      <c r="F2188" t="s">
        <v>1129</v>
      </c>
    </row>
    <row r="2189" spans="1:6" x14ac:dyDescent="0.15">
      <c r="A2189" t="s">
        <v>1708</v>
      </c>
      <c r="B2189">
        <v>4292</v>
      </c>
      <c r="C2189" t="s">
        <v>1214</v>
      </c>
      <c r="D2189" s="919" t="str">
        <f>IF('P54(世田谷区)'!F9&lt;&gt;"",'P54(世田谷区)'!F9,"")</f>
        <v/>
      </c>
      <c r="E2189" t="s">
        <v>1125</v>
      </c>
      <c r="F2189" t="s">
        <v>1129</v>
      </c>
    </row>
    <row r="2190" spans="1:6" x14ac:dyDescent="0.15">
      <c r="A2190" t="s">
        <v>1708</v>
      </c>
      <c r="B2190">
        <v>4295</v>
      </c>
      <c r="C2190" t="s">
        <v>1709</v>
      </c>
      <c r="D2190" s="919" t="str">
        <f>IF('P54(世田谷区)'!G12&lt;&gt;"",'P54(世田谷区)'!G12,"")</f>
        <v/>
      </c>
      <c r="E2190" t="s">
        <v>1125</v>
      </c>
      <c r="F2190" t="s">
        <v>1129</v>
      </c>
    </row>
    <row r="2191" spans="1:6" x14ac:dyDescent="0.15">
      <c r="A2191" t="s">
        <v>1708</v>
      </c>
      <c r="B2191">
        <v>4298</v>
      </c>
      <c r="C2191" t="s">
        <v>1710</v>
      </c>
      <c r="D2191" s="919" t="str">
        <f>IF('P54(世田谷区)'!G13&lt;&gt;"",'P54(世田谷区)'!G13,"")</f>
        <v/>
      </c>
      <c r="E2191" t="s">
        <v>1125</v>
      </c>
      <c r="F2191" t="s">
        <v>1129</v>
      </c>
    </row>
    <row r="2192" spans="1:6" x14ac:dyDescent="0.15">
      <c r="A2192" t="s">
        <v>1711</v>
      </c>
      <c r="B2192">
        <v>4306</v>
      </c>
      <c r="C2192" t="s">
        <v>1284</v>
      </c>
      <c r="D2192" s="919" t="str">
        <f>IF(未1!B7&lt;&gt;"",未1!B7,"")</f>
        <v/>
      </c>
      <c r="E2192" t="s">
        <v>1125</v>
      </c>
      <c r="F2192" t="s">
        <v>1129</v>
      </c>
    </row>
    <row r="2193" spans="1:6" x14ac:dyDescent="0.15">
      <c r="A2193" t="s">
        <v>1711</v>
      </c>
      <c r="B2193">
        <v>4308</v>
      </c>
      <c r="C2193" t="s">
        <v>1285</v>
      </c>
      <c r="D2193" s="919" t="str">
        <f>IF(未1!B8&lt;&gt;"",未1!B8,"")</f>
        <v/>
      </c>
      <c r="E2193" t="s">
        <v>1125</v>
      </c>
      <c r="F2193" t="s">
        <v>1129</v>
      </c>
    </row>
    <row r="2194" spans="1:6" x14ac:dyDescent="0.15">
      <c r="A2194" t="s">
        <v>1711</v>
      </c>
      <c r="B2194">
        <v>4310</v>
      </c>
      <c r="C2194" t="s">
        <v>1433</v>
      </c>
      <c r="D2194" s="919" t="str">
        <f>IF(未1!B9&lt;&gt;"",未1!B9,"")</f>
        <v/>
      </c>
      <c r="E2194" t="s">
        <v>1125</v>
      </c>
      <c r="F2194" t="s">
        <v>1129</v>
      </c>
    </row>
    <row r="2195" spans="1:6" x14ac:dyDescent="0.15">
      <c r="A2195" t="s">
        <v>1711</v>
      </c>
      <c r="B2195">
        <v>4312</v>
      </c>
      <c r="C2195" t="s">
        <v>1301</v>
      </c>
      <c r="D2195" s="919" t="str">
        <f>IF(未1!B10&lt;&gt;"",未1!B10,"")</f>
        <v/>
      </c>
      <c r="E2195" t="s">
        <v>1125</v>
      </c>
      <c r="F2195" t="s">
        <v>1129</v>
      </c>
    </row>
    <row r="2196" spans="1:6" x14ac:dyDescent="0.15">
      <c r="A2196" t="s">
        <v>1711</v>
      </c>
      <c r="B2196">
        <v>4314</v>
      </c>
      <c r="C2196" t="s">
        <v>1286</v>
      </c>
      <c r="D2196" s="919" t="str">
        <f>IF(未1!B11&lt;&gt;"",未1!B11,"")</f>
        <v/>
      </c>
      <c r="E2196" t="s">
        <v>1125</v>
      </c>
      <c r="F2196" t="s">
        <v>1129</v>
      </c>
    </row>
    <row r="2197" spans="1:6" x14ac:dyDescent="0.15">
      <c r="A2197" t="s">
        <v>1711</v>
      </c>
      <c r="B2197">
        <v>4316</v>
      </c>
      <c r="C2197" t="s">
        <v>1443</v>
      </c>
      <c r="D2197" s="919" t="str">
        <f>IF(未1!B12&lt;&gt;"",未1!B12,"")</f>
        <v/>
      </c>
      <c r="E2197" t="s">
        <v>1125</v>
      </c>
      <c r="F2197" t="s">
        <v>1129</v>
      </c>
    </row>
    <row r="2198" spans="1:6" x14ac:dyDescent="0.15">
      <c r="A2198" t="s">
        <v>1711</v>
      </c>
      <c r="B2198">
        <v>4318</v>
      </c>
      <c r="C2198" t="s">
        <v>1427</v>
      </c>
      <c r="D2198" s="919" t="str">
        <f>IF(未1!B13&lt;&gt;"",未1!B13,"")</f>
        <v/>
      </c>
      <c r="E2198" t="s">
        <v>1125</v>
      </c>
      <c r="F2198" t="s">
        <v>1129</v>
      </c>
    </row>
    <row r="2199" spans="1:6" x14ac:dyDescent="0.15">
      <c r="A2199" t="s">
        <v>1711</v>
      </c>
      <c r="B2199">
        <v>4320</v>
      </c>
      <c r="C2199" t="s">
        <v>1435</v>
      </c>
      <c r="D2199" s="919" t="str">
        <f>IF(未1!B14&lt;&gt;"",未1!B14,"")</f>
        <v/>
      </c>
      <c r="E2199" t="s">
        <v>1125</v>
      </c>
      <c r="F2199" t="s">
        <v>1129</v>
      </c>
    </row>
    <row r="2200" spans="1:6" x14ac:dyDescent="0.15">
      <c r="A2200" t="s">
        <v>1711</v>
      </c>
      <c r="B2200">
        <v>4323</v>
      </c>
      <c r="C2200" t="s">
        <v>1446</v>
      </c>
      <c r="D2200" s="919" t="str">
        <f>IF(未1!B17&lt;&gt;"",未1!B17,"")</f>
        <v/>
      </c>
      <c r="E2200" t="s">
        <v>1125</v>
      </c>
      <c r="F2200" t="s">
        <v>1129</v>
      </c>
    </row>
    <row r="2201" spans="1:6" x14ac:dyDescent="0.15">
      <c r="A2201" t="s">
        <v>1711</v>
      </c>
      <c r="B2201">
        <v>4325</v>
      </c>
      <c r="C2201" t="s">
        <v>1288</v>
      </c>
      <c r="D2201" s="919" t="str">
        <f>IF(未1!B18&lt;&gt;"",未1!B18,"")</f>
        <v/>
      </c>
      <c r="E2201" t="s">
        <v>1125</v>
      </c>
      <c r="F2201" t="s">
        <v>1129</v>
      </c>
    </row>
    <row r="2202" spans="1:6" x14ac:dyDescent="0.15">
      <c r="A2202" t="s">
        <v>1711</v>
      </c>
      <c r="B2202">
        <v>4327</v>
      </c>
      <c r="C2202" t="s">
        <v>1274</v>
      </c>
      <c r="D2202" s="919" t="str">
        <f>IF(未1!B19&lt;&gt;"",未1!B19,"")</f>
        <v/>
      </c>
      <c r="E2202" t="s">
        <v>1125</v>
      </c>
      <c r="F2202" t="s">
        <v>1129</v>
      </c>
    </row>
    <row r="2203" spans="1:6" x14ac:dyDescent="0.15">
      <c r="A2203" t="s">
        <v>1712</v>
      </c>
      <c r="B2203">
        <v>4332</v>
      </c>
      <c r="C2203" t="s">
        <v>1713</v>
      </c>
      <c r="D2203" s="919" t="str">
        <f>IF(未2!B5&lt;&gt;"",未2!B5,"")</f>
        <v/>
      </c>
      <c r="E2203" t="s">
        <v>1125</v>
      </c>
      <c r="F2203" t="s">
        <v>1129</v>
      </c>
    </row>
    <row r="2204" spans="1:6" x14ac:dyDescent="0.15">
      <c r="A2204" t="s">
        <v>1712</v>
      </c>
      <c r="B2204">
        <v>4335</v>
      </c>
      <c r="C2204" t="s">
        <v>1714</v>
      </c>
      <c r="D2204" s="919" t="str">
        <f>IF(未2!D6&lt;&gt;"",未2!D6,"")</f>
        <v/>
      </c>
      <c r="E2204" t="s">
        <v>1125</v>
      </c>
      <c r="F2204" t="s">
        <v>1129</v>
      </c>
    </row>
    <row r="2205" spans="1:6" x14ac:dyDescent="0.15">
      <c r="A2205" t="s">
        <v>1712</v>
      </c>
      <c r="B2205">
        <v>4337</v>
      </c>
      <c r="C2205" t="s">
        <v>1381</v>
      </c>
      <c r="D2205" s="919" t="str">
        <f>IF(未2!B9&lt;&gt;"",未2!B9,"")</f>
        <v/>
      </c>
      <c r="E2205" t="s">
        <v>1125</v>
      </c>
      <c r="F2205" t="s">
        <v>1129</v>
      </c>
    </row>
    <row r="2206" spans="1:6" x14ac:dyDescent="0.15">
      <c r="A2206" t="s">
        <v>1712</v>
      </c>
      <c r="B2206">
        <v>4341</v>
      </c>
      <c r="C2206" t="s">
        <v>1161</v>
      </c>
      <c r="D2206" s="920" t="str">
        <f>IF(未2!D10&lt;&gt;"",未2!D10,"")</f>
        <v/>
      </c>
      <c r="E2206" t="s">
        <v>1125</v>
      </c>
      <c r="F2206" t="s">
        <v>1146</v>
      </c>
    </row>
    <row r="2207" spans="1:6" x14ac:dyDescent="0.15">
      <c r="A2207" t="s">
        <v>1712</v>
      </c>
      <c r="B2207">
        <v>4345</v>
      </c>
      <c r="C2207" t="s">
        <v>1400</v>
      </c>
      <c r="D2207" s="919" t="str">
        <f>IF(未2!B14&lt;&gt;"",未2!B14,"")</f>
        <v/>
      </c>
      <c r="E2207" t="s">
        <v>1125</v>
      </c>
      <c r="F2207" t="s">
        <v>1129</v>
      </c>
    </row>
    <row r="2208" spans="1:6" x14ac:dyDescent="0.15">
      <c r="A2208" t="s">
        <v>1712</v>
      </c>
      <c r="B2208">
        <v>4349</v>
      </c>
      <c r="C2208" t="s">
        <v>1171</v>
      </c>
      <c r="D2208" s="920" t="str">
        <f>IF(未2!D15&lt;&gt;"",未2!D15,"")</f>
        <v/>
      </c>
      <c r="E2208" t="s">
        <v>1125</v>
      </c>
      <c r="F2208" t="s">
        <v>1146</v>
      </c>
    </row>
    <row r="2209" spans="1:6" x14ac:dyDescent="0.15">
      <c r="A2209" t="s">
        <v>1712</v>
      </c>
      <c r="B2209">
        <v>4353</v>
      </c>
      <c r="C2209" t="s">
        <v>1715</v>
      </c>
      <c r="D2209" s="919" t="str">
        <f>IF(未2!B19&lt;&gt;"",未2!B19,"")</f>
        <v/>
      </c>
      <c r="E2209" t="s">
        <v>1125</v>
      </c>
      <c r="F2209" t="s">
        <v>1129</v>
      </c>
    </row>
    <row r="2210" spans="1:6" x14ac:dyDescent="0.15">
      <c r="A2210" t="s">
        <v>1712</v>
      </c>
      <c r="B2210">
        <v>4360</v>
      </c>
      <c r="C2210" t="s">
        <v>1716</v>
      </c>
      <c r="D2210" s="919" t="str">
        <f>IF(未2!C22&lt;&gt;"",未2!C22,"")</f>
        <v/>
      </c>
      <c r="E2210" t="s">
        <v>1125</v>
      </c>
      <c r="F2210" t="s">
        <v>1129</v>
      </c>
    </row>
    <row r="2211" spans="1:6" x14ac:dyDescent="0.15">
      <c r="A2211" t="s">
        <v>1712</v>
      </c>
      <c r="B2211">
        <v>4361</v>
      </c>
      <c r="C2211" t="s">
        <v>1268</v>
      </c>
      <c r="D2211" s="919" t="str">
        <f>IF(未2!E22&lt;&gt;"",未2!E22,"")</f>
        <v/>
      </c>
      <c r="E2211" t="s">
        <v>1125</v>
      </c>
      <c r="F2211" t="s">
        <v>1129</v>
      </c>
    </row>
    <row r="2212" spans="1:6" x14ac:dyDescent="0.15">
      <c r="A2212" t="s">
        <v>1712</v>
      </c>
      <c r="B2212">
        <v>4362</v>
      </c>
      <c r="C2212" t="s">
        <v>1717</v>
      </c>
      <c r="D2212" s="926" t="str">
        <f>IF(未2!F22&lt;&gt;"",未2!F22,"")</f>
        <v/>
      </c>
      <c r="E2212" t="s">
        <v>1125</v>
      </c>
      <c r="F2212" t="s">
        <v>1426</v>
      </c>
    </row>
    <row r="2213" spans="1:6" x14ac:dyDescent="0.15">
      <c r="A2213" t="s">
        <v>1712</v>
      </c>
      <c r="B2213">
        <v>4364</v>
      </c>
      <c r="C2213" t="s">
        <v>1718</v>
      </c>
      <c r="D2213" s="919" t="str">
        <f>IF(未2!C23&lt;&gt;"",未2!C23,"")</f>
        <v/>
      </c>
      <c r="E2213" t="s">
        <v>1125</v>
      </c>
      <c r="F2213" t="s">
        <v>1129</v>
      </c>
    </row>
    <row r="2214" spans="1:6" x14ac:dyDescent="0.15">
      <c r="A2214" t="s">
        <v>1712</v>
      </c>
      <c r="B2214">
        <v>4365</v>
      </c>
      <c r="C2214" t="s">
        <v>1470</v>
      </c>
      <c r="D2214" s="919" t="str">
        <f>IF(未2!E23&lt;&gt;"",未2!E23,"")</f>
        <v/>
      </c>
      <c r="E2214" t="s">
        <v>1125</v>
      </c>
      <c r="F2214" t="s">
        <v>1129</v>
      </c>
    </row>
    <row r="2215" spans="1:6" x14ac:dyDescent="0.15">
      <c r="A2215" t="s">
        <v>1712</v>
      </c>
      <c r="B2215">
        <v>4366</v>
      </c>
      <c r="C2215" t="s">
        <v>1719</v>
      </c>
      <c r="D2215" s="926" t="str">
        <f>IF(未2!F23&lt;&gt;"",未2!F23,"")</f>
        <v/>
      </c>
      <c r="E2215" t="s">
        <v>1125</v>
      </c>
      <c r="F2215" t="s">
        <v>1426</v>
      </c>
    </row>
    <row r="2216" spans="1:6" x14ac:dyDescent="0.15">
      <c r="A2216" t="s">
        <v>1712</v>
      </c>
      <c r="B2216">
        <v>4368</v>
      </c>
      <c r="C2216" t="s">
        <v>1720</v>
      </c>
      <c r="D2216" s="919" t="str">
        <f>IF(未2!C24&lt;&gt;"",未2!C24,"")</f>
        <v/>
      </c>
      <c r="E2216" t="s">
        <v>1125</v>
      </c>
      <c r="F2216" t="s">
        <v>1129</v>
      </c>
    </row>
    <row r="2217" spans="1:6" x14ac:dyDescent="0.15">
      <c r="A2217" t="s">
        <v>1712</v>
      </c>
      <c r="B2217">
        <v>4369</v>
      </c>
      <c r="C2217" t="s">
        <v>1364</v>
      </c>
      <c r="D2217" s="919" t="str">
        <f>IF(未2!E24&lt;&gt;"",未2!E24,"")</f>
        <v/>
      </c>
      <c r="E2217" t="s">
        <v>1125</v>
      </c>
      <c r="F2217" t="s">
        <v>1129</v>
      </c>
    </row>
    <row r="2218" spans="1:6" x14ac:dyDescent="0.15">
      <c r="A2218" t="s">
        <v>1712</v>
      </c>
      <c r="B2218">
        <v>4370</v>
      </c>
      <c r="C2218" t="s">
        <v>1721</v>
      </c>
      <c r="D2218" s="926" t="str">
        <f>IF(未2!F24&lt;&gt;"",未2!F24,"")</f>
        <v/>
      </c>
      <c r="E2218" t="s">
        <v>1125</v>
      </c>
      <c r="F2218" t="s">
        <v>1426</v>
      </c>
    </row>
    <row r="2219" spans="1:6" x14ac:dyDescent="0.15">
      <c r="A2219" t="s">
        <v>1722</v>
      </c>
      <c r="B2219">
        <v>4373</v>
      </c>
      <c r="C2219" t="s">
        <v>1496</v>
      </c>
      <c r="D2219" s="919" t="str">
        <f>IF(未3!B2&lt;&gt;"",未3!B2,"")</f>
        <v/>
      </c>
      <c r="E2219" t="s">
        <v>1125</v>
      </c>
      <c r="F2219" t="s">
        <v>1129</v>
      </c>
    </row>
    <row r="2220" spans="1:6" x14ac:dyDescent="0.15">
      <c r="A2220" t="s">
        <v>1722</v>
      </c>
      <c r="B2220">
        <v>4376</v>
      </c>
      <c r="C2220" t="s">
        <v>1420</v>
      </c>
      <c r="D2220" s="920" t="str">
        <f>IF(未3!B4&lt;&gt;"",未3!B4,"")</f>
        <v/>
      </c>
      <c r="E2220" t="s">
        <v>1125</v>
      </c>
      <c r="F2220" t="s">
        <v>1146</v>
      </c>
    </row>
    <row r="2221" spans="1:6" x14ac:dyDescent="0.15">
      <c r="A2221" t="s">
        <v>1722</v>
      </c>
      <c r="B2221">
        <v>4380</v>
      </c>
      <c r="C2221" t="s">
        <v>1284</v>
      </c>
      <c r="D2221" s="919" t="str">
        <f>IF(未3!B7&lt;&gt;"",未3!B7,"")</f>
        <v/>
      </c>
      <c r="E2221" t="s">
        <v>1125</v>
      </c>
      <c r="F2221" t="s">
        <v>1129</v>
      </c>
    </row>
    <row r="2222" spans="1:6" x14ac:dyDescent="0.15">
      <c r="A2222" t="s">
        <v>1722</v>
      </c>
      <c r="B2222">
        <v>4383</v>
      </c>
      <c r="C2222" t="s">
        <v>1307</v>
      </c>
      <c r="D2222" s="919" t="str">
        <f>IF(未3!C8&lt;&gt;"",未3!C8,"")</f>
        <v/>
      </c>
      <c r="E2222" t="s">
        <v>1125</v>
      </c>
      <c r="F2222" t="s">
        <v>1129</v>
      </c>
    </row>
    <row r="2223" spans="1:6" x14ac:dyDescent="0.15">
      <c r="A2223" t="s">
        <v>1722</v>
      </c>
      <c r="B2223">
        <v>4389</v>
      </c>
      <c r="C2223" t="s">
        <v>1422</v>
      </c>
      <c r="D2223" s="919" t="str">
        <f>IF(未3!B16&lt;&gt;"",未3!B16,"")</f>
        <v/>
      </c>
      <c r="E2223" t="s">
        <v>1125</v>
      </c>
      <c r="F2223" t="s">
        <v>1129</v>
      </c>
    </row>
    <row r="2224" spans="1:6" x14ac:dyDescent="0.15">
      <c r="A2224" t="s">
        <v>1722</v>
      </c>
      <c r="B2224">
        <v>4392</v>
      </c>
      <c r="C2224" t="s">
        <v>1288</v>
      </c>
      <c r="D2224" s="920" t="str">
        <f>IF(未3!B18&lt;&gt;"",未3!B18,"")</f>
        <v/>
      </c>
      <c r="E2224" t="s">
        <v>1125</v>
      </c>
      <c r="F2224" t="s">
        <v>1146</v>
      </c>
    </row>
    <row r="2225" spans="1:6" x14ac:dyDescent="0.15">
      <c r="A2225" t="s">
        <v>1722</v>
      </c>
      <c r="B2225">
        <v>4395</v>
      </c>
      <c r="C2225" t="s">
        <v>1145</v>
      </c>
      <c r="D2225" s="919" t="str">
        <f>IF(未3!C19&lt;&gt;"",未3!C19,"")</f>
        <v/>
      </c>
      <c r="E2225" t="s">
        <v>1125</v>
      </c>
      <c r="F2225" t="s">
        <v>1129</v>
      </c>
    </row>
    <row r="2226" spans="1:6" x14ac:dyDescent="0.15">
      <c r="A2226" t="s">
        <v>1723</v>
      </c>
      <c r="B2226">
        <v>4397</v>
      </c>
      <c r="C2226" t="s">
        <v>1496</v>
      </c>
      <c r="D2226" s="919" t="str">
        <f>IF(未4!B2&lt;&gt;"",未4!B2,"")</f>
        <v/>
      </c>
      <c r="E2226" t="s">
        <v>1125</v>
      </c>
      <c r="F2226" t="s">
        <v>1129</v>
      </c>
    </row>
    <row r="2227" spans="1:6" x14ac:dyDescent="0.15">
      <c r="A2227" t="s">
        <v>1723</v>
      </c>
      <c r="B2227">
        <v>4400</v>
      </c>
      <c r="C2227" t="s">
        <v>1724</v>
      </c>
      <c r="D2227" s="919" t="str">
        <f>IF(未4!C3&lt;&gt;"",未4!C3,"")</f>
        <v/>
      </c>
      <c r="E2227" t="s">
        <v>1125</v>
      </c>
      <c r="F2227" t="s">
        <v>1129</v>
      </c>
    </row>
    <row r="2228" spans="1:6" x14ac:dyDescent="0.15">
      <c r="A2228" t="s">
        <v>1723</v>
      </c>
      <c r="B2228">
        <v>4403</v>
      </c>
      <c r="C2228" t="s">
        <v>1197</v>
      </c>
      <c r="D2228" s="919" t="str">
        <f>IF(未4!E6&lt;&gt;"",未4!E6,"")</f>
        <v/>
      </c>
      <c r="E2228" t="s">
        <v>1125</v>
      </c>
      <c r="F2228" t="s">
        <v>1129</v>
      </c>
    </row>
    <row r="2229" spans="1:6" x14ac:dyDescent="0.15">
      <c r="A2229" t="s">
        <v>1723</v>
      </c>
      <c r="B2229">
        <v>4407</v>
      </c>
      <c r="C2229" t="s">
        <v>1307</v>
      </c>
      <c r="D2229" s="926" t="str">
        <f>IF(未4!C8&lt;&gt;"",未4!C8,"")</f>
        <v/>
      </c>
      <c r="E2229" t="s">
        <v>1125</v>
      </c>
      <c r="F2229" t="s">
        <v>1426</v>
      </c>
    </row>
    <row r="2230" spans="1:6" x14ac:dyDescent="0.15">
      <c r="A2230" t="s">
        <v>1723</v>
      </c>
      <c r="B2230">
        <v>4409</v>
      </c>
      <c r="C2230" t="s">
        <v>1134</v>
      </c>
      <c r="D2230" s="920" t="str">
        <f>IF(未4!C9&lt;&gt;"",未4!C9,"")</f>
        <v/>
      </c>
      <c r="E2230" t="s">
        <v>1125</v>
      </c>
      <c r="F2230" t="s">
        <v>1146</v>
      </c>
    </row>
    <row r="2231" spans="1:6" x14ac:dyDescent="0.15">
      <c r="A2231" t="s">
        <v>1723</v>
      </c>
      <c r="B2231">
        <v>4412</v>
      </c>
      <c r="C2231" t="s">
        <v>1725</v>
      </c>
      <c r="D2231" s="919" t="str">
        <f>IF(未4!C10&lt;&gt;"",未4!C10,"")</f>
        <v/>
      </c>
      <c r="E2231" t="s">
        <v>1125</v>
      </c>
      <c r="F2231" t="s">
        <v>1129</v>
      </c>
    </row>
    <row r="2232" spans="1:6" x14ac:dyDescent="0.15">
      <c r="A2232" t="s">
        <v>1723</v>
      </c>
      <c r="B2232">
        <v>4414</v>
      </c>
      <c r="C2232" t="s">
        <v>1726</v>
      </c>
      <c r="D2232" s="926" t="str">
        <f>IF(未4!G11&lt;&gt;"",未4!G11,"")</f>
        <v/>
      </c>
      <c r="E2232" t="s">
        <v>1125</v>
      </c>
      <c r="F2232" t="s">
        <v>1426</v>
      </c>
    </row>
    <row r="2233" spans="1:6" x14ac:dyDescent="0.15">
      <c r="A2233" t="s">
        <v>1723</v>
      </c>
      <c r="B2233">
        <v>4418</v>
      </c>
      <c r="C2233" t="s">
        <v>1287</v>
      </c>
      <c r="D2233" s="919" t="str">
        <f>IF(未4!B15&lt;&gt;"",未4!B15,"")</f>
        <v/>
      </c>
      <c r="E2233" t="s">
        <v>1125</v>
      </c>
      <c r="F2233" t="s">
        <v>1129</v>
      </c>
    </row>
    <row r="2234" spans="1:6" x14ac:dyDescent="0.15">
      <c r="A2234" t="s">
        <v>1723</v>
      </c>
      <c r="B2234">
        <v>4421</v>
      </c>
      <c r="C2234" t="s">
        <v>1446</v>
      </c>
      <c r="D2234" s="920" t="str">
        <f>IF(未4!B17&lt;&gt;"",未4!B17,"")</f>
        <v/>
      </c>
      <c r="E2234" t="s">
        <v>1125</v>
      </c>
      <c r="F2234" t="s">
        <v>1146</v>
      </c>
    </row>
    <row r="2235" spans="1:6" x14ac:dyDescent="0.15">
      <c r="A2235" t="s">
        <v>1723</v>
      </c>
      <c r="B2235">
        <v>4424</v>
      </c>
      <c r="C2235" t="s">
        <v>1727</v>
      </c>
      <c r="D2235" s="919" t="str">
        <f>IF(未4!C18&lt;&gt;"",未4!C18,"")</f>
        <v/>
      </c>
      <c r="E2235" t="s">
        <v>1125</v>
      </c>
      <c r="F2235" t="s">
        <v>1129</v>
      </c>
    </row>
    <row r="2236" spans="1:6" x14ac:dyDescent="0.15">
      <c r="A2236" t="s">
        <v>1728</v>
      </c>
      <c r="B2236">
        <v>4426</v>
      </c>
      <c r="C2236" t="s">
        <v>1496</v>
      </c>
      <c r="D2236" s="919" t="str">
        <f>IF(未5!B2&lt;&gt;"",未5!B2,"")</f>
        <v/>
      </c>
      <c r="E2236" t="s">
        <v>1125</v>
      </c>
      <c r="F2236" t="s">
        <v>1129</v>
      </c>
    </row>
    <row r="2237" spans="1:6" x14ac:dyDescent="0.15">
      <c r="A2237" t="s">
        <v>1728</v>
      </c>
      <c r="B2237">
        <v>4429</v>
      </c>
      <c r="C2237" t="s">
        <v>1729</v>
      </c>
      <c r="D2237" s="919" t="str">
        <f>IF(未5!C3&lt;&gt;"",未5!C3,"")</f>
        <v/>
      </c>
      <c r="E2237" t="s">
        <v>1125</v>
      </c>
      <c r="F2237" t="s">
        <v>1129</v>
      </c>
    </row>
    <row r="2238" spans="1:6" x14ac:dyDescent="0.15">
      <c r="A2238" t="s">
        <v>1728</v>
      </c>
      <c r="B2238">
        <v>4431</v>
      </c>
      <c r="C2238" t="s">
        <v>1421</v>
      </c>
      <c r="D2238" s="919" t="str">
        <f>IF(未5!B6&lt;&gt;"",未5!B6,"")</f>
        <v/>
      </c>
      <c r="E2238" t="s">
        <v>1125</v>
      </c>
      <c r="F2238" t="s">
        <v>1129</v>
      </c>
    </row>
    <row r="2239" spans="1:6" x14ac:dyDescent="0.15">
      <c r="A2239" t="s">
        <v>1728</v>
      </c>
      <c r="B2239">
        <v>4434</v>
      </c>
      <c r="C2239" t="s">
        <v>1433</v>
      </c>
      <c r="D2239" s="919" t="str">
        <f>IF(未5!B9&lt;&gt;"",未5!B9,"")</f>
        <v/>
      </c>
      <c r="E2239" t="s">
        <v>1125</v>
      </c>
      <c r="F2239" t="s">
        <v>1129</v>
      </c>
    </row>
    <row r="2240" spans="1:6" x14ac:dyDescent="0.15">
      <c r="A2240" t="s">
        <v>1728</v>
      </c>
      <c r="B2240">
        <v>4438</v>
      </c>
      <c r="C2240" t="s">
        <v>1308</v>
      </c>
      <c r="D2240" s="926" t="str">
        <f>IF(未5!C11&lt;&gt;"",未5!C11,"")</f>
        <v/>
      </c>
      <c r="E2240" t="s">
        <v>1125</v>
      </c>
      <c r="F2240" t="s">
        <v>1426</v>
      </c>
    </row>
    <row r="2241" spans="1:6" x14ac:dyDescent="0.15">
      <c r="A2241" t="s">
        <v>1728</v>
      </c>
      <c r="B2241">
        <v>4440</v>
      </c>
      <c r="C2241" t="s">
        <v>1221</v>
      </c>
      <c r="D2241" s="919" t="str">
        <f>IF(未5!E11&lt;&gt;"",未5!E11,"")</f>
        <v/>
      </c>
      <c r="E2241" t="s">
        <v>1125</v>
      </c>
      <c r="F2241" t="s">
        <v>1129</v>
      </c>
    </row>
    <row r="2242" spans="1:6" x14ac:dyDescent="0.15">
      <c r="A2242" t="s">
        <v>1728</v>
      </c>
      <c r="B2242">
        <v>4442</v>
      </c>
      <c r="C2242" t="s">
        <v>1309</v>
      </c>
      <c r="D2242" s="926" t="str">
        <f>IF(未5!C12&lt;&gt;"",未5!C12,"")</f>
        <v/>
      </c>
      <c r="E2242" t="s">
        <v>1125</v>
      </c>
      <c r="F2242" t="s">
        <v>1426</v>
      </c>
    </row>
    <row r="2243" spans="1:6" x14ac:dyDescent="0.15">
      <c r="A2243" t="s">
        <v>1728</v>
      </c>
      <c r="B2243">
        <v>4444</v>
      </c>
      <c r="C2243" t="s">
        <v>1225</v>
      </c>
      <c r="D2243" s="919" t="str">
        <f>IF(未5!E12&lt;&gt;"",未5!E12,"")</f>
        <v/>
      </c>
      <c r="E2243" t="s">
        <v>1125</v>
      </c>
      <c r="F2243" t="s">
        <v>1129</v>
      </c>
    </row>
    <row r="2244" spans="1:6" x14ac:dyDescent="0.15">
      <c r="A2244" t="s">
        <v>1728</v>
      </c>
      <c r="B2244">
        <v>4447</v>
      </c>
      <c r="C2244" t="s">
        <v>1422</v>
      </c>
      <c r="D2244" s="919" t="str">
        <f>IF(未5!B16&lt;&gt;"",未5!B16,"")</f>
        <v/>
      </c>
      <c r="E2244" t="s">
        <v>1125</v>
      </c>
      <c r="F2244" t="s">
        <v>1129</v>
      </c>
    </row>
    <row r="2245" spans="1:6" x14ac:dyDescent="0.15">
      <c r="A2245" t="s">
        <v>1730</v>
      </c>
      <c r="B2245">
        <v>4452</v>
      </c>
      <c r="C2245" t="s">
        <v>1420</v>
      </c>
      <c r="D2245" s="919" t="str">
        <f>IF('P55(世田谷区)'!B4&lt;&gt;"",'P55(世田谷区)'!B4,"")</f>
        <v/>
      </c>
      <c r="E2245" t="s">
        <v>1125</v>
      </c>
      <c r="F2245" t="s">
        <v>1129</v>
      </c>
    </row>
    <row r="2246" spans="1:6" x14ac:dyDescent="0.15">
      <c r="A2246" t="s">
        <v>1730</v>
      </c>
      <c r="B2246">
        <v>4455</v>
      </c>
      <c r="C2246" t="s">
        <v>1731</v>
      </c>
      <c r="D2246" s="919" t="str">
        <f>IF('P55(世田谷区)'!C5&lt;&gt;"",'P55(世田谷区)'!C5,"")</f>
        <v/>
      </c>
      <c r="E2246" t="s">
        <v>1125</v>
      </c>
      <c r="F2246" t="s">
        <v>1129</v>
      </c>
    </row>
    <row r="2247" spans="1:6" x14ac:dyDescent="0.15">
      <c r="A2247" t="s">
        <v>1730</v>
      </c>
      <c r="B2247">
        <v>4458</v>
      </c>
      <c r="C2247" t="s">
        <v>1433</v>
      </c>
      <c r="D2247" s="919" t="str">
        <f>IF('P55(世田谷区)'!B9&lt;&gt;"",'P55(世田谷区)'!B9,"")</f>
        <v/>
      </c>
      <c r="E2247" t="s">
        <v>1125</v>
      </c>
      <c r="F2247" t="s">
        <v>1129</v>
      </c>
    </row>
    <row r="2248" spans="1:6" x14ac:dyDescent="0.15">
      <c r="A2248" t="s">
        <v>1730</v>
      </c>
      <c r="B2248">
        <v>4461</v>
      </c>
      <c r="C2248" t="s">
        <v>1732</v>
      </c>
      <c r="D2248" s="924" t="str">
        <f>IF('P55(世田谷区)'!C10&lt;&gt;"",'P55(世田谷区)'!C10,"")</f>
        <v/>
      </c>
      <c r="E2248" t="s">
        <v>1125</v>
      </c>
      <c r="F2248" t="s">
        <v>1283</v>
      </c>
    </row>
    <row r="2249" spans="1:6" x14ac:dyDescent="0.15">
      <c r="A2249" t="s">
        <v>1730</v>
      </c>
      <c r="B2249">
        <v>4463</v>
      </c>
      <c r="C2249" t="s">
        <v>1733</v>
      </c>
      <c r="D2249" s="926" t="str">
        <f>IF('P55(世田谷区)'!C11&lt;&gt;"",'P55(世田谷区)'!C11,"")</f>
        <v/>
      </c>
      <c r="E2249" t="s">
        <v>1125</v>
      </c>
      <c r="F2249" t="s">
        <v>1426</v>
      </c>
    </row>
    <row r="2250" spans="1:6" x14ac:dyDescent="0.15">
      <c r="A2250" t="s">
        <v>1730</v>
      </c>
      <c r="B2250">
        <v>4466</v>
      </c>
      <c r="C2250" t="s">
        <v>1734</v>
      </c>
      <c r="D2250" s="919" t="str">
        <f>IF('P55(世田谷区)'!C12&lt;&gt;"",'P55(世田谷区)'!C12,"")</f>
        <v/>
      </c>
      <c r="E2250" t="s">
        <v>1125</v>
      </c>
      <c r="F2250" t="s">
        <v>1129</v>
      </c>
    </row>
    <row r="2251" spans="1:6" x14ac:dyDescent="0.15">
      <c r="A2251" t="s">
        <v>1730</v>
      </c>
      <c r="B2251">
        <v>4468</v>
      </c>
      <c r="C2251" t="s">
        <v>1287</v>
      </c>
      <c r="D2251" s="919" t="str">
        <f>IF('P55(世田谷区)'!B15&lt;&gt;"",'P55(世田谷区)'!B15,"")</f>
        <v/>
      </c>
      <c r="E2251" t="s">
        <v>1125</v>
      </c>
      <c r="F2251" t="s">
        <v>1129</v>
      </c>
    </row>
    <row r="2252" spans="1:6" x14ac:dyDescent="0.15">
      <c r="A2252" t="s">
        <v>1730</v>
      </c>
      <c r="B2252">
        <v>4471</v>
      </c>
      <c r="C2252" t="s">
        <v>1140</v>
      </c>
      <c r="D2252" s="924" t="str">
        <f>IF('P55(世田谷区)'!C16&lt;&gt;"",'P55(世田谷区)'!C16,"")</f>
        <v/>
      </c>
      <c r="E2252" t="s">
        <v>1125</v>
      </c>
      <c r="F2252" t="s">
        <v>1283</v>
      </c>
    </row>
    <row r="2253" spans="1:6" x14ac:dyDescent="0.15">
      <c r="A2253" t="s">
        <v>1730</v>
      </c>
      <c r="B2253">
        <v>4473</v>
      </c>
      <c r="C2253" t="s">
        <v>1141</v>
      </c>
      <c r="D2253" s="926" t="str">
        <f>IF('P55(世田谷区)'!C17&lt;&gt;"",'P55(世田谷区)'!C17,"")</f>
        <v/>
      </c>
      <c r="E2253" t="s">
        <v>1125</v>
      </c>
      <c r="F2253" t="s">
        <v>1426</v>
      </c>
    </row>
    <row r="2254" spans="1:6" x14ac:dyDescent="0.15">
      <c r="A2254" t="s">
        <v>1730</v>
      </c>
      <c r="B2254">
        <v>4476</v>
      </c>
      <c r="C2254" t="s">
        <v>1564</v>
      </c>
      <c r="D2254" s="919" t="str">
        <f>IF('P55(世田谷区)'!C18&lt;&gt;"",'P55(世田谷区)'!C18,"")</f>
        <v/>
      </c>
      <c r="E2254" t="s">
        <v>1125</v>
      </c>
      <c r="F2254" t="s">
        <v>1129</v>
      </c>
    </row>
    <row r="2255" spans="1:6" x14ac:dyDescent="0.15">
      <c r="A2255" t="s">
        <v>1735</v>
      </c>
      <c r="B2255">
        <v>4482</v>
      </c>
      <c r="C2255" t="s">
        <v>1469</v>
      </c>
      <c r="D2255" s="927" t="str">
        <f>IF('P65'!E3&lt;&gt;"",'P65'!E3,"")</f>
        <v/>
      </c>
      <c r="E2255" t="s">
        <v>1125</v>
      </c>
      <c r="F2255" t="s">
        <v>1509</v>
      </c>
    </row>
    <row r="2256" spans="1:6" x14ac:dyDescent="0.15">
      <c r="A2256" t="s">
        <v>1735</v>
      </c>
      <c r="B2256">
        <v>4487</v>
      </c>
      <c r="C2256" t="s">
        <v>1185</v>
      </c>
      <c r="D2256" s="927" t="str">
        <f>IF('P65'!E4&lt;&gt;"",'P65'!E4,"")</f>
        <v/>
      </c>
      <c r="E2256" t="s">
        <v>1125</v>
      </c>
      <c r="F2256" t="s">
        <v>1509</v>
      </c>
    </row>
    <row r="2257" spans="1:6" x14ac:dyDescent="0.15">
      <c r="A2257" t="s">
        <v>1735</v>
      </c>
      <c r="B2257">
        <v>4492</v>
      </c>
      <c r="C2257" t="s">
        <v>1192</v>
      </c>
      <c r="D2257" s="927" t="str">
        <f>IF('P65'!E5&lt;&gt;"",'P65'!E5,"")</f>
        <v/>
      </c>
      <c r="E2257" t="s">
        <v>1125</v>
      </c>
      <c r="F2257" t="s">
        <v>1509</v>
      </c>
    </row>
    <row r="2258" spans="1:6" x14ac:dyDescent="0.15">
      <c r="A2258" t="s">
        <v>1735</v>
      </c>
      <c r="B2258">
        <v>4496</v>
      </c>
      <c r="C2258" t="s">
        <v>1197</v>
      </c>
      <c r="D2258" s="927">
        <f>IF('P65'!E6&lt;&gt;"",'P65'!E6,"")</f>
        <v>0</v>
      </c>
      <c r="E2258" t="s">
        <v>1125</v>
      </c>
      <c r="F2258" t="s">
        <v>1509</v>
      </c>
    </row>
    <row r="2259" spans="1:6" x14ac:dyDescent="0.15">
      <c r="A2259" t="s">
        <v>1735</v>
      </c>
      <c r="B2259">
        <v>4501</v>
      </c>
      <c r="C2259" t="s">
        <v>1203</v>
      </c>
      <c r="D2259" s="927" t="str">
        <f>IF('P65'!E7&lt;&gt;"",'P65'!E7,"")</f>
        <v/>
      </c>
      <c r="E2259" t="s">
        <v>1125</v>
      </c>
      <c r="F2259" t="s">
        <v>1509</v>
      </c>
    </row>
    <row r="2260" spans="1:6" x14ac:dyDescent="0.15">
      <c r="A2260" t="s">
        <v>1735</v>
      </c>
      <c r="B2260">
        <v>4506</v>
      </c>
      <c r="C2260" t="s">
        <v>1208</v>
      </c>
      <c r="D2260" s="927" t="str">
        <f>IF('P65'!E8&lt;&gt;"",'P65'!E8,"")</f>
        <v/>
      </c>
      <c r="E2260" t="s">
        <v>1125</v>
      </c>
      <c r="F2260" t="s">
        <v>1509</v>
      </c>
    </row>
    <row r="2261" spans="1:6" x14ac:dyDescent="0.15">
      <c r="A2261" t="s">
        <v>1735</v>
      </c>
      <c r="B2261">
        <v>4511</v>
      </c>
      <c r="C2261" t="s">
        <v>1213</v>
      </c>
      <c r="D2261" s="927" t="str">
        <f>IF('P65'!E9&lt;&gt;"",'P65'!E9,"")</f>
        <v/>
      </c>
      <c r="E2261" t="s">
        <v>1125</v>
      </c>
      <c r="F2261" t="s">
        <v>1509</v>
      </c>
    </row>
    <row r="2262" spans="1:6" x14ac:dyDescent="0.15">
      <c r="A2262" t="s">
        <v>1735</v>
      </c>
      <c r="B2262">
        <v>4515</v>
      </c>
      <c r="C2262" t="s">
        <v>1217</v>
      </c>
      <c r="D2262" s="927">
        <f>IF('P65'!E10&lt;&gt;"",'P65'!E10,"")</f>
        <v>0</v>
      </c>
      <c r="E2262" t="s">
        <v>1125</v>
      </c>
      <c r="F2262" t="s">
        <v>1509</v>
      </c>
    </row>
    <row r="2263" spans="1:6" x14ac:dyDescent="0.15">
      <c r="A2263" t="s">
        <v>1735</v>
      </c>
      <c r="B2263">
        <v>4520</v>
      </c>
      <c r="C2263" t="s">
        <v>1221</v>
      </c>
      <c r="D2263" s="927" t="str">
        <f>IF('P65'!E11&lt;&gt;"",'P65'!E11,"")</f>
        <v/>
      </c>
      <c r="E2263" t="s">
        <v>1125</v>
      </c>
      <c r="F2263" t="s">
        <v>1509</v>
      </c>
    </row>
    <row r="2264" spans="1:6" x14ac:dyDescent="0.15">
      <c r="A2264" t="s">
        <v>1735</v>
      </c>
      <c r="B2264">
        <v>4525</v>
      </c>
      <c r="C2264" t="s">
        <v>1225</v>
      </c>
      <c r="D2264" s="927" t="str">
        <f>IF('P65'!E12&lt;&gt;"",'P65'!E12,"")</f>
        <v/>
      </c>
      <c r="E2264" t="s">
        <v>1125</v>
      </c>
      <c r="F2264" t="s">
        <v>1509</v>
      </c>
    </row>
    <row r="2265" spans="1:6" x14ac:dyDescent="0.15">
      <c r="A2265" t="s">
        <v>1735</v>
      </c>
      <c r="B2265">
        <v>4530</v>
      </c>
      <c r="C2265" t="s">
        <v>1229</v>
      </c>
      <c r="D2265" s="927" t="str">
        <f>IF('P65'!E13&lt;&gt;"",'P65'!E13,"")</f>
        <v/>
      </c>
      <c r="E2265" t="s">
        <v>1125</v>
      </c>
      <c r="F2265" t="s">
        <v>1509</v>
      </c>
    </row>
    <row r="2266" spans="1:6" x14ac:dyDescent="0.15">
      <c r="A2266" t="s">
        <v>1735</v>
      </c>
      <c r="B2266">
        <v>4534</v>
      </c>
      <c r="C2266" t="s">
        <v>1233</v>
      </c>
      <c r="D2266" s="927">
        <f>IF('P65'!E14&lt;&gt;"",'P65'!E14,"")</f>
        <v>0</v>
      </c>
      <c r="E2266" t="s">
        <v>1125</v>
      </c>
      <c r="F2266" t="s">
        <v>1509</v>
      </c>
    </row>
    <row r="2267" spans="1:6" x14ac:dyDescent="0.15">
      <c r="A2267" t="s">
        <v>1735</v>
      </c>
      <c r="B2267">
        <v>4538</v>
      </c>
      <c r="C2267" t="s">
        <v>1237</v>
      </c>
      <c r="D2267" s="927" t="str">
        <f>IF('P65'!E15&lt;&gt;"",'P65'!E15,"")</f>
        <v/>
      </c>
      <c r="E2267" t="s">
        <v>1125</v>
      </c>
      <c r="F2267" t="s">
        <v>1509</v>
      </c>
    </row>
    <row r="2268" spans="1:6" x14ac:dyDescent="0.15">
      <c r="A2268" t="s">
        <v>1735</v>
      </c>
      <c r="B2268">
        <v>4543</v>
      </c>
      <c r="C2268" t="s">
        <v>1241</v>
      </c>
      <c r="D2268" s="927" t="str">
        <f>IF('P65'!E16&lt;&gt;"",'P65'!E16,"")</f>
        <v/>
      </c>
      <c r="E2268" t="s">
        <v>1125</v>
      </c>
      <c r="F2268" t="s">
        <v>1509</v>
      </c>
    </row>
    <row r="2269" spans="1:6" x14ac:dyDescent="0.15">
      <c r="A2269" t="s">
        <v>1735</v>
      </c>
      <c r="B2269">
        <v>4548</v>
      </c>
      <c r="C2269" t="s">
        <v>1176</v>
      </c>
      <c r="D2269" s="927" t="str">
        <f>IF('P65'!E17&lt;&gt;"",'P65'!E17,"")</f>
        <v/>
      </c>
      <c r="E2269" t="s">
        <v>1125</v>
      </c>
      <c r="F2269" t="s">
        <v>1509</v>
      </c>
    </row>
    <row r="2270" spans="1:6" x14ac:dyDescent="0.15">
      <c r="A2270" t="s">
        <v>1735</v>
      </c>
      <c r="B2270">
        <v>4552</v>
      </c>
      <c r="C2270" t="s">
        <v>1180</v>
      </c>
      <c r="D2270" s="927">
        <f>IF('P65'!E18&lt;&gt;"",'P65'!E18,"")</f>
        <v>0</v>
      </c>
      <c r="E2270" t="s">
        <v>1125</v>
      </c>
      <c r="F2270" t="s">
        <v>1509</v>
      </c>
    </row>
    <row r="2271" spans="1:6" x14ac:dyDescent="0.15">
      <c r="A2271" t="s">
        <v>1735</v>
      </c>
      <c r="B2271">
        <v>4556</v>
      </c>
      <c r="C2271" t="s">
        <v>1250</v>
      </c>
      <c r="D2271" s="927" t="str">
        <f>IF('P65'!E19&lt;&gt;"",'P65'!E19,"")</f>
        <v/>
      </c>
      <c r="E2271" t="s">
        <v>1125</v>
      </c>
      <c r="F2271" t="s">
        <v>1509</v>
      </c>
    </row>
    <row r="2272" spans="1:6" x14ac:dyDescent="0.15">
      <c r="A2272" t="s">
        <v>1735</v>
      </c>
      <c r="B2272">
        <v>4561</v>
      </c>
      <c r="C2272" t="s">
        <v>1256</v>
      </c>
      <c r="D2272" s="927" t="str">
        <f>IF('P65'!E20&lt;&gt;"",'P65'!E20,"")</f>
        <v/>
      </c>
      <c r="E2272" t="s">
        <v>1125</v>
      </c>
      <c r="F2272" t="s">
        <v>1509</v>
      </c>
    </row>
    <row r="2273" spans="1:6" x14ac:dyDescent="0.15">
      <c r="A2273" t="s">
        <v>1735</v>
      </c>
      <c r="B2273">
        <v>4566</v>
      </c>
      <c r="C2273" t="s">
        <v>1262</v>
      </c>
      <c r="D2273" s="927" t="str">
        <f>IF('P65'!E21&lt;&gt;"",'P65'!E21,"")</f>
        <v/>
      </c>
      <c r="E2273" t="s">
        <v>1125</v>
      </c>
      <c r="F2273" t="s">
        <v>1509</v>
      </c>
    </row>
    <row r="2274" spans="1:6" x14ac:dyDescent="0.15">
      <c r="A2274" t="s">
        <v>1735</v>
      </c>
      <c r="B2274">
        <v>4570</v>
      </c>
      <c r="C2274" t="s">
        <v>1268</v>
      </c>
      <c r="D2274" s="927">
        <f>IF('P65'!E22&lt;&gt;"",'P65'!E22,"")</f>
        <v>0</v>
      </c>
      <c r="E2274" t="s">
        <v>1125</v>
      </c>
      <c r="F2274" t="s">
        <v>1509</v>
      </c>
    </row>
    <row r="2275" spans="1:6" x14ac:dyDescent="0.15">
      <c r="A2275" t="s">
        <v>1735</v>
      </c>
      <c r="B2275">
        <v>4574</v>
      </c>
      <c r="C2275" t="s">
        <v>1470</v>
      </c>
      <c r="D2275" s="927" t="str">
        <f>IF('P65'!E23&lt;&gt;"",'P65'!E23,"")</f>
        <v/>
      </c>
      <c r="E2275" t="s">
        <v>1125</v>
      </c>
      <c r="F2275" t="s">
        <v>1509</v>
      </c>
    </row>
    <row r="2276" spans="1:6" x14ac:dyDescent="0.15">
      <c r="A2276" t="s">
        <v>1735</v>
      </c>
      <c r="B2276">
        <v>4579</v>
      </c>
      <c r="C2276" t="s">
        <v>1364</v>
      </c>
      <c r="D2276" s="927" t="str">
        <f>IF('P65'!E24&lt;&gt;"",'P65'!E24,"")</f>
        <v/>
      </c>
      <c r="E2276" t="s">
        <v>1125</v>
      </c>
      <c r="F2276" t="s">
        <v>1509</v>
      </c>
    </row>
    <row r="2277" spans="1:6" x14ac:dyDescent="0.15">
      <c r="A2277" t="s">
        <v>1735</v>
      </c>
      <c r="B2277">
        <v>4584</v>
      </c>
      <c r="C2277" t="s">
        <v>1294</v>
      </c>
      <c r="D2277" s="927" t="str">
        <f>IF('P65'!E25&lt;&gt;"",'P65'!E25,"")</f>
        <v/>
      </c>
      <c r="E2277" t="s">
        <v>1125</v>
      </c>
      <c r="F2277" t="s">
        <v>1509</v>
      </c>
    </row>
    <row r="2278" spans="1:6" x14ac:dyDescent="0.15">
      <c r="A2278" t="s">
        <v>1735</v>
      </c>
      <c r="B2278">
        <v>4588</v>
      </c>
      <c r="C2278" t="s">
        <v>1736</v>
      </c>
      <c r="D2278" s="927">
        <f>IF('P65'!E26&lt;&gt;"",'P65'!E26,"")</f>
        <v>0</v>
      </c>
      <c r="E2278" t="s">
        <v>1125</v>
      </c>
      <c r="F2278" t="s">
        <v>1509</v>
      </c>
    </row>
    <row r="2279" spans="1:6" x14ac:dyDescent="0.15">
      <c r="A2279" t="s">
        <v>1735</v>
      </c>
      <c r="B2279">
        <v>4592</v>
      </c>
      <c r="C2279" t="s">
        <v>1373</v>
      </c>
      <c r="D2279" s="927">
        <f>IF('P65'!E27&lt;&gt;"",'P65'!E27,"")</f>
        <v>0</v>
      </c>
      <c r="E2279" t="s">
        <v>1125</v>
      </c>
      <c r="F2279" t="s">
        <v>1509</v>
      </c>
    </row>
    <row r="2280" spans="1:6" x14ac:dyDescent="0.15">
      <c r="A2280" t="s">
        <v>1735</v>
      </c>
      <c r="B2280">
        <v>4597</v>
      </c>
      <c r="C2280" t="s">
        <v>1737</v>
      </c>
      <c r="D2280" s="927">
        <f>IF('P65'!E28&lt;&gt;"",'P65'!E28,"")</f>
        <v>0</v>
      </c>
      <c r="E2280" t="s">
        <v>1125</v>
      </c>
      <c r="F2280" t="s">
        <v>1509</v>
      </c>
    </row>
    <row r="2281" spans="1:6" x14ac:dyDescent="0.15">
      <c r="A2281" t="s">
        <v>1735</v>
      </c>
      <c r="B2281">
        <v>4601</v>
      </c>
      <c r="C2281" t="s">
        <v>1738</v>
      </c>
      <c r="D2281" s="927">
        <f>IF('P65'!E29&lt;&gt;"",'P65'!E29,"")</f>
        <v>0</v>
      </c>
      <c r="E2281" t="s">
        <v>1125</v>
      </c>
      <c r="F2281" t="s">
        <v>1509</v>
      </c>
    </row>
    <row r="2282" spans="1:6" x14ac:dyDescent="0.15">
      <c r="A2282" t="s">
        <v>1735</v>
      </c>
      <c r="B2282">
        <v>4605</v>
      </c>
      <c r="C2282" t="s">
        <v>1739</v>
      </c>
      <c r="D2282" s="927">
        <f>IF('P65'!E30&lt;&gt;"",'P65'!E30,"")</f>
        <v>0</v>
      </c>
      <c r="E2282" t="s">
        <v>1125</v>
      </c>
      <c r="F2282" t="s">
        <v>1509</v>
      </c>
    </row>
    <row r="2283" spans="1:6" x14ac:dyDescent="0.15">
      <c r="A2283" t="s">
        <v>1740</v>
      </c>
      <c r="B2283">
        <v>4610</v>
      </c>
      <c r="C2283" t="s">
        <v>1741</v>
      </c>
      <c r="D2283" s="932" t="str">
        <f>IF('P66'!F3&lt;&gt;"",'P66'!F3,"")</f>
        <v/>
      </c>
      <c r="E2283" t="s">
        <v>1125</v>
      </c>
      <c r="F2283" t="s">
        <v>1742</v>
      </c>
    </row>
    <row r="2284" spans="1:6" x14ac:dyDescent="0.15">
      <c r="A2284" t="s">
        <v>1740</v>
      </c>
      <c r="B2284">
        <v>4620</v>
      </c>
      <c r="C2284" t="s">
        <v>1284</v>
      </c>
      <c r="D2284" s="919" t="str">
        <f>IF('P66'!B7&lt;&gt;"",'P66'!B7,"")</f>
        <v/>
      </c>
      <c r="E2284" t="s">
        <v>1125</v>
      </c>
      <c r="F2284" t="s">
        <v>1129</v>
      </c>
    </row>
    <row r="2285" spans="1:6" x14ac:dyDescent="0.15">
      <c r="A2285" t="s">
        <v>1740</v>
      </c>
      <c r="B2285">
        <v>4622</v>
      </c>
      <c r="C2285" t="s">
        <v>1156</v>
      </c>
      <c r="D2285" s="932" t="str">
        <f>IF('P66'!G7&lt;&gt;"",'P66'!G7,"")</f>
        <v/>
      </c>
      <c r="E2285" t="s">
        <v>1125</v>
      </c>
      <c r="F2285" t="s">
        <v>1742</v>
      </c>
    </row>
    <row r="2286" spans="1:6" x14ac:dyDescent="0.15">
      <c r="A2286" t="s">
        <v>1740</v>
      </c>
      <c r="B2286">
        <v>4624</v>
      </c>
      <c r="C2286" t="s">
        <v>1285</v>
      </c>
      <c r="D2286" s="919" t="str">
        <f>IF('P66'!B8&lt;&gt;"",'P66'!B8,"")</f>
        <v/>
      </c>
      <c r="E2286" t="s">
        <v>1125</v>
      </c>
      <c r="F2286" t="s">
        <v>1129</v>
      </c>
    </row>
    <row r="2287" spans="1:6" x14ac:dyDescent="0.15">
      <c r="A2287" t="s">
        <v>1740</v>
      </c>
      <c r="B2287">
        <v>4626</v>
      </c>
      <c r="C2287" t="s">
        <v>1158</v>
      </c>
      <c r="D2287" s="932" t="str">
        <f>IF('P66'!G8&lt;&gt;"",'P66'!G8,"")</f>
        <v/>
      </c>
      <c r="E2287" t="s">
        <v>1125</v>
      </c>
      <c r="F2287" t="s">
        <v>1742</v>
      </c>
    </row>
    <row r="2288" spans="1:6" x14ac:dyDescent="0.15">
      <c r="A2288" t="s">
        <v>1740</v>
      </c>
      <c r="B2288">
        <v>4632</v>
      </c>
      <c r="C2288" t="s">
        <v>1162</v>
      </c>
      <c r="D2288" s="932">
        <f>IF('P66'!G10&lt;&gt;"",'P66'!G10,"")</f>
        <v>0</v>
      </c>
      <c r="E2288" t="s">
        <v>1125</v>
      </c>
      <c r="F2288" t="s">
        <v>1742</v>
      </c>
    </row>
    <row r="2289" spans="1:6" x14ac:dyDescent="0.15">
      <c r="A2289" t="s">
        <v>1740</v>
      </c>
      <c r="B2289">
        <v>4640</v>
      </c>
      <c r="C2289" t="s">
        <v>1308</v>
      </c>
      <c r="D2289" s="919" t="str">
        <f>IF('P66'!C11&lt;&gt;"",'P66'!C11,"")</f>
        <v/>
      </c>
      <c r="E2289" t="s">
        <v>1125</v>
      </c>
      <c r="F2289" t="s">
        <v>1129</v>
      </c>
    </row>
    <row r="2290" spans="1:6" x14ac:dyDescent="0.15">
      <c r="A2290" t="s">
        <v>1740</v>
      </c>
      <c r="B2290">
        <v>4642</v>
      </c>
      <c r="C2290" t="s">
        <v>1164</v>
      </c>
      <c r="D2290" s="932" t="str">
        <f>IF('P66'!G11&lt;&gt;"",'P66'!G11,"")</f>
        <v/>
      </c>
      <c r="E2290" t="s">
        <v>1125</v>
      </c>
      <c r="F2290" t="s">
        <v>1742</v>
      </c>
    </row>
    <row r="2291" spans="1:6" x14ac:dyDescent="0.15">
      <c r="A2291" t="s">
        <v>1740</v>
      </c>
      <c r="B2291">
        <v>4649</v>
      </c>
      <c r="C2291" t="s">
        <v>1309</v>
      </c>
      <c r="D2291" s="919" t="str">
        <f>IF('P66'!C12&lt;&gt;"",'P66'!C12,"")</f>
        <v/>
      </c>
      <c r="E2291" t="s">
        <v>1125</v>
      </c>
      <c r="F2291" t="s">
        <v>1129</v>
      </c>
    </row>
    <row r="2292" spans="1:6" x14ac:dyDescent="0.15">
      <c r="A2292" t="s">
        <v>1740</v>
      </c>
      <c r="B2292">
        <v>4651</v>
      </c>
      <c r="C2292" t="s">
        <v>1166</v>
      </c>
      <c r="D2292" s="932" t="str">
        <f>IF('P66'!G12&lt;&gt;"",'P66'!G12,"")</f>
        <v/>
      </c>
      <c r="E2292" t="s">
        <v>1125</v>
      </c>
      <c r="F2292" t="s">
        <v>1742</v>
      </c>
    </row>
    <row r="2293" spans="1:6" x14ac:dyDescent="0.15">
      <c r="A2293" t="s">
        <v>1740</v>
      </c>
      <c r="B2293">
        <v>4658</v>
      </c>
      <c r="C2293" t="s">
        <v>1310</v>
      </c>
      <c r="D2293" s="919" t="str">
        <f>IF('P66'!C13&lt;&gt;"",'P66'!C13,"")</f>
        <v/>
      </c>
      <c r="E2293" t="s">
        <v>1125</v>
      </c>
      <c r="F2293" t="s">
        <v>1129</v>
      </c>
    </row>
    <row r="2294" spans="1:6" x14ac:dyDescent="0.15">
      <c r="A2294" t="s">
        <v>1740</v>
      </c>
      <c r="B2294">
        <v>4660</v>
      </c>
      <c r="C2294" t="s">
        <v>1168</v>
      </c>
      <c r="D2294" s="932" t="str">
        <f>IF('P66'!G13&lt;&gt;"",'P66'!G13,"")</f>
        <v/>
      </c>
      <c r="E2294" t="s">
        <v>1125</v>
      </c>
      <c r="F2294" t="s">
        <v>1742</v>
      </c>
    </row>
    <row r="2295" spans="1:6" x14ac:dyDescent="0.15">
      <c r="A2295" t="s">
        <v>1740</v>
      </c>
      <c r="B2295">
        <v>4667</v>
      </c>
      <c r="C2295" t="s">
        <v>1311</v>
      </c>
      <c r="D2295" s="919" t="str">
        <f>IF('P66'!C14&lt;&gt;"",'P66'!C14,"")</f>
        <v/>
      </c>
      <c r="E2295" t="s">
        <v>1125</v>
      </c>
      <c r="F2295" t="s">
        <v>1129</v>
      </c>
    </row>
    <row r="2296" spans="1:6" x14ac:dyDescent="0.15">
      <c r="A2296" t="s">
        <v>1740</v>
      </c>
      <c r="B2296">
        <v>4669</v>
      </c>
      <c r="C2296" t="s">
        <v>1170</v>
      </c>
      <c r="D2296" s="932" t="str">
        <f>IF('P66'!G14&lt;&gt;"",'P66'!G14,"")</f>
        <v/>
      </c>
      <c r="E2296" t="s">
        <v>1125</v>
      </c>
      <c r="F2296" t="s">
        <v>1742</v>
      </c>
    </row>
    <row r="2297" spans="1:6" x14ac:dyDescent="0.15">
      <c r="A2297" t="s">
        <v>1740</v>
      </c>
      <c r="B2297">
        <v>4672</v>
      </c>
      <c r="C2297" t="s">
        <v>1743</v>
      </c>
      <c r="D2297" s="932">
        <f>IF('P66'!O14&lt;&gt;"",'P66'!O14,"")</f>
        <v>4670000</v>
      </c>
      <c r="E2297" t="s">
        <v>1125</v>
      </c>
      <c r="F2297" t="s">
        <v>1742</v>
      </c>
    </row>
    <row r="2298" spans="1:6" x14ac:dyDescent="0.15">
      <c r="A2298" t="s">
        <v>1740</v>
      </c>
      <c r="B2298">
        <v>4673</v>
      </c>
      <c r="C2298" t="s">
        <v>1444</v>
      </c>
      <c r="D2298" s="919" t="str">
        <f>IF('P66'!C15&lt;&gt;"",'P66'!C15,"")</f>
        <v/>
      </c>
      <c r="E2298" t="s">
        <v>1125</v>
      </c>
      <c r="F2298" t="s">
        <v>1129</v>
      </c>
    </row>
    <row r="2299" spans="1:6" x14ac:dyDescent="0.15">
      <c r="A2299" t="s">
        <v>1740</v>
      </c>
      <c r="B2299">
        <v>4675</v>
      </c>
      <c r="C2299" t="s">
        <v>1172</v>
      </c>
      <c r="D2299" s="932" t="str">
        <f>IF('P66'!G15&lt;&gt;"",'P66'!G15,"")</f>
        <v/>
      </c>
      <c r="E2299" t="s">
        <v>1125</v>
      </c>
      <c r="F2299" t="s">
        <v>1742</v>
      </c>
    </row>
    <row r="2300" spans="1:6" x14ac:dyDescent="0.15">
      <c r="A2300" t="s">
        <v>1740</v>
      </c>
      <c r="B2300">
        <v>4683</v>
      </c>
      <c r="C2300" t="s">
        <v>1174</v>
      </c>
      <c r="D2300" s="932">
        <f>IF('P66'!G16&lt;&gt;"",'P66'!G16,"")</f>
        <v>0</v>
      </c>
      <c r="E2300" t="s">
        <v>1125</v>
      </c>
      <c r="F2300" t="s">
        <v>1742</v>
      </c>
    </row>
    <row r="2301" spans="1:6" x14ac:dyDescent="0.15">
      <c r="A2301" t="s">
        <v>1740</v>
      </c>
      <c r="B2301">
        <v>4690</v>
      </c>
      <c r="C2301" t="s">
        <v>1447</v>
      </c>
      <c r="D2301" s="919" t="str">
        <f>IF('P66'!C17&lt;&gt;"",'P66'!C17,"")</f>
        <v/>
      </c>
      <c r="E2301" t="s">
        <v>1125</v>
      </c>
      <c r="F2301" t="s">
        <v>1129</v>
      </c>
    </row>
    <row r="2302" spans="1:6" x14ac:dyDescent="0.15">
      <c r="A2302" t="s">
        <v>1740</v>
      </c>
      <c r="B2302">
        <v>4692</v>
      </c>
      <c r="C2302" t="s">
        <v>1178</v>
      </c>
      <c r="D2302" s="932" t="str">
        <f>IF('P66'!G17&lt;&gt;"",'P66'!G17,"")</f>
        <v/>
      </c>
      <c r="E2302" t="s">
        <v>1125</v>
      </c>
      <c r="F2302" t="s">
        <v>1742</v>
      </c>
    </row>
    <row r="2303" spans="1:6" x14ac:dyDescent="0.15">
      <c r="A2303" t="s">
        <v>1740</v>
      </c>
      <c r="B2303">
        <v>4699</v>
      </c>
      <c r="C2303" t="s">
        <v>1312</v>
      </c>
      <c r="D2303" s="919" t="str">
        <f>IF('P66'!C18&lt;&gt;"",'P66'!C18,"")</f>
        <v/>
      </c>
      <c r="E2303" t="s">
        <v>1125</v>
      </c>
      <c r="F2303" t="s">
        <v>1129</v>
      </c>
    </row>
    <row r="2304" spans="1:6" x14ac:dyDescent="0.15">
      <c r="A2304" t="s">
        <v>1740</v>
      </c>
      <c r="B2304">
        <v>4701</v>
      </c>
      <c r="C2304" t="s">
        <v>1182</v>
      </c>
      <c r="D2304" s="932" t="str">
        <f>IF('P66'!G18&lt;&gt;"",'P66'!G18,"")</f>
        <v/>
      </c>
      <c r="E2304" t="s">
        <v>1125</v>
      </c>
      <c r="F2304" t="s">
        <v>1742</v>
      </c>
    </row>
    <row r="2305" spans="1:6" x14ac:dyDescent="0.15">
      <c r="A2305" t="s">
        <v>1740</v>
      </c>
      <c r="B2305">
        <v>4708</v>
      </c>
      <c r="C2305" t="s">
        <v>1145</v>
      </c>
      <c r="D2305" s="919" t="str">
        <f>IF('P66'!C19&lt;&gt;"",'P66'!C19,"")</f>
        <v/>
      </c>
      <c r="E2305" t="s">
        <v>1125</v>
      </c>
      <c r="F2305" t="s">
        <v>1129</v>
      </c>
    </row>
    <row r="2306" spans="1:6" x14ac:dyDescent="0.15">
      <c r="A2306" t="s">
        <v>1740</v>
      </c>
      <c r="B2306">
        <v>4710</v>
      </c>
      <c r="C2306" t="s">
        <v>1252</v>
      </c>
      <c r="D2306" s="932" t="str">
        <f>IF('P66'!G19&lt;&gt;"",'P66'!G19,"")</f>
        <v/>
      </c>
      <c r="E2306" t="s">
        <v>1125</v>
      </c>
      <c r="F2306" t="s">
        <v>1742</v>
      </c>
    </row>
    <row r="2307" spans="1:6" x14ac:dyDescent="0.15">
      <c r="A2307" t="s">
        <v>1740</v>
      </c>
      <c r="B2307">
        <v>4715</v>
      </c>
      <c r="C2307" t="s">
        <v>1313</v>
      </c>
      <c r="D2307" s="919" t="str">
        <f>IF('P66'!C20&lt;&gt;"",'P66'!C20,"")</f>
        <v/>
      </c>
      <c r="E2307" t="s">
        <v>1125</v>
      </c>
      <c r="F2307" t="s">
        <v>1129</v>
      </c>
    </row>
    <row r="2308" spans="1:6" x14ac:dyDescent="0.15">
      <c r="A2308" t="s">
        <v>1740</v>
      </c>
      <c r="B2308">
        <v>4717</v>
      </c>
      <c r="C2308" t="s">
        <v>1258</v>
      </c>
      <c r="D2308" s="932" t="str">
        <f>IF('P66'!G20&lt;&gt;"",'P66'!G20,"")</f>
        <v/>
      </c>
      <c r="E2308" t="s">
        <v>1125</v>
      </c>
      <c r="F2308" t="s">
        <v>1742</v>
      </c>
    </row>
    <row r="2309" spans="1:6" x14ac:dyDescent="0.15">
      <c r="A2309" t="s">
        <v>1740</v>
      </c>
      <c r="B2309">
        <v>4720</v>
      </c>
      <c r="C2309" t="s">
        <v>1744</v>
      </c>
      <c r="D2309" s="932">
        <f>IF('P66'!O20&lt;&gt;"",'P66'!O20,"")</f>
        <v>500000</v>
      </c>
      <c r="E2309" t="s">
        <v>1125</v>
      </c>
      <c r="F2309" t="s">
        <v>1742</v>
      </c>
    </row>
    <row r="2310" spans="1:6" x14ac:dyDescent="0.15">
      <c r="A2310" t="s">
        <v>1740</v>
      </c>
      <c r="B2310">
        <v>4721</v>
      </c>
      <c r="C2310" t="s">
        <v>1314</v>
      </c>
      <c r="D2310" s="919" t="str">
        <f>IF('P66'!C21&lt;&gt;"",'P66'!C21,"")</f>
        <v/>
      </c>
      <c r="E2310" t="s">
        <v>1125</v>
      </c>
      <c r="F2310" t="s">
        <v>1129</v>
      </c>
    </row>
    <row r="2311" spans="1:6" x14ac:dyDescent="0.15">
      <c r="A2311" t="s">
        <v>1740</v>
      </c>
      <c r="B2311">
        <v>4723</v>
      </c>
      <c r="C2311" t="s">
        <v>1264</v>
      </c>
      <c r="D2311" s="932" t="str">
        <f>IF('P66'!G21&lt;&gt;"",'P66'!G21,"")</f>
        <v/>
      </c>
      <c r="E2311" t="s">
        <v>1125</v>
      </c>
      <c r="F2311" t="s">
        <v>1742</v>
      </c>
    </row>
    <row r="2312" spans="1:6" x14ac:dyDescent="0.15">
      <c r="A2312" t="s">
        <v>1740</v>
      </c>
      <c r="B2312">
        <v>4738</v>
      </c>
      <c r="C2312" t="s">
        <v>1470</v>
      </c>
      <c r="D2312" t="str">
        <f>IF('P66'!E23&lt;&gt;"",'P66'!E23,"")</f>
        <v/>
      </c>
      <c r="E2312" t="s">
        <v>1125</v>
      </c>
      <c r="F2312" t="s">
        <v>1322</v>
      </c>
    </row>
    <row r="2313" spans="1:6" x14ac:dyDescent="0.15">
      <c r="A2313" t="s">
        <v>1740</v>
      </c>
      <c r="B2313">
        <v>4763</v>
      </c>
      <c r="C2313" t="s">
        <v>1745</v>
      </c>
      <c r="D2313" s="932" t="str">
        <f>IF('P66'!G28&lt;&gt;"",'P66'!G28,"")</f>
        <v/>
      </c>
      <c r="E2313" t="s">
        <v>1125</v>
      </c>
      <c r="F2313" t="s">
        <v>1742</v>
      </c>
    </row>
    <row r="2314" spans="1:6" x14ac:dyDescent="0.15">
      <c r="A2314" t="s">
        <v>1740</v>
      </c>
      <c r="B2314">
        <v>4769</v>
      </c>
      <c r="C2314" t="s">
        <v>1746</v>
      </c>
      <c r="D2314" s="926" t="str">
        <f>IF('P66'!C31&lt;&gt;"",'P66'!C31,"")</f>
        <v/>
      </c>
      <c r="E2314" t="s">
        <v>1125</v>
      </c>
      <c r="F2314" t="s">
        <v>1426</v>
      </c>
    </row>
    <row r="2315" spans="1:6" x14ac:dyDescent="0.15">
      <c r="A2315" t="s">
        <v>1740</v>
      </c>
      <c r="B2315">
        <v>4770</v>
      </c>
      <c r="C2315" t="s">
        <v>1747</v>
      </c>
      <c r="D2315" s="919" t="str">
        <f>IF('P66'!E31&lt;&gt;"",'P66'!E31,"")</f>
        <v/>
      </c>
      <c r="E2315" t="s">
        <v>1125</v>
      </c>
      <c r="F2315" t="s">
        <v>1129</v>
      </c>
    </row>
    <row r="2316" spans="1:6" x14ac:dyDescent="0.15">
      <c r="A2316" t="s">
        <v>1740</v>
      </c>
      <c r="B2316">
        <v>4771</v>
      </c>
      <c r="C2316" t="s">
        <v>1748</v>
      </c>
      <c r="D2316" s="932" t="str">
        <f>IF('P66'!G31&lt;&gt;"",'P66'!G31,"")</f>
        <v/>
      </c>
      <c r="E2316" t="s">
        <v>1125</v>
      </c>
      <c r="F2316" t="s">
        <v>1742</v>
      </c>
    </row>
    <row r="2317" spans="1:6" x14ac:dyDescent="0.15">
      <c r="A2317" t="s">
        <v>1740</v>
      </c>
      <c r="B2317">
        <v>4776</v>
      </c>
      <c r="C2317" t="s">
        <v>1749</v>
      </c>
      <c r="D2317" s="926" t="str">
        <f>IF('P66'!C32&lt;&gt;"",'P66'!C32,"")</f>
        <v/>
      </c>
      <c r="E2317" t="s">
        <v>1125</v>
      </c>
      <c r="F2317" t="s">
        <v>1426</v>
      </c>
    </row>
    <row r="2318" spans="1:6" x14ac:dyDescent="0.15">
      <c r="A2318" t="s">
        <v>1740</v>
      </c>
      <c r="B2318">
        <v>4777</v>
      </c>
      <c r="C2318" t="s">
        <v>1750</v>
      </c>
      <c r="D2318" s="919" t="str">
        <f>IF('P66'!E32&lt;&gt;"",'P66'!E32,"")</f>
        <v/>
      </c>
      <c r="E2318" t="s">
        <v>1125</v>
      </c>
      <c r="F2318" t="s">
        <v>1129</v>
      </c>
    </row>
    <row r="2319" spans="1:6" x14ac:dyDescent="0.15">
      <c r="A2319" t="s">
        <v>1740</v>
      </c>
      <c r="B2319">
        <v>4778</v>
      </c>
      <c r="C2319" t="s">
        <v>1751</v>
      </c>
      <c r="D2319" s="932" t="str">
        <f>IF('P66'!G32&lt;&gt;"",'P66'!G32,"")</f>
        <v/>
      </c>
      <c r="E2319" t="s">
        <v>1125</v>
      </c>
      <c r="F2319" t="s">
        <v>1742</v>
      </c>
    </row>
    <row r="2320" spans="1:6" x14ac:dyDescent="0.15">
      <c r="A2320" t="s">
        <v>1740</v>
      </c>
      <c r="B2320">
        <v>4781</v>
      </c>
      <c r="C2320" t="s">
        <v>1752</v>
      </c>
      <c r="D2320" s="926" t="str">
        <f>IF('P66'!C33&lt;&gt;"",'P66'!C33,"")</f>
        <v/>
      </c>
      <c r="E2320" t="s">
        <v>1125</v>
      </c>
      <c r="F2320" t="s">
        <v>1426</v>
      </c>
    </row>
    <row r="2321" spans="1:6" x14ac:dyDescent="0.15">
      <c r="A2321" t="s">
        <v>1740</v>
      </c>
      <c r="B2321">
        <v>4782</v>
      </c>
      <c r="C2321" t="s">
        <v>1753</v>
      </c>
      <c r="D2321" s="919" t="str">
        <f>IF('P66'!E33&lt;&gt;"",'P66'!E33,"")</f>
        <v/>
      </c>
      <c r="E2321" t="s">
        <v>1125</v>
      </c>
      <c r="F2321" t="s">
        <v>1129</v>
      </c>
    </row>
    <row r="2322" spans="1:6" x14ac:dyDescent="0.15">
      <c r="A2322" t="s">
        <v>1740</v>
      </c>
      <c r="B2322">
        <v>4783</v>
      </c>
      <c r="C2322" t="s">
        <v>1754</v>
      </c>
      <c r="D2322" s="932" t="str">
        <f>IF('P66'!G33&lt;&gt;"",'P66'!G33,"")</f>
        <v/>
      </c>
      <c r="E2322" t="s">
        <v>1125</v>
      </c>
      <c r="F2322" t="s">
        <v>1742</v>
      </c>
    </row>
    <row r="2323" spans="1:6" x14ac:dyDescent="0.15">
      <c r="A2323" t="s">
        <v>1740</v>
      </c>
      <c r="B2323">
        <v>4788</v>
      </c>
      <c r="C2323" t="s">
        <v>1755</v>
      </c>
      <c r="D2323" s="932">
        <f>IF('P66'!G34&lt;&gt;"",'P66'!G34,"")</f>
        <v>0</v>
      </c>
      <c r="E2323" t="s">
        <v>1125</v>
      </c>
      <c r="F2323" t="s">
        <v>1742</v>
      </c>
    </row>
    <row r="2324" spans="1:6" x14ac:dyDescent="0.15">
      <c r="A2324" t="s">
        <v>1740</v>
      </c>
      <c r="B2324">
        <v>4811</v>
      </c>
      <c r="C2324" t="s">
        <v>1756</v>
      </c>
      <c r="D2324" s="932">
        <f>IF('P66'!O38&lt;&gt;"",'P66'!O38,"")</f>
        <v>1000000</v>
      </c>
      <c r="E2324" t="s">
        <v>1125</v>
      </c>
      <c r="F2324" t="s">
        <v>1742</v>
      </c>
    </row>
    <row r="2325" spans="1:6" x14ac:dyDescent="0.15">
      <c r="A2325" t="s">
        <v>1757</v>
      </c>
      <c r="B2325">
        <v>4819</v>
      </c>
      <c r="C2325" t="s">
        <v>1184</v>
      </c>
      <c r="D2325" s="926" t="str">
        <f>IF('P67'!D4&lt;&gt;"",'P67'!D4,"")</f>
        <v/>
      </c>
      <c r="E2325" t="s">
        <v>1125</v>
      </c>
      <c r="F2325" t="s">
        <v>1426</v>
      </c>
    </row>
    <row r="2326" spans="1:6" x14ac:dyDescent="0.15">
      <c r="A2326" t="s">
        <v>1757</v>
      </c>
      <c r="B2326">
        <v>4823</v>
      </c>
      <c r="C2326" t="s">
        <v>1151</v>
      </c>
      <c r="D2326" s="926" t="str">
        <f>IF('P67'!D5&lt;&gt;"",'P67'!D5,"")</f>
        <v/>
      </c>
      <c r="E2326" t="s">
        <v>1125</v>
      </c>
      <c r="F2326" t="s">
        <v>1426</v>
      </c>
    </row>
    <row r="2327" spans="1:6" x14ac:dyDescent="0.15">
      <c r="A2327" t="s">
        <v>1757</v>
      </c>
      <c r="B2327">
        <v>4827</v>
      </c>
      <c r="C2327" t="s">
        <v>1153</v>
      </c>
      <c r="D2327" s="926" t="str">
        <f>IF('P67'!D6&lt;&gt;"",'P67'!D6,"")</f>
        <v/>
      </c>
      <c r="E2327" t="s">
        <v>1125</v>
      </c>
      <c r="F2327" t="s">
        <v>1426</v>
      </c>
    </row>
    <row r="2328" spans="1:6" x14ac:dyDescent="0.15">
      <c r="A2328" t="s">
        <v>1757</v>
      </c>
      <c r="B2328">
        <v>4831</v>
      </c>
      <c r="C2328" t="s">
        <v>1155</v>
      </c>
      <c r="D2328" s="926" t="str">
        <f>IF('P67'!D7&lt;&gt;"",'P67'!D7,"")</f>
        <v/>
      </c>
      <c r="E2328" t="s">
        <v>1125</v>
      </c>
      <c r="F2328" t="s">
        <v>1426</v>
      </c>
    </row>
    <row r="2329" spans="1:6" x14ac:dyDescent="0.15">
      <c r="A2329" t="s">
        <v>1757</v>
      </c>
      <c r="B2329">
        <v>4835</v>
      </c>
      <c r="C2329" t="s">
        <v>1157</v>
      </c>
      <c r="D2329" s="926" t="str">
        <f>IF('P67'!D8&lt;&gt;"",'P67'!D8,"")</f>
        <v/>
      </c>
      <c r="E2329" t="s">
        <v>1125</v>
      </c>
      <c r="F2329" t="s">
        <v>1426</v>
      </c>
    </row>
    <row r="2330" spans="1:6" x14ac:dyDescent="0.15">
      <c r="A2330" t="s">
        <v>1757</v>
      </c>
      <c r="B2330">
        <v>4839</v>
      </c>
      <c r="C2330" t="s">
        <v>1159</v>
      </c>
      <c r="D2330" s="926">
        <f>IF('P67'!D9&lt;&gt;"",'P67'!D9,"")</f>
        <v>0</v>
      </c>
      <c r="E2330" t="s">
        <v>1125</v>
      </c>
      <c r="F2330" t="s">
        <v>1426</v>
      </c>
    </row>
    <row r="2331" spans="1:6" x14ac:dyDescent="0.15">
      <c r="A2331" t="s">
        <v>1757</v>
      </c>
      <c r="B2331">
        <v>4844</v>
      </c>
      <c r="C2331" t="s">
        <v>1161</v>
      </c>
      <c r="D2331" s="926" t="str">
        <f>IF('P67'!D10&lt;&gt;"",'P67'!D10,"")</f>
        <v/>
      </c>
      <c r="E2331" t="s">
        <v>1125</v>
      </c>
      <c r="F2331" t="s">
        <v>1426</v>
      </c>
    </row>
    <row r="2332" spans="1:6" x14ac:dyDescent="0.15">
      <c r="A2332" t="s">
        <v>1757</v>
      </c>
      <c r="B2332">
        <v>4848</v>
      </c>
      <c r="C2332" t="s">
        <v>1163</v>
      </c>
      <c r="D2332" s="926" t="str">
        <f>IF('P67'!D11&lt;&gt;"",'P67'!D11,"")</f>
        <v/>
      </c>
      <c r="E2332" t="s">
        <v>1125</v>
      </c>
      <c r="F2332" t="s">
        <v>1426</v>
      </c>
    </row>
    <row r="2333" spans="1:6" x14ac:dyDescent="0.15">
      <c r="A2333" t="s">
        <v>1757</v>
      </c>
      <c r="B2333">
        <v>4852</v>
      </c>
      <c r="C2333" t="s">
        <v>1165</v>
      </c>
      <c r="D2333" s="926" t="str">
        <f>IF('P67'!D12&lt;&gt;"",'P67'!D12,"")</f>
        <v/>
      </c>
      <c r="E2333" t="s">
        <v>1125</v>
      </c>
      <c r="F2333" t="s">
        <v>1426</v>
      </c>
    </row>
    <row r="2334" spans="1:6" x14ac:dyDescent="0.15">
      <c r="A2334" t="s">
        <v>1757</v>
      </c>
      <c r="B2334">
        <v>4856</v>
      </c>
      <c r="C2334" t="s">
        <v>1167</v>
      </c>
      <c r="D2334" s="926" t="str">
        <f>IF('P67'!D13&lt;&gt;"",'P67'!D13,"")</f>
        <v/>
      </c>
      <c r="E2334" t="s">
        <v>1125</v>
      </c>
      <c r="F2334" t="s">
        <v>1426</v>
      </c>
    </row>
    <row r="2335" spans="1:6" x14ac:dyDescent="0.15">
      <c r="A2335" t="s">
        <v>1757</v>
      </c>
      <c r="B2335">
        <v>4860</v>
      </c>
      <c r="C2335" t="s">
        <v>1169</v>
      </c>
      <c r="D2335" s="926">
        <f>IF('P67'!D14&lt;&gt;"",'P67'!D14,"")</f>
        <v>0</v>
      </c>
      <c r="E2335" t="s">
        <v>1125</v>
      </c>
      <c r="F2335" t="s">
        <v>1426</v>
      </c>
    </row>
    <row r="2336" spans="1:6" x14ac:dyDescent="0.15">
      <c r="A2336" t="s">
        <v>1757</v>
      </c>
      <c r="B2336">
        <v>4864</v>
      </c>
      <c r="C2336" t="s">
        <v>1171</v>
      </c>
      <c r="D2336" s="926">
        <f>IF('P67'!D15&lt;&gt;"",'P67'!D15,"")</f>
        <v>0</v>
      </c>
      <c r="E2336" t="s">
        <v>1125</v>
      </c>
      <c r="F2336" t="s">
        <v>1426</v>
      </c>
    </row>
    <row r="2337" spans="1:6" x14ac:dyDescent="0.15">
      <c r="A2337" t="s">
        <v>1757</v>
      </c>
      <c r="B2337">
        <v>4868</v>
      </c>
      <c r="C2337" t="s">
        <v>1173</v>
      </c>
      <c r="D2337" s="926" t="str">
        <f>IF('P67'!D16&lt;&gt;"",'P67'!D16,"")</f>
        <v/>
      </c>
      <c r="E2337" t="s">
        <v>1125</v>
      </c>
      <c r="F2337" t="s">
        <v>1426</v>
      </c>
    </row>
    <row r="2338" spans="1:6" x14ac:dyDescent="0.15">
      <c r="A2338" t="s">
        <v>1757</v>
      </c>
      <c r="B2338">
        <v>4872</v>
      </c>
      <c r="C2338" t="s">
        <v>1175</v>
      </c>
      <c r="D2338" s="926">
        <f>IF('P67'!D17&lt;&gt;"",'P67'!D17,"")</f>
        <v>0</v>
      </c>
      <c r="E2338" t="s">
        <v>1125</v>
      </c>
      <c r="F2338" t="s">
        <v>1426</v>
      </c>
    </row>
    <row r="2339" spans="1:6" x14ac:dyDescent="0.15">
      <c r="A2339" t="s">
        <v>1757</v>
      </c>
      <c r="B2339">
        <v>4876</v>
      </c>
      <c r="C2339" t="s">
        <v>1179</v>
      </c>
      <c r="D2339" s="922" t="str">
        <f>IF('P67'!D18&lt;&gt;"",'P67'!D18,"")</f>
        <v/>
      </c>
      <c r="E2339" t="s">
        <v>1125</v>
      </c>
      <c r="F2339" s="923">
        <v>0</v>
      </c>
    </row>
    <row r="2340" spans="1:6" x14ac:dyDescent="0.15">
      <c r="A2340" t="s">
        <v>1757</v>
      </c>
      <c r="B2340">
        <v>4880</v>
      </c>
      <c r="C2340" t="s">
        <v>1249</v>
      </c>
      <c r="D2340" s="922" t="str">
        <f>IF('P67'!D19&lt;&gt;"",'P67'!D19,"")</f>
        <v/>
      </c>
      <c r="E2340" t="s">
        <v>1125</v>
      </c>
      <c r="F2340" s="923">
        <v>0</v>
      </c>
    </row>
  </sheetData>
  <phoneticPr fontId="3"/>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30">
    <pageSetUpPr fitToPage="1"/>
  </sheetPr>
  <dimension ref="A1:G59"/>
  <sheetViews>
    <sheetView view="pageBreakPreview" zoomScale="85" zoomScaleNormal="60" zoomScaleSheetLayoutView="85" workbookViewId="0">
      <selection activeCell="J6" sqref="J6"/>
    </sheetView>
  </sheetViews>
  <sheetFormatPr defaultRowHeight="14.25" x14ac:dyDescent="0.15"/>
  <cols>
    <col min="1" max="1" width="3.25" style="1063" customWidth="1"/>
    <col min="2" max="2" width="60.625" style="1063" customWidth="1"/>
    <col min="3" max="3" width="13.875" style="1063" bestFit="1" customWidth="1"/>
    <col min="4" max="4" width="3.375" style="1063" customWidth="1"/>
    <col min="5" max="5" width="60.625" style="1063" customWidth="1"/>
    <col min="6" max="6" width="13.875" style="1063" bestFit="1" customWidth="1"/>
    <col min="7" max="7" width="20.375" style="1063" customWidth="1"/>
  </cols>
  <sheetData>
    <row r="1" spans="1:7" ht="24" x14ac:dyDescent="0.15">
      <c r="A1" s="1905" t="s">
        <v>2222</v>
      </c>
      <c r="B1" s="1905"/>
      <c r="C1" s="1905"/>
      <c r="D1" s="1905"/>
      <c r="E1" s="1905"/>
      <c r="F1" s="1905"/>
      <c r="G1" s="1905"/>
    </row>
    <row r="2" spans="1:7" ht="6.6" customHeight="1" x14ac:dyDescent="0.15">
      <c r="A2" s="1062"/>
      <c r="B2" s="1062"/>
      <c r="C2" s="1062"/>
      <c r="D2" s="1062"/>
      <c r="E2" s="1062"/>
      <c r="F2" s="1062"/>
      <c r="G2" s="1062"/>
    </row>
    <row r="3" spans="1:7" ht="24" x14ac:dyDescent="0.15">
      <c r="A3" s="1061"/>
      <c r="B3" s="1246" t="s">
        <v>2147</v>
      </c>
      <c r="C3" s="1061" t="str">
        <f>IF('P0(世田谷区)'!C5&lt;&gt;"",'P0(世田谷区)'!C5,"")</f>
        <v/>
      </c>
      <c r="D3" s="1061"/>
      <c r="E3" s="1061"/>
      <c r="F3" s="1061"/>
      <c r="G3" s="1061"/>
    </row>
    <row r="4" spans="1:7" x14ac:dyDescent="0.15">
      <c r="A4" s="1906" t="s">
        <v>1903</v>
      </c>
      <c r="B4" s="1906"/>
      <c r="C4" s="1906"/>
      <c r="D4" s="1906" t="s">
        <v>1904</v>
      </c>
      <c r="E4" s="1906"/>
      <c r="F4" s="1906"/>
      <c r="G4" s="1907" t="s">
        <v>1905</v>
      </c>
    </row>
    <row r="5" spans="1:7" x14ac:dyDescent="0.15">
      <c r="A5" s="1080"/>
      <c r="B5" s="1066" t="s">
        <v>2146</v>
      </c>
      <c r="C5" s="1228" t="s">
        <v>1906</v>
      </c>
      <c r="D5" s="1080"/>
      <c r="E5" s="1066" t="s">
        <v>2146</v>
      </c>
      <c r="F5" s="1228" t="s">
        <v>1907</v>
      </c>
      <c r="G5" s="1907"/>
    </row>
    <row r="6" spans="1:7" x14ac:dyDescent="0.15">
      <c r="A6" s="1065" t="s">
        <v>2088</v>
      </c>
      <c r="B6" s="1066"/>
      <c r="C6" s="1067">
        <f>SUM(C7:C9)</f>
        <v>0</v>
      </c>
      <c r="D6" s="1068" t="s">
        <v>1908</v>
      </c>
      <c r="E6" s="1066"/>
      <c r="F6" s="1067">
        <f>SUM(F7:F12)</f>
        <v>0</v>
      </c>
      <c r="G6" s="1069"/>
    </row>
    <row r="7" spans="1:7" x14ac:dyDescent="0.15">
      <c r="A7" s="1065"/>
      <c r="B7" s="1070" t="s">
        <v>2089</v>
      </c>
      <c r="C7" s="1218"/>
      <c r="D7" s="1071"/>
      <c r="E7" s="1070" t="s">
        <v>1909</v>
      </c>
      <c r="F7" s="1218"/>
      <c r="G7" s="1071"/>
    </row>
    <row r="8" spans="1:7" x14ac:dyDescent="0.15">
      <c r="A8" s="1065"/>
      <c r="B8" s="1071" t="s">
        <v>1910</v>
      </c>
      <c r="C8" s="1222"/>
      <c r="D8" s="1071"/>
      <c r="E8" s="1072" t="s">
        <v>1911</v>
      </c>
      <c r="F8" s="1219"/>
      <c r="G8" s="1071"/>
    </row>
    <row r="9" spans="1:7" x14ac:dyDescent="0.15">
      <c r="A9" s="1073"/>
      <c r="B9" s="1074" t="s">
        <v>1912</v>
      </c>
      <c r="C9" s="1220"/>
      <c r="D9" s="1071"/>
      <c r="E9" s="1072" t="s">
        <v>1913</v>
      </c>
      <c r="F9" s="1219"/>
      <c r="G9" s="1071"/>
    </row>
    <row r="10" spans="1:7" x14ac:dyDescent="0.15">
      <c r="A10" s="1075" t="s">
        <v>1914</v>
      </c>
      <c r="B10" s="1076"/>
      <c r="C10" s="1077">
        <f>SUM(C11:C13)</f>
        <v>0</v>
      </c>
      <c r="D10" s="1071"/>
      <c r="E10" s="1072" t="s">
        <v>1915</v>
      </c>
      <c r="F10" s="1219"/>
      <c r="G10" s="1071"/>
    </row>
    <row r="11" spans="1:7" x14ac:dyDescent="0.15">
      <c r="A11" s="1065"/>
      <c r="B11" s="1070" t="s">
        <v>1916</v>
      </c>
      <c r="C11" s="1218"/>
      <c r="D11" s="1071"/>
      <c r="E11" s="1072" t="s">
        <v>1917</v>
      </c>
      <c r="F11" s="1219"/>
      <c r="G11" s="1071"/>
    </row>
    <row r="12" spans="1:7" x14ac:dyDescent="0.15">
      <c r="A12" s="1065"/>
      <c r="B12" s="1072" t="s">
        <v>1918</v>
      </c>
      <c r="C12" s="1219"/>
      <c r="D12" s="1078"/>
      <c r="E12" s="1074" t="s">
        <v>1919</v>
      </c>
      <c r="F12" s="1220"/>
      <c r="G12" s="1071"/>
    </row>
    <row r="13" spans="1:7" x14ac:dyDescent="0.15">
      <c r="A13" s="1073"/>
      <c r="B13" s="1074" t="s">
        <v>1920</v>
      </c>
      <c r="C13" s="1220"/>
      <c r="D13" s="1068" t="s">
        <v>1921</v>
      </c>
      <c r="E13" s="1066"/>
      <c r="F13" s="1067">
        <f>SUM(F14:F23)</f>
        <v>0</v>
      </c>
      <c r="G13" s="1071"/>
    </row>
    <row r="14" spans="1:7" x14ac:dyDescent="0.15">
      <c r="A14" s="1079" t="s">
        <v>1922</v>
      </c>
      <c r="B14" s="1079"/>
      <c r="C14" s="1221"/>
      <c r="D14" s="1071" t="s">
        <v>1923</v>
      </c>
      <c r="E14" s="1070" t="s">
        <v>1924</v>
      </c>
      <c r="F14" s="1218"/>
      <c r="G14" s="1071"/>
    </row>
    <row r="15" spans="1:7" x14ac:dyDescent="0.15">
      <c r="A15" s="1079" t="s">
        <v>1925</v>
      </c>
      <c r="B15" s="1079"/>
      <c r="C15" s="1221"/>
      <c r="D15" s="1071"/>
      <c r="E15" s="1072" t="s">
        <v>1926</v>
      </c>
      <c r="F15" s="1219"/>
      <c r="G15" s="1071"/>
    </row>
    <row r="16" spans="1:7" x14ac:dyDescent="0.15">
      <c r="A16" s="1079" t="s">
        <v>1927</v>
      </c>
      <c r="B16" s="1079"/>
      <c r="C16" s="1221"/>
      <c r="D16" s="1071"/>
      <c r="E16" s="1072" t="s">
        <v>1928</v>
      </c>
      <c r="F16" s="1219"/>
      <c r="G16" s="1071"/>
    </row>
    <row r="17" spans="1:7" x14ac:dyDescent="0.15">
      <c r="A17" s="1079" t="s">
        <v>1929</v>
      </c>
      <c r="B17" s="1079"/>
      <c r="C17" s="1221"/>
      <c r="D17" s="1071" t="s">
        <v>1923</v>
      </c>
      <c r="E17" s="1072" t="s">
        <v>1930</v>
      </c>
      <c r="F17" s="1219"/>
      <c r="G17" s="1071"/>
    </row>
    <row r="18" spans="1:7" x14ac:dyDescent="0.15">
      <c r="A18" s="1079" t="s">
        <v>1931</v>
      </c>
      <c r="B18" s="1079"/>
      <c r="C18" s="1221"/>
      <c r="D18" s="1071"/>
      <c r="E18" s="1072" t="s">
        <v>1932</v>
      </c>
      <c r="F18" s="1219"/>
      <c r="G18" s="1071"/>
    </row>
    <row r="19" spans="1:7" x14ac:dyDescent="0.15">
      <c r="A19" s="1079" t="s">
        <v>1933</v>
      </c>
      <c r="B19" s="1079"/>
      <c r="C19" s="1221"/>
      <c r="D19" s="1071"/>
      <c r="E19" s="1072" t="s">
        <v>1934</v>
      </c>
      <c r="F19" s="1219"/>
      <c r="G19" s="1071"/>
    </row>
    <row r="20" spans="1:7" x14ac:dyDescent="0.15">
      <c r="A20" s="1069"/>
      <c r="B20" s="1069"/>
      <c r="C20" s="1069"/>
      <c r="D20" s="1071"/>
      <c r="E20" s="1072" t="s">
        <v>1935</v>
      </c>
      <c r="F20" s="1219"/>
      <c r="G20" s="1071"/>
    </row>
    <row r="21" spans="1:7" x14ac:dyDescent="0.15">
      <c r="A21" s="1071"/>
      <c r="B21" s="1071"/>
      <c r="C21" s="1071"/>
      <c r="D21" s="1071"/>
      <c r="E21" s="1072" t="s">
        <v>1936</v>
      </c>
      <c r="F21" s="1219"/>
      <c r="G21" s="1071"/>
    </row>
    <row r="22" spans="1:7" x14ac:dyDescent="0.15">
      <c r="A22" s="1071"/>
      <c r="B22" s="1071"/>
      <c r="C22" s="1071"/>
      <c r="D22" s="1071" t="s">
        <v>1923</v>
      </c>
      <c r="E22" s="1072" t="s">
        <v>1937</v>
      </c>
      <c r="F22" s="1219"/>
      <c r="G22" s="1071"/>
    </row>
    <row r="23" spans="1:7" x14ac:dyDescent="0.15">
      <c r="A23" s="1071"/>
      <c r="B23" s="1071"/>
      <c r="C23" s="1071"/>
      <c r="D23" s="1078"/>
      <c r="E23" s="1074" t="s">
        <v>1938</v>
      </c>
      <c r="F23" s="1220"/>
      <c r="G23" s="1071"/>
    </row>
    <row r="24" spans="1:7" x14ac:dyDescent="0.15">
      <c r="A24" s="1071"/>
      <c r="B24" s="1071"/>
      <c r="C24" s="1071"/>
      <c r="D24" s="1068" t="s">
        <v>1939</v>
      </c>
      <c r="E24" s="1066"/>
      <c r="F24" s="1067">
        <f>SUM(F25:F42)</f>
        <v>0</v>
      </c>
      <c r="G24" s="1071"/>
    </row>
    <row r="25" spans="1:7" x14ac:dyDescent="0.15">
      <c r="A25" s="1071"/>
      <c r="B25" s="1071"/>
      <c r="C25" s="1071"/>
      <c r="D25" s="1071"/>
      <c r="E25" s="1070" t="s">
        <v>1940</v>
      </c>
      <c r="F25" s="1218"/>
      <c r="G25" s="1071"/>
    </row>
    <row r="26" spans="1:7" x14ac:dyDescent="0.15">
      <c r="A26" s="1071"/>
      <c r="B26" s="1071"/>
      <c r="C26" s="1071"/>
      <c r="D26" s="1071"/>
      <c r="E26" s="1072" t="s">
        <v>1941</v>
      </c>
      <c r="F26" s="1219"/>
      <c r="G26" s="1071"/>
    </row>
    <row r="27" spans="1:7" x14ac:dyDescent="0.15">
      <c r="A27" s="1071"/>
      <c r="B27" s="1071"/>
      <c r="C27" s="1071"/>
      <c r="D27" s="1071"/>
      <c r="E27" s="1072" t="s">
        <v>1942</v>
      </c>
      <c r="F27" s="1219"/>
      <c r="G27" s="1071"/>
    </row>
    <row r="28" spans="1:7" x14ac:dyDescent="0.15">
      <c r="A28" s="1071"/>
      <c r="B28" s="1071"/>
      <c r="C28" s="1071"/>
      <c r="D28" s="1071"/>
      <c r="E28" s="1072" t="s">
        <v>1943</v>
      </c>
      <c r="F28" s="1219"/>
      <c r="G28" s="1071"/>
    </row>
    <row r="29" spans="1:7" x14ac:dyDescent="0.15">
      <c r="A29" s="1071"/>
      <c r="B29" s="1071"/>
      <c r="C29" s="1071"/>
      <c r="D29" s="1071"/>
      <c r="E29" s="1072" t="s">
        <v>1944</v>
      </c>
      <c r="F29" s="1219"/>
      <c r="G29" s="1071"/>
    </row>
    <row r="30" spans="1:7" x14ac:dyDescent="0.15">
      <c r="A30" s="1071"/>
      <c r="B30" s="1071"/>
      <c r="C30" s="1071"/>
      <c r="D30" s="1071"/>
      <c r="E30" s="1072" t="s">
        <v>1945</v>
      </c>
      <c r="F30" s="1219"/>
      <c r="G30" s="1071"/>
    </row>
    <row r="31" spans="1:7" x14ac:dyDescent="0.15">
      <c r="A31" s="1071"/>
      <c r="B31" s="1071"/>
      <c r="C31" s="1071"/>
      <c r="D31" s="1071"/>
      <c r="E31" s="1072" t="s">
        <v>1946</v>
      </c>
      <c r="F31" s="1219"/>
      <c r="G31" s="1071"/>
    </row>
    <row r="32" spans="1:7" x14ac:dyDescent="0.15">
      <c r="A32" s="1071"/>
      <c r="B32" s="1071"/>
      <c r="C32" s="1071"/>
      <c r="D32" s="1071"/>
      <c r="E32" s="1072" t="s">
        <v>1947</v>
      </c>
      <c r="F32" s="1219"/>
      <c r="G32" s="1071"/>
    </row>
    <row r="33" spans="1:7" x14ac:dyDescent="0.15">
      <c r="A33" s="1071"/>
      <c r="B33" s="1071"/>
      <c r="C33" s="1071"/>
      <c r="D33" s="1071"/>
      <c r="E33" s="1072" t="s">
        <v>1948</v>
      </c>
      <c r="F33" s="1219"/>
      <c r="G33" s="1071"/>
    </row>
    <row r="34" spans="1:7" x14ac:dyDescent="0.15">
      <c r="A34" s="1071"/>
      <c r="B34" s="1071"/>
      <c r="C34" s="1071"/>
      <c r="D34" s="1071"/>
      <c r="E34" s="1072" t="s">
        <v>1949</v>
      </c>
      <c r="F34" s="1219"/>
      <c r="G34" s="1071"/>
    </row>
    <row r="35" spans="1:7" x14ac:dyDescent="0.15">
      <c r="A35" s="1071"/>
      <c r="B35" s="1071"/>
      <c r="C35" s="1071"/>
      <c r="D35" s="1071"/>
      <c r="E35" s="1072" t="s">
        <v>1950</v>
      </c>
      <c r="F35" s="1219"/>
      <c r="G35" s="1071"/>
    </row>
    <row r="36" spans="1:7" x14ac:dyDescent="0.15">
      <c r="A36" s="1071"/>
      <c r="B36" s="1071"/>
      <c r="C36" s="1071"/>
      <c r="D36" s="1071"/>
      <c r="E36" s="1072" t="s">
        <v>1951</v>
      </c>
      <c r="F36" s="1219"/>
      <c r="G36" s="1071"/>
    </row>
    <row r="37" spans="1:7" x14ac:dyDescent="0.15">
      <c r="A37" s="1071"/>
      <c r="B37" s="1071"/>
      <c r="C37" s="1071"/>
      <c r="D37" s="1071"/>
      <c r="E37" s="1072" t="s">
        <v>1952</v>
      </c>
      <c r="F37" s="1219"/>
      <c r="G37" s="1071"/>
    </row>
    <row r="38" spans="1:7" x14ac:dyDescent="0.15">
      <c r="A38" s="1071"/>
      <c r="B38" s="1071"/>
      <c r="C38" s="1071"/>
      <c r="D38" s="1071"/>
      <c r="E38" s="1072" t="s">
        <v>1953</v>
      </c>
      <c r="F38" s="1219"/>
      <c r="G38" s="1071"/>
    </row>
    <row r="39" spans="1:7" x14ac:dyDescent="0.15">
      <c r="A39" s="1071"/>
      <c r="B39" s="1071"/>
      <c r="C39" s="1071"/>
      <c r="D39" s="1071"/>
      <c r="E39" s="1072" t="s">
        <v>1954</v>
      </c>
      <c r="F39" s="1219"/>
      <c r="G39" s="1071"/>
    </row>
    <row r="40" spans="1:7" x14ac:dyDescent="0.15">
      <c r="A40" s="1071"/>
      <c r="B40" s="1071"/>
      <c r="C40" s="1071"/>
      <c r="D40" s="1071"/>
      <c r="E40" s="1072" t="s">
        <v>1955</v>
      </c>
      <c r="F40" s="1219"/>
      <c r="G40" s="1071"/>
    </row>
    <row r="41" spans="1:7" x14ac:dyDescent="0.15">
      <c r="A41" s="1071"/>
      <c r="B41" s="1071"/>
      <c r="C41" s="1071"/>
      <c r="D41" s="1071"/>
      <c r="E41" s="1072" t="s">
        <v>1956</v>
      </c>
      <c r="F41" s="1219"/>
      <c r="G41" s="1071"/>
    </row>
    <row r="42" spans="1:7" x14ac:dyDescent="0.15">
      <c r="A42" s="1071"/>
      <c r="B42" s="1071"/>
      <c r="C42" s="1071"/>
      <c r="D42" s="1078"/>
      <c r="E42" s="1074" t="s">
        <v>1957</v>
      </c>
      <c r="F42" s="1220"/>
      <c r="G42" s="1071"/>
    </row>
    <row r="43" spans="1:7" x14ac:dyDescent="0.15">
      <c r="A43" s="1071"/>
      <c r="B43" s="1071"/>
      <c r="C43" s="1071"/>
      <c r="D43" s="1080" t="s">
        <v>1958</v>
      </c>
      <c r="E43" s="1066"/>
      <c r="F43" s="1221"/>
      <c r="G43" s="1071"/>
    </row>
    <row r="44" spans="1:7" x14ac:dyDescent="0.15">
      <c r="A44" s="1071"/>
      <c r="B44" s="1071"/>
      <c r="C44" s="1071"/>
      <c r="D44" s="1080" t="s">
        <v>1959</v>
      </c>
      <c r="E44" s="1066"/>
      <c r="F44" s="1221"/>
      <c r="G44" s="1071"/>
    </row>
    <row r="45" spans="1:7" x14ac:dyDescent="0.15">
      <c r="A45" s="1071"/>
      <c r="B45" s="1071"/>
      <c r="C45" s="1071"/>
      <c r="D45" s="1080" t="s">
        <v>1960</v>
      </c>
      <c r="E45" s="1066"/>
      <c r="F45" s="1221"/>
      <c r="G45" s="1071"/>
    </row>
    <row r="46" spans="1:7" x14ac:dyDescent="0.15">
      <c r="A46" s="1078"/>
      <c r="B46" s="1078"/>
      <c r="C46" s="1078"/>
      <c r="D46" s="1080" t="s">
        <v>1961</v>
      </c>
      <c r="E46" s="1066"/>
      <c r="F46" s="1221"/>
      <c r="G46" s="1078"/>
    </row>
    <row r="47" spans="1:7" x14ac:dyDescent="0.15">
      <c r="A47" s="1064" t="s">
        <v>1962</v>
      </c>
      <c r="B47" s="1064"/>
      <c r="C47" s="1221"/>
      <c r="D47" s="1080" t="s">
        <v>1963</v>
      </c>
      <c r="E47" s="1066"/>
      <c r="F47" s="1221"/>
      <c r="G47" s="1067">
        <f>C47-F47</f>
        <v>0</v>
      </c>
    </row>
    <row r="48" spans="1:7" x14ac:dyDescent="0.15">
      <c r="A48" s="1079"/>
      <c r="B48" s="1243" t="s">
        <v>2142</v>
      </c>
      <c r="C48" s="1067">
        <f>SUM(C6,C10,C14,C15,C16,C17,C18,C19,C47)</f>
        <v>0</v>
      </c>
      <c r="D48" s="1080"/>
      <c r="E48" s="1244" t="s">
        <v>2145</v>
      </c>
      <c r="F48" s="1067">
        <f>SUM(F6,F13,F24,F43,F44,F45,F46,F47)</f>
        <v>0</v>
      </c>
      <c r="G48" s="1067">
        <f>C48-F48</f>
        <v>0</v>
      </c>
    </row>
    <row r="49" spans="1:7" x14ac:dyDescent="0.15">
      <c r="A49" s="1064" t="s">
        <v>2090</v>
      </c>
      <c r="B49" s="1064"/>
      <c r="C49" s="1221"/>
      <c r="D49" s="1080" t="s">
        <v>1964</v>
      </c>
      <c r="E49" s="1066"/>
      <c r="F49" s="1221"/>
      <c r="G49" s="1069"/>
    </row>
    <row r="50" spans="1:7" x14ac:dyDescent="0.15">
      <c r="A50" s="1064" t="s">
        <v>1965</v>
      </c>
      <c r="B50" s="1064"/>
      <c r="C50" s="1221"/>
      <c r="D50" s="1080" t="s">
        <v>1966</v>
      </c>
      <c r="E50" s="1066"/>
      <c r="F50" s="1221"/>
      <c r="G50" s="1071"/>
    </row>
    <row r="51" spans="1:7" x14ac:dyDescent="0.15">
      <c r="A51" s="1064" t="s">
        <v>1967</v>
      </c>
      <c r="B51" s="1064"/>
      <c r="C51" s="1221"/>
      <c r="D51" s="1080" t="s">
        <v>1968</v>
      </c>
      <c r="E51" s="1066"/>
      <c r="F51" s="1221"/>
      <c r="G51" s="1071"/>
    </row>
    <row r="52" spans="1:7" x14ac:dyDescent="0.15">
      <c r="A52" s="1064" t="s">
        <v>1969</v>
      </c>
      <c r="B52" s="1064"/>
      <c r="C52" s="1221"/>
      <c r="D52" s="1080" t="s">
        <v>1970</v>
      </c>
      <c r="E52" s="1066"/>
      <c r="F52" s="1221"/>
      <c r="G52" s="1071"/>
    </row>
    <row r="53" spans="1:7" x14ac:dyDescent="0.15">
      <c r="A53" s="1069"/>
      <c r="B53" s="1069"/>
      <c r="C53" s="1069"/>
      <c r="D53" s="1080" t="s">
        <v>1971</v>
      </c>
      <c r="E53" s="1066"/>
      <c r="F53" s="1221"/>
      <c r="G53" s="1071"/>
    </row>
    <row r="54" spans="1:7" x14ac:dyDescent="0.15">
      <c r="A54" s="1078"/>
      <c r="B54" s="1078"/>
      <c r="C54" s="1078"/>
      <c r="D54" s="1080" t="s">
        <v>1972</v>
      </c>
      <c r="E54" s="1066"/>
      <c r="F54" s="1221"/>
      <c r="G54" s="1078"/>
    </row>
    <row r="55" spans="1:7" x14ac:dyDescent="0.15">
      <c r="A55" s="1080"/>
      <c r="B55" s="1244" t="s">
        <v>2143</v>
      </c>
      <c r="C55" s="1067">
        <f>SUM(C49,C50,C51,C52)</f>
        <v>0</v>
      </c>
      <c r="D55" s="1080"/>
      <c r="E55" s="1244" t="s">
        <v>2144</v>
      </c>
      <c r="F55" s="1067">
        <f>SUM(F49,F50,F51,F52,F53,F54)</f>
        <v>0</v>
      </c>
      <c r="G55" s="1067">
        <f>C55-F55</f>
        <v>0</v>
      </c>
    </row>
    <row r="56" spans="1:7" x14ac:dyDescent="0.15">
      <c r="A56" s="1081"/>
      <c r="B56" s="1086" t="s">
        <v>974</v>
      </c>
      <c r="C56" s="1067">
        <f>SUM(C48,C55)</f>
        <v>0</v>
      </c>
      <c r="D56" s="1080"/>
      <c r="E56" s="1086" t="s">
        <v>974</v>
      </c>
      <c r="F56" s="1067">
        <f>SUM(F48,F55)</f>
        <v>0</v>
      </c>
      <c r="G56" s="1067">
        <f>C56-F56</f>
        <v>0</v>
      </c>
    </row>
    <row r="57" spans="1:7" x14ac:dyDescent="0.15">
      <c r="A57" s="1063" t="s">
        <v>1973</v>
      </c>
    </row>
    <row r="58" spans="1:7" x14ac:dyDescent="0.15">
      <c r="A58" s="1063" t="s">
        <v>1974</v>
      </c>
    </row>
    <row r="59" spans="1:7" x14ac:dyDescent="0.15">
      <c r="A59" s="1063" t="s">
        <v>1975</v>
      </c>
    </row>
  </sheetData>
  <sheetProtection formatRows="0"/>
  <mergeCells count="4">
    <mergeCell ref="A1:G1"/>
    <mergeCell ref="A4:C4"/>
    <mergeCell ref="D4:F4"/>
    <mergeCell ref="G4:G5"/>
  </mergeCells>
  <phoneticPr fontId="3"/>
  <pageMargins left="0.70866141732283472" right="0.70866141732283472" top="0.74803149606299213" bottom="0.74803149606299213" header="0.31496062992125984" footer="0.19685039370078741"/>
  <pageSetup paperSize="9" scale="63" orientation="landscape" r:id="rId1"/>
  <headerFooter>
    <oddFooter>&amp;C&amp;A</oddFooter>
  </headerFooter>
  <legacy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33"/>
  <dimension ref="A1"/>
  <sheetViews>
    <sheetView workbookViewId="0"/>
  </sheetViews>
  <sheetFormatPr defaultRowHeight="13.5" x14ac:dyDescent="0.15"/>
  <sheetData/>
  <phoneticPr fontId="3"/>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35"/>
  <dimension ref="A1"/>
  <sheetViews>
    <sheetView workbookViewId="0"/>
  </sheetViews>
  <sheetFormatPr defaultRowHeight="13.5" x14ac:dyDescent="0.15"/>
  <sheetData/>
  <phoneticPr fontId="3"/>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38"/>
  <dimension ref="A1:G15"/>
  <sheetViews>
    <sheetView view="pageBreakPreview" zoomScaleNormal="100" zoomScaleSheetLayoutView="100" workbookViewId="0">
      <selection activeCell="J6" sqref="J6"/>
    </sheetView>
  </sheetViews>
  <sheetFormatPr defaultRowHeight="13.5" x14ac:dyDescent="0.15"/>
  <cols>
    <col min="1" max="1" width="2.875" customWidth="1"/>
    <col min="2" max="2" width="15.375" customWidth="1"/>
    <col min="3" max="7" width="16.75" customWidth="1"/>
  </cols>
  <sheetData>
    <row r="1" spans="1:7" s="1061" customFormat="1" ht="21" customHeight="1" x14ac:dyDescent="0.15">
      <c r="A1" s="1905" t="s">
        <v>1885</v>
      </c>
      <c r="B1" s="1905"/>
      <c r="C1" s="1905"/>
      <c r="D1" s="1905"/>
      <c r="E1" s="1905"/>
      <c r="F1" s="1905"/>
      <c r="G1" s="1905"/>
    </row>
    <row r="2" spans="1:7" s="1063" customFormat="1" ht="21" customHeight="1" x14ac:dyDescent="0.15"/>
    <row r="3" spans="1:7" s="1063" customFormat="1" ht="21" customHeight="1" x14ac:dyDescent="0.15">
      <c r="A3" s="1063" t="s">
        <v>2223</v>
      </c>
      <c r="G3" s="1082" t="s">
        <v>1886</v>
      </c>
    </row>
    <row r="4" spans="1:7" s="1063" customFormat="1" ht="21" customHeight="1" x14ac:dyDescent="0.15"/>
    <row r="5" spans="1:7" s="1061" customFormat="1" ht="21" customHeight="1" x14ac:dyDescent="0.15">
      <c r="A5" s="1908" t="s">
        <v>1887</v>
      </c>
      <c r="B5" s="1908"/>
      <c r="C5" s="1908"/>
      <c r="D5" s="1908"/>
      <c r="E5" s="1908"/>
      <c r="F5" s="1908"/>
      <c r="G5" s="1908"/>
    </row>
    <row r="6" spans="1:7" s="1062" customFormat="1" ht="21" customHeight="1" x14ac:dyDescent="0.15">
      <c r="A6" s="1909" t="s">
        <v>1888</v>
      </c>
      <c r="B6" s="1910"/>
      <c r="C6" s="1083" t="s">
        <v>1889</v>
      </c>
      <c r="D6" s="1083" t="s">
        <v>1890</v>
      </c>
      <c r="E6" s="1083" t="s">
        <v>1891</v>
      </c>
      <c r="F6" s="1083" t="s">
        <v>1892</v>
      </c>
      <c r="G6" s="1083" t="s">
        <v>1893</v>
      </c>
    </row>
    <row r="7" spans="1:7" s="1063" customFormat="1" ht="21" customHeight="1" x14ac:dyDescent="0.15">
      <c r="A7" s="1068" t="s">
        <v>1894</v>
      </c>
      <c r="B7" s="1066"/>
      <c r="C7" s="1084">
        <f>SUM(C8:C10)</f>
        <v>0</v>
      </c>
      <c r="D7" s="1084">
        <f>SUM(D8:D10)</f>
        <v>0</v>
      </c>
      <c r="E7" s="1084">
        <f>SUM(E8:E10)</f>
        <v>0</v>
      </c>
      <c r="F7" s="1084">
        <f>C7+D7-E7</f>
        <v>0</v>
      </c>
      <c r="G7" s="1064"/>
    </row>
    <row r="8" spans="1:7" s="1063" customFormat="1" ht="21" customHeight="1" x14ac:dyDescent="0.15">
      <c r="A8" s="1065"/>
      <c r="B8" s="1218" t="s">
        <v>1895</v>
      </c>
      <c r="C8" s="1218"/>
      <c r="D8" s="1218"/>
      <c r="E8" s="1218"/>
      <c r="F8" s="1218"/>
      <c r="G8" s="1218"/>
    </row>
    <row r="9" spans="1:7" s="1063" customFormat="1" ht="21" customHeight="1" x14ac:dyDescent="0.15">
      <c r="A9" s="1065"/>
      <c r="B9" s="1219" t="s">
        <v>1896</v>
      </c>
      <c r="C9" s="1219"/>
      <c r="D9" s="1219"/>
      <c r="E9" s="1219"/>
      <c r="F9" s="1219"/>
      <c r="G9" s="1219"/>
    </row>
    <row r="10" spans="1:7" s="1063" customFormat="1" ht="21" customHeight="1" x14ac:dyDescent="0.15">
      <c r="A10" s="1073"/>
      <c r="B10" s="1220" t="s">
        <v>1897</v>
      </c>
      <c r="C10" s="1220"/>
      <c r="D10" s="1220"/>
      <c r="E10" s="1220"/>
      <c r="F10" s="1220"/>
      <c r="G10" s="1220"/>
    </row>
    <row r="11" spans="1:7" s="1063" customFormat="1" ht="21" customHeight="1" x14ac:dyDescent="0.15">
      <c r="A11" s="1068" t="s">
        <v>1898</v>
      </c>
      <c r="B11" s="1066"/>
      <c r="C11" s="1084">
        <f>SUM(C12:C14)</f>
        <v>0</v>
      </c>
      <c r="D11" s="1084">
        <f>SUM(D12:D14)</f>
        <v>0</v>
      </c>
      <c r="E11" s="1084">
        <f>SUM(E12:E14)</f>
        <v>0</v>
      </c>
      <c r="F11" s="1084">
        <f>C11+D11-E11</f>
        <v>0</v>
      </c>
      <c r="G11" s="1064"/>
    </row>
    <row r="12" spans="1:7" s="1063" customFormat="1" ht="21" customHeight="1" x14ac:dyDescent="0.15">
      <c r="A12" s="1065"/>
      <c r="B12" s="1218" t="s">
        <v>1899</v>
      </c>
      <c r="C12" s="1218"/>
      <c r="D12" s="1218"/>
      <c r="E12" s="1218"/>
      <c r="F12" s="1218"/>
      <c r="G12" s="1218"/>
    </row>
    <row r="13" spans="1:7" s="1063" customFormat="1" ht="21" customHeight="1" x14ac:dyDescent="0.15">
      <c r="A13" s="1065"/>
      <c r="B13" s="1219" t="s">
        <v>1900</v>
      </c>
      <c r="C13" s="1219"/>
      <c r="D13" s="1219"/>
      <c r="E13" s="1219"/>
      <c r="F13" s="1219"/>
      <c r="G13" s="1219"/>
    </row>
    <row r="14" spans="1:7" s="1063" customFormat="1" ht="21" customHeight="1" x14ac:dyDescent="0.15">
      <c r="A14" s="1073"/>
      <c r="B14" s="1220" t="s">
        <v>1901</v>
      </c>
      <c r="C14" s="1220"/>
      <c r="D14" s="1220"/>
      <c r="E14" s="1220"/>
      <c r="F14" s="1220"/>
      <c r="G14" s="1220"/>
    </row>
    <row r="15" spans="1:7" s="1063" customFormat="1" ht="21" customHeight="1" x14ac:dyDescent="0.15">
      <c r="A15" s="1906" t="s">
        <v>1884</v>
      </c>
      <c r="B15" s="1906"/>
      <c r="C15" s="1084">
        <f>SUM(C7,C11)</f>
        <v>0</v>
      </c>
      <c r="D15" s="1084">
        <f>SUM(D7,D11)</f>
        <v>0</v>
      </c>
      <c r="E15" s="1084">
        <f>SUM(E7,E11)</f>
        <v>0</v>
      </c>
      <c r="F15" s="1084">
        <f>SUM(F7,F11)</f>
        <v>0</v>
      </c>
      <c r="G15" s="1064"/>
    </row>
  </sheetData>
  <sheetProtection formatRows="0"/>
  <mergeCells count="4">
    <mergeCell ref="A1:G1"/>
    <mergeCell ref="A5:G5"/>
    <mergeCell ref="A6:B6"/>
    <mergeCell ref="A15:B15"/>
  </mergeCells>
  <phoneticPr fontId="3"/>
  <pageMargins left="0.70866141732283472" right="0.70866141732283472" top="0.74803149606299213" bottom="0.74803149606299213" header="0.31496062992125984" footer="0.31496062992125984"/>
  <pageSetup paperSize="9" orientation="landscape" r:id="rId1"/>
  <headerFooter>
    <oddFooter>&amp;C&amp;A</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39"/>
  <dimension ref="A1"/>
  <sheetViews>
    <sheetView workbookViewId="0"/>
  </sheetViews>
  <sheetFormatPr defaultRowHeight="13.5" x14ac:dyDescent="0.15"/>
  <sheetData/>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Q24"/>
  <sheetViews>
    <sheetView showGridLines="0" view="pageBreakPreview" zoomScaleNormal="85" zoomScaleSheetLayoutView="100" workbookViewId="0">
      <selection activeCell="J6" sqref="J6"/>
    </sheetView>
  </sheetViews>
  <sheetFormatPr defaultColWidth="9" defaultRowHeight="23.1" customHeight="1" x14ac:dyDescent="0.15"/>
  <cols>
    <col min="1" max="1" width="11.625" style="46" customWidth="1"/>
    <col min="2" max="2" width="14.125" style="46" customWidth="1"/>
    <col min="3" max="3" width="10.75" style="46" customWidth="1"/>
    <col min="4" max="4" width="14" style="46" customWidth="1"/>
    <col min="5" max="5" width="7.5" style="46" customWidth="1"/>
    <col min="6" max="6" width="10.125" style="46" customWidth="1"/>
    <col min="7" max="7" width="16.625" style="46" customWidth="1"/>
    <col min="8" max="8" width="10.125" style="46" customWidth="1"/>
    <col min="9" max="9" width="20" style="46" bestFit="1" customWidth="1"/>
    <col min="10" max="10" width="8.875" style="46" customWidth="1"/>
    <col min="11" max="11" width="8.125" style="46" customWidth="1"/>
    <col min="12" max="16384" width="9" style="46"/>
  </cols>
  <sheetData>
    <row r="1" spans="1:17" s="50" customFormat="1" ht="18" customHeight="1" x14ac:dyDescent="0.15">
      <c r="A1" s="47" t="s">
        <v>181</v>
      </c>
      <c r="J1" s="33"/>
      <c r="K1" s="33"/>
      <c r="L1" s="33"/>
      <c r="M1" s="33"/>
      <c r="N1" s="33"/>
      <c r="O1" s="33"/>
      <c r="P1" s="33"/>
      <c r="Q1" s="33"/>
    </row>
    <row r="2" spans="1:17" s="51" customFormat="1" ht="23.1" customHeight="1" x14ac:dyDescent="0.15">
      <c r="A2" s="95" t="s">
        <v>1837</v>
      </c>
      <c r="E2" s="1363"/>
      <c r="F2" s="1364"/>
      <c r="G2" s="22" t="s">
        <v>32</v>
      </c>
    </row>
    <row r="3" spans="1:17" s="51" customFormat="1" ht="9.75" customHeight="1" x14ac:dyDescent="0.15"/>
    <row r="4" spans="1:17" s="51" customFormat="1" ht="23.1" customHeight="1" x14ac:dyDescent="0.15">
      <c r="A4" s="103" t="s">
        <v>2158</v>
      </c>
    </row>
    <row r="5" spans="1:17" s="51" customFormat="1" ht="23.1" customHeight="1" x14ac:dyDescent="0.15">
      <c r="B5" s="3"/>
      <c r="C5" s="22" t="s">
        <v>99</v>
      </c>
      <c r="E5" s="52"/>
      <c r="F5" s="52"/>
      <c r="G5" s="52"/>
      <c r="H5" s="22"/>
    </row>
    <row r="6" spans="1:17" s="51" customFormat="1" ht="23.1" customHeight="1" x14ac:dyDescent="0.15">
      <c r="A6" s="51" t="s">
        <v>29</v>
      </c>
    </row>
    <row r="7" spans="1:17" s="51" customFormat="1" ht="28.5" customHeight="1" x14ac:dyDescent="0.15">
      <c r="B7" s="1360"/>
      <c r="C7" s="1361"/>
      <c r="D7" s="1361"/>
      <c r="E7" s="1361"/>
      <c r="F7" s="1361"/>
      <c r="G7" s="1362"/>
      <c r="H7" s="53"/>
      <c r="I7" s="50"/>
      <c r="J7" s="50"/>
      <c r="K7" s="50"/>
    </row>
    <row r="8" spans="1:17" s="51" customFormat="1" ht="13.5" x14ac:dyDescent="0.15"/>
    <row r="9" spans="1:17" s="51" customFormat="1" ht="22.5" customHeight="1" x14ac:dyDescent="0.15">
      <c r="A9" s="95" t="s">
        <v>351</v>
      </c>
    </row>
    <row r="10" spans="1:17" s="51" customFormat="1" ht="24.95" customHeight="1" x14ac:dyDescent="0.15">
      <c r="B10" s="84"/>
      <c r="C10" s="23" t="s">
        <v>227</v>
      </c>
      <c r="D10" s="36"/>
      <c r="E10" s="23" t="s">
        <v>30</v>
      </c>
      <c r="F10" s="36"/>
      <c r="G10" s="23" t="s">
        <v>400</v>
      </c>
      <c r="H10" s="36"/>
      <c r="I10" s="23" t="s">
        <v>228</v>
      </c>
      <c r="J10" s="36"/>
      <c r="K10" s="24" t="s">
        <v>411</v>
      </c>
    </row>
    <row r="11" spans="1:17" s="51" customFormat="1" ht="12.75" customHeight="1" x14ac:dyDescent="0.15"/>
    <row r="12" spans="1:17" ht="23.1" customHeight="1" x14ac:dyDescent="0.15">
      <c r="A12" s="95" t="s">
        <v>2007</v>
      </c>
      <c r="G12" s="1365"/>
      <c r="H12" s="1366"/>
      <c r="I12" s="155" t="s">
        <v>2008</v>
      </c>
    </row>
    <row r="13" spans="1:17" ht="12.75" customHeight="1" x14ac:dyDescent="0.15"/>
    <row r="14" spans="1:17" s="51" customFormat="1" ht="24.95" customHeight="1" x14ac:dyDescent="0.15">
      <c r="A14" s="51" t="s">
        <v>412</v>
      </c>
    </row>
    <row r="15" spans="1:17" s="51" customFormat="1" ht="24.95" customHeight="1" x14ac:dyDescent="0.15">
      <c r="A15" s="54" t="s">
        <v>413</v>
      </c>
      <c r="B15" s="54"/>
      <c r="C15" s="54"/>
      <c r="D15" s="54"/>
      <c r="E15" s="1363"/>
      <c r="F15" s="1364"/>
      <c r="G15" s="22" t="s">
        <v>32</v>
      </c>
      <c r="H15" s="54"/>
      <c r="I15" s="54"/>
      <c r="L15" s="52"/>
      <c r="M15" s="22"/>
    </row>
    <row r="16" spans="1:17" s="51" customFormat="1" ht="13.5" x14ac:dyDescent="0.15"/>
    <row r="17" spans="1:11" s="51" customFormat="1" ht="24.95" customHeight="1" x14ac:dyDescent="0.15">
      <c r="A17" s="56" t="s">
        <v>1838</v>
      </c>
      <c r="B17" s="54"/>
      <c r="C17" s="54"/>
      <c r="D17" s="54"/>
      <c r="E17" s="54"/>
      <c r="F17" s="54"/>
      <c r="G17" s="3"/>
      <c r="H17" s="22" t="s">
        <v>32</v>
      </c>
      <c r="J17" s="52"/>
      <c r="K17" s="22"/>
    </row>
    <row r="18" spans="1:11" s="51" customFormat="1" ht="13.5" x14ac:dyDescent="0.15"/>
    <row r="19" spans="1:11" s="51" customFormat="1" ht="24.95" customHeight="1" x14ac:dyDescent="0.15">
      <c r="A19" s="55" t="s">
        <v>287</v>
      </c>
      <c r="B19" s="54"/>
      <c r="C19" s="54"/>
      <c r="D19" s="54"/>
      <c r="E19" s="54"/>
      <c r="F19" s="54"/>
      <c r="G19" s="54"/>
      <c r="H19" s="54"/>
    </row>
    <row r="20" spans="1:11" s="51" customFormat="1" ht="24.95" customHeight="1" x14ac:dyDescent="0.15">
      <c r="A20" s="54" t="s">
        <v>414</v>
      </c>
      <c r="B20" s="54"/>
      <c r="C20" s="54"/>
      <c r="D20" s="54"/>
      <c r="E20" s="54"/>
      <c r="F20" s="54"/>
      <c r="G20" s="3"/>
      <c r="H20" s="22" t="s">
        <v>32</v>
      </c>
    </row>
    <row r="21" spans="1:11" s="51" customFormat="1" ht="13.5" x14ac:dyDescent="0.15"/>
    <row r="22" spans="1:11" s="51" customFormat="1" ht="24.95" customHeight="1" x14ac:dyDescent="0.15">
      <c r="A22" s="56" t="s">
        <v>131</v>
      </c>
      <c r="B22" s="54"/>
      <c r="C22" s="54"/>
      <c r="D22" s="54"/>
      <c r="E22" s="54"/>
      <c r="F22" s="54"/>
      <c r="G22" s="3"/>
      <c r="H22" s="22" t="s">
        <v>32</v>
      </c>
    </row>
    <row r="23" spans="1:11" s="51" customFormat="1" ht="13.5" x14ac:dyDescent="0.15"/>
    <row r="24" spans="1:11" s="41" customFormat="1" ht="24.95" customHeight="1" x14ac:dyDescent="0.15">
      <c r="A24" s="34" t="s">
        <v>28</v>
      </c>
      <c r="B24" s="34"/>
      <c r="C24" s="34"/>
      <c r="D24" s="34"/>
      <c r="E24" s="34"/>
      <c r="F24" s="34"/>
      <c r="G24" s="3"/>
      <c r="H24" s="22" t="s">
        <v>32</v>
      </c>
    </row>
  </sheetData>
  <sheetProtection formatRows="0"/>
  <customSheetViews>
    <customSheetView guid="{CB65DC77-56B9-4B82-BA4C-940D5F0607D4}" scale="90" showGridLines="0">
      <selection activeCell="B3" sqref="B3"/>
      <pageMargins left="0.64" right="0.56999999999999995" top="0.77" bottom="0.79" header="0.51200000000000001" footer="0.51200000000000001"/>
      <pageSetup paperSize="9" scale="99" orientation="landscape" horizontalDpi="4294967293" r:id="rId1"/>
      <headerFooter alignWithMargins="0">
        <oddFooter>&amp;C&amp;A</oddFooter>
      </headerFooter>
    </customSheetView>
    <customSheetView guid="{EA53CA90-5139-4B28-B317-A0192C4E22DE}" scale="90" showPageBreaks="1" showGridLines="0">
      <selection activeCell="B3" sqref="B3"/>
      <pageMargins left="0.64" right="0.56999999999999995" top="0.77" bottom="0.79" header="0.51200000000000001" footer="0.51200000000000001"/>
      <pageSetup paperSize="9" scale="99" orientation="landscape" horizontalDpi="4294967293" r:id="rId2"/>
      <headerFooter alignWithMargins="0">
        <oddFooter>&amp;C&amp;A</oddFooter>
      </headerFooter>
    </customSheetView>
  </customSheetViews>
  <mergeCells count="4">
    <mergeCell ref="B7:G7"/>
    <mergeCell ref="E2:F2"/>
    <mergeCell ref="E15:F15"/>
    <mergeCell ref="G12:H12"/>
  </mergeCells>
  <phoneticPr fontId="3"/>
  <dataValidations count="3">
    <dataValidation type="list" operator="equal" allowBlank="1" showInputMessage="1" showErrorMessage="1" errorTitle="入力規則違反" error="リストから選択してください" sqref="E2:F2 E15:F15 G24 G22 G20 G17 G12:H12" xr:uid="{00000000-0002-0000-0700-000000000000}">
      <formula1>"いる,いない,非該当"</formula1>
    </dataValidation>
    <dataValidation type="list" operator="equal" allowBlank="1" showInputMessage="1" showErrorMessage="1" errorTitle="入力規則違反" error="リストから選択してください" sqref="B10 J10 H10 F10 D10" xr:uid="{00000000-0002-0000-0700-000001000000}">
      <formula1>"○"</formula1>
    </dataValidation>
    <dataValidation type="list" operator="equal" allowBlank="1" showInputMessage="1" showErrorMessage="1" errorTitle="入力規則違反" error="リストから選択してください" sqref="B5" xr:uid="{00000000-0002-0000-0700-000002000000}">
      <formula1>"有,無,非該当"</formula1>
    </dataValidation>
  </dataValidations>
  <pageMargins left="0.64" right="0.56999999999999995" top="0.77" bottom="0.79" header="0.51200000000000001" footer="0.51200000000000001"/>
  <pageSetup paperSize="9" orientation="landscape" r:id="rId3"/>
  <headerFooter alignWithMargins="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H27"/>
  <sheetViews>
    <sheetView showGridLines="0" view="pageBreakPreview" zoomScaleNormal="100" zoomScaleSheetLayoutView="100" workbookViewId="0">
      <selection activeCell="J6" sqref="J6"/>
    </sheetView>
  </sheetViews>
  <sheetFormatPr defaultColWidth="9" defaultRowHeight="21.95" customHeight="1" x14ac:dyDescent="0.15"/>
  <cols>
    <col min="1" max="1" width="8.5" style="103" customWidth="1"/>
    <col min="2" max="2" width="18.125" style="103" customWidth="1"/>
    <col min="3" max="3" width="11" style="103" bestFit="1" customWidth="1"/>
    <col min="4" max="4" width="16.75" style="103" customWidth="1"/>
    <col min="5" max="5" width="16.375" style="103" customWidth="1"/>
    <col min="6" max="6" width="11.5" style="103" customWidth="1"/>
    <col min="7" max="7" width="16.75" style="103" customWidth="1"/>
    <col min="8" max="8" width="26.75" style="103" customWidth="1"/>
    <col min="9" max="16384" width="9" style="103"/>
  </cols>
  <sheetData>
    <row r="1" spans="1:8" s="117" customFormat="1" ht="15" customHeight="1" x14ac:dyDescent="0.15">
      <c r="A1" s="117" t="s">
        <v>182</v>
      </c>
      <c r="D1" s="149"/>
      <c r="E1" s="149"/>
      <c r="F1" s="149"/>
      <c r="G1" s="149"/>
    </row>
    <row r="2" spans="1:8" s="117" customFormat="1" ht="15" customHeight="1" x14ac:dyDescent="0.15">
      <c r="A2" s="117" t="s">
        <v>86</v>
      </c>
      <c r="D2" s="149"/>
      <c r="E2" s="149"/>
      <c r="F2" s="149"/>
      <c r="G2" s="149"/>
    </row>
    <row r="3" spans="1:8" ht="15" customHeight="1" x14ac:dyDescent="0.15">
      <c r="A3" s="56" t="s">
        <v>52</v>
      </c>
      <c r="B3" s="56"/>
      <c r="C3" s="56"/>
      <c r="D3" s="56"/>
      <c r="E3" s="56"/>
      <c r="F3" s="97"/>
      <c r="G3" s="306"/>
      <c r="H3" s="97"/>
    </row>
    <row r="4" spans="1:8" ht="16.5" customHeight="1" x14ac:dyDescent="0.15">
      <c r="B4" s="93" t="s">
        <v>22</v>
      </c>
      <c r="C4" s="93" t="s">
        <v>23</v>
      </c>
      <c r="D4" s="93" t="s">
        <v>307</v>
      </c>
      <c r="E4" s="93" t="s">
        <v>93</v>
      </c>
      <c r="F4" s="133" t="s">
        <v>24</v>
      </c>
      <c r="G4" s="96" t="s">
        <v>308</v>
      </c>
      <c r="H4" s="96" t="s">
        <v>441</v>
      </c>
    </row>
    <row r="5" spans="1:8" ht="20.100000000000001" customHeight="1" x14ac:dyDescent="0.15">
      <c r="B5" s="99" t="s">
        <v>25</v>
      </c>
      <c r="C5" s="144"/>
      <c r="D5" s="307"/>
      <c r="E5" s="308"/>
      <c r="F5" s="144"/>
      <c r="G5" s="307"/>
      <c r="H5" s="151"/>
    </row>
    <row r="6" spans="1:8" ht="20.100000000000001" customHeight="1" x14ac:dyDescent="0.15">
      <c r="B6" s="99" t="s">
        <v>288</v>
      </c>
      <c r="C6" s="144"/>
      <c r="D6" s="307"/>
      <c r="E6" s="308"/>
      <c r="F6" s="144"/>
      <c r="G6" s="307"/>
      <c r="H6" s="151"/>
    </row>
    <row r="7" spans="1:8" ht="20.100000000000001" customHeight="1" x14ac:dyDescent="0.15">
      <c r="B7" s="99" t="s">
        <v>289</v>
      </c>
      <c r="C7" s="144"/>
      <c r="D7" s="307"/>
      <c r="E7" s="308"/>
      <c r="F7" s="144"/>
      <c r="G7" s="307"/>
      <c r="H7" s="151"/>
    </row>
    <row r="8" spans="1:8" ht="20.100000000000001" customHeight="1" x14ac:dyDescent="0.15">
      <c r="B8" s="99" t="s">
        <v>290</v>
      </c>
      <c r="C8" s="144"/>
      <c r="D8" s="307"/>
      <c r="E8" s="308"/>
      <c r="F8" s="144"/>
      <c r="G8" s="307"/>
      <c r="H8" s="151"/>
    </row>
    <row r="9" spans="1:8" ht="20.100000000000001" customHeight="1" x14ac:dyDescent="0.15">
      <c r="B9" s="99" t="s">
        <v>291</v>
      </c>
      <c r="C9" s="144"/>
      <c r="D9" s="307"/>
      <c r="E9" s="308"/>
      <c r="F9" s="144"/>
      <c r="G9" s="307"/>
      <c r="H9" s="151"/>
    </row>
    <row r="10" spans="1:8" ht="27.75" customHeight="1" x14ac:dyDescent="0.15">
      <c r="B10" s="309" t="s">
        <v>222</v>
      </c>
      <c r="C10" s="144"/>
      <c r="D10" s="307"/>
      <c r="E10" s="308"/>
      <c r="F10" s="144"/>
      <c r="G10" s="307"/>
      <c r="H10" s="151"/>
    </row>
    <row r="11" spans="1:8" ht="30" customHeight="1" x14ac:dyDescent="0.15">
      <c r="B11" s="310" t="s">
        <v>223</v>
      </c>
      <c r="C11" s="144"/>
      <c r="D11" s="307"/>
      <c r="E11" s="311"/>
      <c r="F11" s="144"/>
      <c r="G11" s="307"/>
      <c r="H11" s="151"/>
    </row>
    <row r="12" spans="1:8" ht="20.100000000000001" customHeight="1" x14ac:dyDescent="0.15">
      <c r="B12" s="99" t="s">
        <v>26</v>
      </c>
      <c r="C12" s="144"/>
      <c r="D12" s="307"/>
      <c r="E12" s="311"/>
      <c r="F12" s="144"/>
      <c r="G12" s="307"/>
      <c r="H12" s="151"/>
    </row>
    <row r="13" spans="1:8" ht="20.100000000000001" customHeight="1" x14ac:dyDescent="0.15">
      <c r="B13" s="99" t="s">
        <v>27</v>
      </c>
      <c r="C13" s="144"/>
      <c r="D13" s="307"/>
      <c r="E13" s="311"/>
      <c r="F13" s="311"/>
      <c r="G13" s="311"/>
      <c r="H13" s="151"/>
    </row>
    <row r="14" spans="1:8" ht="29.25" customHeight="1" x14ac:dyDescent="0.15">
      <c r="B14" s="310" t="s">
        <v>224</v>
      </c>
      <c r="C14" s="144"/>
      <c r="D14" s="311"/>
      <c r="E14" s="311"/>
      <c r="F14" s="311"/>
      <c r="G14" s="311"/>
      <c r="H14" s="151"/>
    </row>
    <row r="15" spans="1:8" ht="13.5" x14ac:dyDescent="0.15">
      <c r="C15" s="103" t="s">
        <v>101</v>
      </c>
      <c r="F15" s="103" t="s">
        <v>101</v>
      </c>
    </row>
    <row r="16" spans="1:8" ht="12" customHeight="1" x14ac:dyDescent="0.15"/>
    <row r="17" spans="1:8" ht="18" customHeight="1" x14ac:dyDescent="0.15">
      <c r="A17" s="103" t="s">
        <v>53</v>
      </c>
    </row>
    <row r="18" spans="1:8" ht="21.95" customHeight="1" x14ac:dyDescent="0.15">
      <c r="C18" s="144"/>
      <c r="D18" s="103" t="s">
        <v>102</v>
      </c>
    </row>
    <row r="19" spans="1:8" ht="13.5" x14ac:dyDescent="0.15">
      <c r="A19" s="56" t="s">
        <v>309</v>
      </c>
    </row>
    <row r="20" spans="1:8" ht="20.100000000000001" customHeight="1" x14ac:dyDescent="0.15">
      <c r="A20" s="260"/>
      <c r="C20" s="120"/>
      <c r="D20" s="274" t="s">
        <v>56</v>
      </c>
      <c r="E20" s="275"/>
      <c r="F20" s="120"/>
      <c r="G20" s="274" t="s">
        <v>58</v>
      </c>
      <c r="H20" s="275"/>
    </row>
    <row r="21" spans="1:8" ht="20.100000000000001" customHeight="1" x14ac:dyDescent="0.15">
      <c r="C21" s="120"/>
      <c r="D21" s="274" t="s">
        <v>57</v>
      </c>
      <c r="E21" s="275"/>
      <c r="F21" s="120"/>
      <c r="G21" s="188" t="s">
        <v>411</v>
      </c>
      <c r="H21" s="275"/>
    </row>
    <row r="22" spans="1:8" ht="11.25" customHeight="1" x14ac:dyDescent="0.15"/>
    <row r="23" spans="1:8" ht="18" customHeight="1" x14ac:dyDescent="0.15">
      <c r="A23" s="103" t="s">
        <v>84</v>
      </c>
    </row>
    <row r="24" spans="1:8" ht="13.5" x14ac:dyDescent="0.15">
      <c r="B24" s="103" t="s">
        <v>292</v>
      </c>
    </row>
    <row r="25" spans="1:8" ht="20.100000000000001" customHeight="1" x14ac:dyDescent="0.15">
      <c r="B25" s="186"/>
      <c r="C25" s="103" t="s">
        <v>96</v>
      </c>
    </row>
    <row r="26" spans="1:8" ht="25.5" customHeight="1" x14ac:dyDescent="0.15">
      <c r="B26" s="103" t="s">
        <v>85</v>
      </c>
      <c r="C26" s="1367"/>
      <c r="D26" s="1368"/>
      <c r="E26" s="1368"/>
      <c r="F26" s="1368"/>
      <c r="G26" s="1368"/>
      <c r="H26" s="1369"/>
    </row>
    <row r="27" spans="1:8" ht="48.75" customHeight="1" x14ac:dyDescent="0.15"/>
  </sheetData>
  <sheetProtection formatRows="0"/>
  <customSheetViews>
    <customSheetView guid="{CB65DC77-56B9-4B82-BA4C-940D5F0607D4}" scale="90" showGridLines="0">
      <selection activeCell="H4" sqref="H4"/>
      <pageMargins left="0.5" right="0.75" top="0.75" bottom="0.75" header="0.38" footer="0.36"/>
      <pageSetup paperSize="9" orientation="landscape" horizontalDpi="4294967293" r:id="rId1"/>
      <headerFooter alignWithMargins="0">
        <oddFooter>&amp;C&amp;A</oddFooter>
      </headerFooter>
    </customSheetView>
    <customSheetView guid="{EA53CA90-5139-4B28-B317-A0192C4E22DE}" scale="90" showPageBreaks="1" showGridLines="0">
      <selection activeCell="H4" sqref="H4"/>
      <pageMargins left="0.5" right="0.75" top="0.75" bottom="0.75" header="0.38" footer="0.36"/>
      <pageSetup paperSize="9" orientation="landscape" horizontalDpi="4294967293" r:id="rId2"/>
      <headerFooter alignWithMargins="0">
        <oddFooter>&amp;C&amp;A</oddFooter>
      </headerFooter>
    </customSheetView>
  </customSheetViews>
  <mergeCells count="1">
    <mergeCell ref="C26:H26"/>
  </mergeCells>
  <phoneticPr fontId="3"/>
  <dataValidations count="3">
    <dataValidation type="list" operator="equal" allowBlank="1" showInputMessage="1" showErrorMessage="1" errorTitle="入力規則違反" error="リストから選択してください" sqref="C18 C5:C14 F5:F12" xr:uid="{00000000-0002-0000-0800-000000000000}">
      <formula1>"有,無,非該当"</formula1>
    </dataValidation>
    <dataValidation type="list" operator="equal" allowBlank="1" showInputMessage="1" showErrorMessage="1" errorTitle="入力規則違反" error="リストから選択してください" sqref="C20:C21 F20:F21" xr:uid="{00000000-0002-0000-0800-000013000000}">
      <formula1>"○"</formula1>
    </dataValidation>
    <dataValidation type="list" operator="equal" allowBlank="1" showInputMessage="1" showErrorMessage="1" errorTitle="入力規則違反" error="リストから選択してください" sqref="B25" xr:uid="{00000000-0002-0000-0800-000017000000}">
      <formula1>"いる,いない,非該当"</formula1>
    </dataValidation>
  </dataValidations>
  <pageMargins left="0.5" right="0.75" top="0.75" bottom="0.75" header="0.38" footer="0.36"/>
  <pageSetup paperSize="9" orientation="landscape" r:id="rId3"/>
  <headerFooter alignWithMargins="0">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75</vt:i4>
      </vt:variant>
      <vt:variant>
        <vt:lpstr>名前付き一覧</vt:lpstr>
      </vt:variant>
      <vt:variant>
        <vt:i4>19</vt:i4>
      </vt:variant>
    </vt:vector>
  </HeadingPairs>
  <TitlesOfParts>
    <vt:vector size="94" baseType="lpstr">
      <vt:lpstr>program</vt:lpstr>
      <vt:lpstr>P0(世田谷区)</vt:lpstr>
      <vt:lpstr>P1(世田谷区)</vt:lpstr>
      <vt:lpstr>P2(世田谷区)</vt:lpstr>
      <vt:lpstr>P3(世田谷区)</vt:lpstr>
      <vt:lpstr>P4(世田谷区)</vt:lpstr>
      <vt:lpstr>P5(世田谷区)</vt:lpstr>
      <vt:lpstr>P6(世田谷区)</vt:lpstr>
      <vt:lpstr>P7(世田谷区)</vt:lpstr>
      <vt:lpstr>P8(世田谷区)</vt:lpstr>
      <vt:lpstr>P9（ア）(世田谷区)</vt:lpstr>
      <vt:lpstr>P9（イ）(世田谷区)</vt:lpstr>
      <vt:lpstr>P9（ウ）(世田谷区)</vt:lpstr>
      <vt:lpstr>P9（エ）(世田谷区)</vt:lpstr>
      <vt:lpstr>P9（オ）(世田谷区)</vt:lpstr>
      <vt:lpstr>P10(世田谷区)</vt:lpstr>
      <vt:lpstr>P11(世田谷区)</vt:lpstr>
      <vt:lpstr>P12(世田谷区)</vt:lpstr>
      <vt:lpstr>P13(世田谷区)</vt:lpstr>
      <vt:lpstr>P14(世田谷区)</vt:lpstr>
      <vt:lpstr>P15(世田谷区)</vt:lpstr>
      <vt:lpstr>P16(世田谷区)</vt:lpstr>
      <vt:lpstr>P17(世田谷区)</vt:lpstr>
      <vt:lpstr>P18(世田谷区)</vt:lpstr>
      <vt:lpstr>P19(世田谷区)</vt:lpstr>
      <vt:lpstr>P20(世田谷区)</vt:lpstr>
      <vt:lpstr>P21(世田谷区)</vt:lpstr>
      <vt:lpstr>P22(世田谷区)</vt:lpstr>
      <vt:lpstr>P23(世田谷区)</vt:lpstr>
      <vt:lpstr>P24(世田谷区)</vt:lpstr>
      <vt:lpstr>P25(世田谷区)</vt:lpstr>
      <vt:lpstr>P26(世田谷区)</vt:lpstr>
      <vt:lpstr>P27(世田谷区)</vt:lpstr>
      <vt:lpstr>P28(世田谷区)</vt:lpstr>
      <vt:lpstr>P29(世田谷区)</vt:lpstr>
      <vt:lpstr>P30(世田谷区)</vt:lpstr>
      <vt:lpstr>P31(世田谷区)</vt:lpstr>
      <vt:lpstr>P32(世田谷区)</vt:lpstr>
      <vt:lpstr>P33(世田谷区)</vt:lpstr>
      <vt:lpstr>P34(世田谷区)</vt:lpstr>
      <vt:lpstr>P35(世田谷区)</vt:lpstr>
      <vt:lpstr>P36(世田谷区)</vt:lpstr>
      <vt:lpstr>P37(世田谷区)</vt:lpstr>
      <vt:lpstr>P38(世田谷区)</vt:lpstr>
      <vt:lpstr>P39(世田谷区)</vt:lpstr>
      <vt:lpstr>P40(世田谷区)</vt:lpstr>
      <vt:lpstr>P41(世田谷区)</vt:lpstr>
      <vt:lpstr>P42(世田谷区)</vt:lpstr>
      <vt:lpstr>P43(世田谷区)</vt:lpstr>
      <vt:lpstr>P44(世田谷区)</vt:lpstr>
      <vt:lpstr>P45(世田谷区)</vt:lpstr>
      <vt:lpstr>P46(世田谷区)</vt:lpstr>
      <vt:lpstr>P47(世田谷区)</vt:lpstr>
      <vt:lpstr>P48(世田谷区)</vt:lpstr>
      <vt:lpstr>P49(世田谷区)</vt:lpstr>
      <vt:lpstr>P50(世田谷区)</vt:lpstr>
      <vt:lpstr>P51(世田谷区)</vt:lpstr>
      <vt:lpstr>P52(世田谷区)</vt:lpstr>
      <vt:lpstr>P53(世田谷区)</vt:lpstr>
      <vt:lpstr>P54(世田谷区)</vt:lpstr>
      <vt:lpstr>未1</vt:lpstr>
      <vt:lpstr>未2</vt:lpstr>
      <vt:lpstr>未3</vt:lpstr>
      <vt:lpstr>未4</vt:lpstr>
      <vt:lpstr>未5</vt:lpstr>
      <vt:lpstr>P55(世田谷区)</vt:lpstr>
      <vt:lpstr>P65</vt:lpstr>
      <vt:lpstr>P66</vt:lpstr>
      <vt:lpstr>P67</vt:lpstr>
      <vt:lpstr>conf</vt:lpstr>
      <vt:lpstr>P56(世田谷区)</vt:lpstr>
      <vt:lpstr>Sheet1</vt:lpstr>
      <vt:lpstr>Sheet3</vt:lpstr>
      <vt:lpstr>P57(世田谷区)</vt:lpstr>
      <vt:lpstr>Sheet4</vt:lpstr>
      <vt:lpstr>'P0(世田谷区)'!Print_Area</vt:lpstr>
      <vt:lpstr>'P1(世田谷区)'!Print_Area</vt:lpstr>
      <vt:lpstr>'P19(世田谷区)'!Print_Area</vt:lpstr>
      <vt:lpstr>'P22(世田谷区)'!Print_Area</vt:lpstr>
      <vt:lpstr>'P23(世田谷区)'!Print_Area</vt:lpstr>
      <vt:lpstr>'P29(世田谷区)'!Print_Area</vt:lpstr>
      <vt:lpstr>'P31(世田谷区)'!Print_Area</vt:lpstr>
      <vt:lpstr>'P32(世田谷区)'!Print_Area</vt:lpstr>
      <vt:lpstr>'P33(世田谷区)'!Print_Area</vt:lpstr>
      <vt:lpstr>'P34(世田谷区)'!Print_Area</vt:lpstr>
      <vt:lpstr>'P35(世田谷区)'!Print_Area</vt:lpstr>
      <vt:lpstr>'P37(世田谷区)'!Print_Area</vt:lpstr>
      <vt:lpstr>'P40(世田谷区)'!Print_Area</vt:lpstr>
      <vt:lpstr>'P43(世田谷区)'!Print_Area</vt:lpstr>
      <vt:lpstr>'P48(世田谷区)'!Print_Area</vt:lpstr>
      <vt:lpstr>'P5(世田谷区)'!Print_Area</vt:lpstr>
      <vt:lpstr>'P53(世田谷区)'!Print_Area</vt:lpstr>
      <vt:lpstr>'P54(世田谷区)'!Print_Area</vt:lpstr>
      <vt:lpstr>未2!Print_Area</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dc:title>
  <dc:subject>民間保育所</dc:subject>
  <dc:creator>東京都</dc:creator>
  <dc:description>H30 第3校後修正0416</dc:description>
  <cp:lastModifiedBy>ubukata003</cp:lastModifiedBy>
  <cp:lastPrinted>2023-05-11T04:40:19Z</cp:lastPrinted>
  <dcterms:created xsi:type="dcterms:W3CDTF">2004-03-08T14:33:35Z</dcterms:created>
  <dcterms:modified xsi:type="dcterms:W3CDTF">2023-05-11T04:40:33Z</dcterms:modified>
  <cp:category>ver1.0</cp:category>
</cp:coreProperties>
</file>