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etagaya.local\files-int\files02xxx\sed02022\data\財政課\26決算全般\R7年度（R6決算）\財政状況資料集\04_都からの確認\"/>
    </mc:Choice>
  </mc:AlternateContent>
  <xr:revisionPtr revIDLastSave="0" documentId="13_ncr:1_{7DFD68AA-2AA4-45A2-A4A7-B124A61E0B50}" xr6:coauthVersionLast="47" xr6:coauthVersionMax="47" xr10:uidLastSave="{00000000-0000-0000-0000-000000000000}"/>
  <bookViews>
    <workbookView xWindow="-120" yWindow="-16320" windowWidth="29040" windowHeight="15720" tabRatio="737" xr2:uid="{00000000-000D-0000-FFFF-FFFF00000000}"/>
  </bookViews>
  <sheets>
    <sheet name="総括表" sheetId="1" r:id="rId1"/>
    <sheet name="普通会計の状況" sheetId="2" r:id="rId2"/>
    <sheet name="各会計、関係団体の財政状況及び健全化判断比率" sheetId="3" r:id="rId3"/>
    <sheet name="財政比較分析表" sheetId="4" r:id="rId4"/>
    <sheet name="経常経費分析表（経常収支比率の分析）" sheetId="5" r:id="rId5"/>
    <sheet name="経常経費分析表（人件費・公債費・普通建設事業費の分析）" sheetId="6" r:id="rId6"/>
    <sheet name="性質別歳出決算分析表（住民一人当たりのコスト）" sheetId="7" r:id="rId7"/>
    <sheet name="目的別歳出決算分析表（住民一人当たりのコスト）" sheetId="8" r:id="rId8"/>
    <sheet name="実質収支比率等に係る経年分析" sheetId="9" r:id="rId9"/>
    <sheet name="連結実質赤字比率に係る赤字・黒字の構成分析" sheetId="10" r:id="rId10"/>
    <sheet name="実質公債費比率（分子）の構造" sheetId="11" r:id="rId11"/>
    <sheet name="将来負担比率（分子）の構造" sheetId="12" r:id="rId12"/>
    <sheet name="基金残高に係る経年分析" sheetId="13" r:id="rId13"/>
    <sheet name="データシート" sheetId="14" state="hidden" r:id="rId14"/>
  </sheets>
  <definedNames>
    <definedName name="Z_39806648_A4EC_410E_8E62_0BAC68A749AC_.wvu.Cols" localSheetId="2" hidden="1">'各会計、関係団体の財政状況及び健全化判断比率'!$EB:$XFD</definedName>
    <definedName name="Z_39806648_A4EC_410E_8E62_0BAC68A749AC_.wvu.Cols" localSheetId="12" hidden="1">基金残高に係る経年分析!$P:$XFD</definedName>
    <definedName name="Z_39806648_A4EC_410E_8E62_0BAC68A749AC_.wvu.Cols" localSheetId="4" hidden="1">'経常経費分析表（経常収支比率の分析）'!$DM:$XFD</definedName>
    <definedName name="Z_39806648_A4EC_410E_8E62_0BAC68A749AC_.wvu.Cols" localSheetId="5" hidden="1">'経常経費分析表（人件費・公債費・普通建設事業費の分析）'!$AU:$XFD</definedName>
    <definedName name="Z_39806648_A4EC_410E_8E62_0BAC68A749AC_.wvu.Cols" localSheetId="3" hidden="1">財政比較分析表!$DQ:$XFD</definedName>
    <definedName name="Z_39806648_A4EC_410E_8E62_0BAC68A749AC_.wvu.Cols" localSheetId="10" hidden="1">'実質公債費比率（分子）の構造'!$V:$XFD</definedName>
    <definedName name="Z_39806648_A4EC_410E_8E62_0BAC68A749AC_.wvu.Cols" localSheetId="8" hidden="1">実質収支比率等に係る経年分析!$Q:$XFD</definedName>
    <definedName name="Z_39806648_A4EC_410E_8E62_0BAC68A749AC_.wvu.Cols" localSheetId="11" hidden="1">'将来負担比率（分子）の構造'!$T:$XFD</definedName>
    <definedName name="Z_39806648_A4EC_410E_8E62_0BAC68A749AC_.wvu.Cols" localSheetId="6" hidden="1">'性質別歳出決算分析表（住民一人当たりのコスト）'!$DV:$XFD</definedName>
    <definedName name="Z_39806648_A4EC_410E_8E62_0BAC68A749AC_.wvu.Cols" localSheetId="0" hidden="1">総括表!$DP:$XFD</definedName>
    <definedName name="Z_39806648_A4EC_410E_8E62_0BAC68A749AC_.wvu.Cols" localSheetId="1" hidden="1">普通会計の状況!$EN:$XFD</definedName>
    <definedName name="Z_39806648_A4EC_410E_8E62_0BAC68A749AC_.wvu.Cols" localSheetId="7" hidden="1">'目的別歳出決算分析表（住民一人当たりのコスト）'!$DV:$XFD</definedName>
    <definedName name="Z_39806648_A4EC_410E_8E62_0BAC68A749AC_.wvu.Cols" localSheetId="9" hidden="1">連結実質赤字比率に係る赤字・黒字の構成分析!$Q:$XFD</definedName>
    <definedName name="Z_39806648_A4EC_410E_8E62_0BAC68A749AC_.wvu.Rows" localSheetId="2" hidden="1">'各会計、関係団体の財政状況及び健全化判断比率'!$136:$1048576,'各会計、関係団体の財政状況及び健全化判断比率'!$89:$101,'各会計、関係団体の財政状況及び健全化判断比率'!$135:$135</definedName>
    <definedName name="Z_39806648_A4EC_410E_8E62_0BAC68A749AC_.wvu.Rows" localSheetId="12" hidden="1">基金残高に係る経年分析!$65:$1048576</definedName>
    <definedName name="Z_39806648_A4EC_410E_8E62_0BAC68A749AC_.wvu.Rows" localSheetId="4" hidden="1">'経常経費分析表（経常収支比率の分析）'!$90:$1048576</definedName>
    <definedName name="Z_39806648_A4EC_410E_8E62_0BAC68A749AC_.wvu.Rows" localSheetId="5" hidden="1">'経常経費分析表（人件費・公債費・普通建設事業費の分析）'!$74:$1048576,'経常経費分析表（人件費・公債費・普通建設事業費の分析）'!$67:$73</definedName>
    <definedName name="Z_39806648_A4EC_410E_8E62_0BAC68A749AC_.wvu.Rows" localSheetId="3" hidden="1">財政比較分析表!$106:$1048576,財政比較分析表!$98:$105</definedName>
    <definedName name="Z_39806648_A4EC_410E_8E62_0BAC68A749AC_.wvu.Rows" localSheetId="10" hidden="1">'実質公債費比率（分子）の構造'!$65:$1048576</definedName>
    <definedName name="Z_39806648_A4EC_410E_8E62_0BAC68A749AC_.wvu.Rows" localSheetId="8" hidden="1">実質収支比率等に係る経年分析!$51:$1048576</definedName>
    <definedName name="Z_39806648_A4EC_410E_8E62_0BAC68A749AC_.wvu.Rows" localSheetId="11" hidden="1">'将来負担比率（分子）の構造'!$56:$1048576</definedName>
    <definedName name="Z_39806648_A4EC_410E_8E62_0BAC68A749AC_.wvu.Rows" localSheetId="6" hidden="1">'性質別歳出決算分析表（住民一人当たりのコスト）'!$122:$1048576,'性質別歳出決算分析表（住民一人当たりのコスト）'!$117:$121</definedName>
    <definedName name="Z_39806648_A4EC_410E_8E62_0BAC68A749AC_.wvu.Rows" localSheetId="0" hidden="1">総括表!$57:$1048576</definedName>
    <definedName name="Z_39806648_A4EC_410E_8E62_0BAC68A749AC_.wvu.Rows" localSheetId="1" hidden="1">普通会計の状況!$50:$1048576</definedName>
    <definedName name="Z_39806648_A4EC_410E_8E62_0BAC68A749AC_.wvu.Rows" localSheetId="7" hidden="1">'目的別歳出決算分析表（住民一人当たりのコスト）'!$117:$1048576</definedName>
    <definedName name="Z_39806648_A4EC_410E_8E62_0BAC68A749AC_.wvu.Rows" localSheetId="9" hidden="1">連結実質赤字比率に係る赤字・黒字の構成分析!$46:$1048576</definedName>
  </definedNames>
  <calcPr calcId="191029"/>
  <customWorkbookViews>
    <customWorkbookView name="Takata104 - 個人用ビュー" guid="{39806648-A4EC-410E-8E62-0BAC68A749AC}" mergeInterval="0" personalView="1" maximized="1" xWindow="-8" yWindow="-1088" windowWidth="1936" windowHeight="1048"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 l="1"/>
  <c r="W35" i="1"/>
  <c r="W34" i="1"/>
  <c r="CQ43" i="1"/>
  <c r="CQ42" i="1"/>
  <c r="CQ41" i="1"/>
  <c r="CQ40" i="1"/>
  <c r="CQ39" i="1"/>
  <c r="CQ38" i="1"/>
  <c r="CQ37" i="1"/>
  <c r="CQ36" i="1"/>
  <c r="CQ35" i="1"/>
  <c r="CQ34" i="1"/>
  <c r="DG43" i="1"/>
  <c r="DG42" i="1"/>
  <c r="DG41" i="1"/>
  <c r="DG40" i="1"/>
  <c r="DG39" i="1"/>
  <c r="DG38" i="1"/>
  <c r="DG37" i="1"/>
  <c r="DG36" i="1"/>
  <c r="DG35" i="1"/>
  <c r="DG34" i="1"/>
  <c r="BY43" i="1"/>
  <c r="BY42" i="1"/>
  <c r="BY41" i="1"/>
  <c r="BY40" i="1"/>
  <c r="BY39" i="1"/>
  <c r="BY38" i="1"/>
  <c r="BY37" i="1"/>
  <c r="BY36" i="1"/>
  <c r="BY35" i="1"/>
  <c r="BY34" i="1"/>
  <c r="E43" i="1"/>
  <c r="E42" i="1"/>
  <c r="E41" i="1"/>
  <c r="E40" i="1"/>
  <c r="E39" i="1"/>
  <c r="E38" i="1"/>
  <c r="E37" i="1"/>
  <c r="E36" i="1"/>
  <c r="E35" i="1"/>
  <c r="E34" i="1"/>
  <c r="CO43" i="1" l="1"/>
  <c r="BW43" i="1"/>
  <c r="BE43" i="1"/>
  <c r="AM43" i="1"/>
  <c r="U43" i="1"/>
  <c r="C43" i="1"/>
  <c r="CO42" i="1"/>
  <c r="BW42" i="1"/>
  <c r="BE42" i="1"/>
  <c r="AM42" i="1"/>
  <c r="U42" i="1"/>
  <c r="C42" i="1"/>
  <c r="BW41" i="1"/>
  <c r="BE41" i="1"/>
  <c r="AM41" i="1"/>
  <c r="U41" i="1"/>
  <c r="C41" i="1"/>
  <c r="BW40" i="1"/>
  <c r="BE40" i="1"/>
  <c r="AM40" i="1"/>
  <c r="U40" i="1"/>
  <c r="C40" i="1"/>
  <c r="BE39" i="1"/>
  <c r="AM39" i="1"/>
  <c r="U39" i="1"/>
  <c r="C39" i="1"/>
  <c r="BE38" i="1"/>
  <c r="AM38" i="1"/>
  <c r="U38" i="1"/>
  <c r="C38" i="1"/>
  <c r="BE37" i="1"/>
  <c r="AM37" i="1"/>
  <c r="U37" i="1"/>
  <c r="C37" i="1"/>
  <c r="BE36" i="1"/>
  <c r="AM36" i="1"/>
  <c r="C36" i="1"/>
  <c r="BE35" i="1"/>
  <c r="AM35" i="1"/>
  <c r="BW34" i="1"/>
  <c r="BE34" i="1"/>
  <c r="AM34" i="1"/>
  <c r="C34" i="1"/>
  <c r="C35" i="1" s="1"/>
  <c r="U34" i="1" s="1"/>
  <c r="U35" i="1" s="1"/>
  <c r="U36" i="1" s="1"/>
  <c r="CO34" i="1" l="1"/>
  <c r="CO35" i="1" s="1"/>
  <c r="CO36" i="1" s="1"/>
  <c r="CO37" i="1" s="1"/>
  <c r="CO38" i="1" s="1"/>
  <c r="CO39" i="1" s="1"/>
  <c r="CO40" i="1" s="1"/>
  <c r="CO41" i="1" s="1"/>
  <c r="BW35" i="1"/>
  <c r="BW36" i="1" s="1"/>
  <c r="BW37" i="1" s="1"/>
  <c r="BW38" i="1" s="1"/>
  <c r="BW39" i="1" s="1"/>
  <c r="D74" i="14"/>
  <c r="C74" i="14"/>
  <c r="B74" i="14"/>
  <c r="D73" i="14"/>
  <c r="C73" i="14"/>
  <c r="B73" i="14"/>
  <c r="D72" i="14"/>
  <c r="C72" i="14"/>
  <c r="B72" i="14"/>
  <c r="D71" i="14"/>
  <c r="C71" i="14"/>
  <c r="B71" i="14"/>
  <c r="P67" i="14"/>
  <c r="O67" i="14"/>
  <c r="N67" i="14"/>
  <c r="M67" i="14"/>
  <c r="L67" i="14"/>
  <c r="K67" i="14"/>
  <c r="J67" i="14"/>
  <c r="I67" i="14"/>
  <c r="H67" i="14"/>
  <c r="G67" i="14"/>
  <c r="F67" i="14"/>
  <c r="E67" i="14"/>
  <c r="D67" i="14"/>
  <c r="C67" i="14"/>
  <c r="B67" i="14"/>
  <c r="N66" i="14"/>
  <c r="K66" i="14"/>
  <c r="H66" i="14"/>
  <c r="E66" i="14"/>
  <c r="B66" i="14"/>
  <c r="N65" i="14"/>
  <c r="K65" i="14"/>
  <c r="H65" i="14"/>
  <c r="E65" i="14"/>
  <c r="B65" i="14"/>
  <c r="N64" i="14"/>
  <c r="K64" i="14"/>
  <c r="H64" i="14"/>
  <c r="E64" i="14"/>
  <c r="B64" i="14"/>
  <c r="N63" i="14"/>
  <c r="K63" i="14"/>
  <c r="H63" i="14"/>
  <c r="E63" i="14"/>
  <c r="B63" i="14"/>
  <c r="N62" i="14"/>
  <c r="K62" i="14"/>
  <c r="H62" i="14"/>
  <c r="E62" i="14"/>
  <c r="B62" i="14"/>
  <c r="N61" i="14"/>
  <c r="K61" i="14"/>
  <c r="H61" i="14"/>
  <c r="E61" i="14"/>
  <c r="B61" i="14"/>
  <c r="N60" i="14"/>
  <c r="K60" i="14"/>
  <c r="H60" i="14"/>
  <c r="E60" i="14"/>
  <c r="B60" i="14"/>
  <c r="N59" i="14"/>
  <c r="K59" i="14"/>
  <c r="H59" i="14"/>
  <c r="E59" i="14"/>
  <c r="B59" i="14"/>
  <c r="P58" i="14"/>
  <c r="M58" i="14"/>
  <c r="J58" i="14"/>
  <c r="G58" i="14"/>
  <c r="D58" i="14"/>
  <c r="P57" i="14"/>
  <c r="M57" i="14"/>
  <c r="J57" i="14"/>
  <c r="G57" i="14"/>
  <c r="D57" i="14"/>
  <c r="P56" i="14"/>
  <c r="M56" i="14"/>
  <c r="J56" i="14"/>
  <c r="G56" i="14"/>
  <c r="D56" i="14"/>
  <c r="N54" i="14"/>
  <c r="K54" i="14"/>
  <c r="H54" i="14"/>
  <c r="E54" i="14"/>
  <c r="B54" i="14"/>
  <c r="P50" i="14"/>
  <c r="O50" i="14"/>
  <c r="N50" i="14"/>
  <c r="M50" i="14"/>
  <c r="L50" i="14"/>
  <c r="K50" i="14"/>
  <c r="J50" i="14"/>
  <c r="I50" i="14"/>
  <c r="H50" i="14"/>
  <c r="G50" i="14"/>
  <c r="F50" i="14"/>
  <c r="E50" i="14"/>
  <c r="D50" i="14"/>
  <c r="C50" i="14"/>
  <c r="B50" i="14"/>
  <c r="N49" i="14"/>
  <c r="K49" i="14"/>
  <c r="H49" i="14"/>
  <c r="E49" i="14"/>
  <c r="B49" i="14"/>
  <c r="N48" i="14"/>
  <c r="K48" i="14"/>
  <c r="H48" i="14"/>
  <c r="E48" i="14"/>
  <c r="B48" i="14"/>
  <c r="N47" i="14"/>
  <c r="K47" i="14"/>
  <c r="H47" i="14"/>
  <c r="E47" i="14"/>
  <c r="B47" i="14"/>
  <c r="N46" i="14"/>
  <c r="K46" i="14"/>
  <c r="H46" i="14"/>
  <c r="E46" i="14"/>
  <c r="B46" i="14"/>
  <c r="N45" i="14"/>
  <c r="K45" i="14"/>
  <c r="H45" i="14"/>
  <c r="E45" i="14"/>
  <c r="B45" i="14"/>
  <c r="N44" i="14"/>
  <c r="K44" i="14"/>
  <c r="H44" i="14"/>
  <c r="E44" i="14"/>
  <c r="B44" i="14"/>
  <c r="N43" i="14"/>
  <c r="K43" i="14"/>
  <c r="H43" i="14"/>
  <c r="E43" i="14"/>
  <c r="B43" i="14"/>
  <c r="P42" i="14"/>
  <c r="M42" i="14"/>
  <c r="J42" i="14"/>
  <c r="G42" i="14"/>
  <c r="D42" i="14"/>
  <c r="N40" i="14"/>
  <c r="K40" i="14"/>
  <c r="H40" i="14"/>
  <c r="E40" i="14"/>
  <c r="B40" i="14"/>
  <c r="K36" i="14"/>
  <c r="J36" i="14"/>
  <c r="I36" i="14"/>
  <c r="H36" i="14"/>
  <c r="G36" i="14"/>
  <c r="F36" i="14"/>
  <c r="E36" i="14"/>
  <c r="D36" i="14"/>
  <c r="C36" i="14"/>
  <c r="B36" i="14"/>
  <c r="A36" i="14"/>
  <c r="K35" i="14"/>
  <c r="J35" i="14"/>
  <c r="I35" i="14"/>
  <c r="H35" i="14"/>
  <c r="G35" i="14"/>
  <c r="F35" i="14"/>
  <c r="E35" i="14"/>
  <c r="D35" i="14"/>
  <c r="C35" i="14"/>
  <c r="B35" i="14"/>
  <c r="A35" i="14"/>
  <c r="K34" i="14"/>
  <c r="J34" i="14"/>
  <c r="I34" i="14"/>
  <c r="H34" i="14"/>
  <c r="G34" i="14"/>
  <c r="F34" i="14"/>
  <c r="E34" i="14"/>
  <c r="D34" i="14"/>
  <c r="C34" i="14"/>
  <c r="B34" i="14"/>
  <c r="A34" i="14"/>
  <c r="K33" i="14"/>
  <c r="J33" i="14"/>
  <c r="I33" i="14"/>
  <c r="H33" i="14"/>
  <c r="G33" i="14"/>
  <c r="F33" i="14"/>
  <c r="E33" i="14"/>
  <c r="D33" i="14"/>
  <c r="C33" i="14"/>
  <c r="B33" i="14"/>
  <c r="A33" i="14"/>
  <c r="K32" i="14"/>
  <c r="J32" i="14"/>
  <c r="I32" i="14"/>
  <c r="H32" i="14"/>
  <c r="G32" i="14"/>
  <c r="F32" i="14"/>
  <c r="E32" i="14"/>
  <c r="D32" i="14"/>
  <c r="C32" i="14"/>
  <c r="B32" i="14"/>
  <c r="A32" i="14"/>
  <c r="K31" i="14"/>
  <c r="J31" i="14"/>
  <c r="I31" i="14"/>
  <c r="H31" i="14"/>
  <c r="G31" i="14"/>
  <c r="F31" i="14"/>
  <c r="E31" i="14"/>
  <c r="D31" i="14"/>
  <c r="C31" i="14"/>
  <c r="B31" i="14"/>
  <c r="A31" i="14"/>
  <c r="K30" i="14"/>
  <c r="J30" i="14"/>
  <c r="I30" i="14"/>
  <c r="H30" i="14"/>
  <c r="G30" i="14"/>
  <c r="F30" i="14"/>
  <c r="E30" i="14"/>
  <c r="D30" i="14"/>
  <c r="C30" i="14"/>
  <c r="B30" i="14"/>
  <c r="A30" i="14"/>
  <c r="K29" i="14"/>
  <c r="J29" i="14"/>
  <c r="I29" i="14"/>
  <c r="H29" i="14"/>
  <c r="G29" i="14"/>
  <c r="F29" i="14"/>
  <c r="E29" i="14"/>
  <c r="D29" i="14"/>
  <c r="C29" i="14"/>
  <c r="B29" i="14"/>
  <c r="A29" i="14"/>
  <c r="K28" i="14"/>
  <c r="J28" i="14"/>
  <c r="I28" i="14"/>
  <c r="H28" i="14"/>
  <c r="G28" i="14"/>
  <c r="F28" i="14"/>
  <c r="E28" i="14"/>
  <c r="D28" i="14"/>
  <c r="C28" i="14"/>
  <c r="B28" i="14"/>
  <c r="A28" i="14"/>
  <c r="K27" i="14"/>
  <c r="J27" i="14"/>
  <c r="I27" i="14"/>
  <c r="H27" i="14"/>
  <c r="G27" i="14"/>
  <c r="F27" i="14"/>
  <c r="E27" i="14"/>
  <c r="D27" i="14"/>
  <c r="C27" i="14"/>
  <c r="B27" i="14"/>
  <c r="A27" i="14"/>
  <c r="J25" i="14"/>
  <c r="H25" i="14"/>
  <c r="F25" i="14"/>
  <c r="D25" i="14"/>
  <c r="B25" i="14"/>
  <c r="F21" i="14"/>
  <c r="E21" i="14"/>
  <c r="D21" i="14"/>
  <c r="C21" i="14"/>
  <c r="B21" i="14"/>
  <c r="F20" i="14"/>
  <c r="E20" i="14"/>
  <c r="D20" i="14"/>
  <c r="C20" i="14"/>
  <c r="B20" i="14"/>
  <c r="F19" i="14"/>
  <c r="E19" i="14"/>
  <c r="D19" i="14"/>
  <c r="C19" i="14"/>
  <c r="B19" i="14"/>
  <c r="F18" i="14"/>
  <c r="E18" i="14"/>
  <c r="D18" i="14"/>
  <c r="C18" i="14"/>
  <c r="B1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tc={8636E77F-517C-44DA-9304-5C01E42C899D}</author>
  </authors>
  <commentList>
    <comment ref="AP7" authorId="0" shapeId="0" xr:uid="{8636E77F-517C-44DA-9304-5C01E42C89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健全化判断比率に関する算定様式から</t>
      </text>
    </comment>
  </commentList>
</comments>
</file>

<file path=xl/sharedStrings.xml><?xml version="1.0" encoding="utf-8"?>
<sst xmlns="http://schemas.openxmlformats.org/spreadsheetml/2006/main" count="1134" uniqueCount="562">
  <si>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</si>
  <si>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</si>
  <si>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</si>
  <si>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</si>
  <si>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</si>
  <si>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</si>
  <si>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</si>
  <si>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</si>
  <si>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</si>
  <si>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</si>
  <si>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</si>
  <si>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</si>
  <si>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</si>
  <si>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</si>
  <si>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</si>
  <si>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</si>
  <si>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</si>
  <si>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</si>
  <si>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</si>
  <si>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</si>
  <si>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</si>
  <si>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</si>
  <si>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</si>
  <si>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</si>
  <si>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</si>
  <si>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</si>
  <si>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</si>
  <si>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</si>
  <si>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</si>
  <si>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</si>
  <si>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</si>
  <si>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</si>
  <si>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</si>
  <si>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</si>
  <si>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</si>
  <si>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</si>
  <si>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</si>
  <si>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</si>
  <si>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</si>
  <si>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</si>
  <si>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</si>
  <si>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</si>
  <si>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</si>
  <si>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</si>
  <si>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</si>
  <si>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</si>
  <si>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</si>
  <si>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</si>
  <si>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</si>
  <si>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</si>
  <si>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</si>
  <si>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</si>
  <si>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</si>
  <si>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</si>
  <si>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</si>
  <si>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</si>
  <si>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</si>
  <si>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</si>
  <si>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</si>
  <si>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</si>
  <si>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</si>
  <si>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</si>
  <si>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</si>
  <si>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</si>
  <si>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</si>
  <si>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</si>
  <si>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</si>
  <si>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</si>
  <si>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</si>
  <si>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</si>
  <si>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</si>
  <si>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</si>
  <si>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</si>
  <si>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</si>
  <si>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</si>
  <si>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</si>
  <si>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</si>
  <si>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</si>
  <si>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</si>
  <si>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</si>
  <si>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</si>
  <si>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</si>
  <si>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</si>
  <si>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</si>
  <si>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</si>
  <si>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</si>
  <si>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</si>
  <si>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</si>
  <si>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</si>
  <si>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</si>
  <si>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</si>
  <si>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</si>
  <si>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</si>
  <si>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</si>
  <si>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世田谷区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</si>
  <si>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</si>
  <si>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</si>
  <si>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</si>
  <si>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</si>
  <si>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</si>
  <si>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</si>
  <si>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</si>
  <si>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</si>
  <si>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</si>
  <si>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</si>
  <si>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</si>
  <si>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</si>
  <si>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</si>
  <si>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</si>
  <si>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</si>
  <si>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</si>
  <si>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</si>
  <si>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</si>
  <si>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</si>
  <si>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</si>
  <si>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</si>
  <si>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</si>
  <si>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</si>
  <si>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</si>
  <si>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</si>
  <si>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</si>
  <si>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</si>
  <si>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</si>
  <si>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</si>
  <si>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</si>
  <si>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</si>
  <si>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</si>
  <si>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</si>
  <si>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</si>
  <si>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</si>
  <si>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</si>
  <si>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</si>
  <si>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</si>
  <si>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</si>
  <si>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</si>
  <si>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</si>
  <si>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</si>
  <si>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</si>
  <si>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</si>
  <si>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</si>
  <si>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</si>
  <si>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</si>
  <si>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</si>
  <si>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</si>
  <si>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</si>
  <si>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</si>
  <si>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</si>
  <si>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</si>
  <si>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</si>
  <si>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</si>
  <si>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</si>
  <si>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</si>
  <si>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</si>
  <si>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</si>
  <si>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</si>
  <si>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</si>
  <si>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</si>
  <si>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</si>
  <si>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</si>
  <si>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</si>
  <si>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</si>
  <si>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</si>
  <si>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</si>
  <si>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</si>
  <si>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</si>
  <si>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</si>
  <si>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</si>
  <si>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</si>
  <si>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</si>
  <si>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</si>
  <si>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</si>
  <si>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</si>
  <si>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</si>
  <si>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</si>
  <si>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</si>
  <si>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</si>
  <si>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</si>
  <si>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</si>
  <si>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</si>
  <si>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</si>
  <si>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</si>
  <si>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</si>
  <si>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</si>
  <si>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</si>
  <si>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</si>
  <si>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</si>
  <si>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</si>
  <si>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</si>
  <si>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</si>
  <si>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</si>
  <si>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</si>
  <si>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</si>
  <si>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</si>
  <si>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</si>
  <si>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</si>
  <si>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</si>
  <si>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</si>
  <si>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</si>
  <si>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</si>
  <si>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</si>
  <si>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</si>
  <si>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</si>
  <si>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</si>
  <si>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東京都世田谷区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</si>
  <si>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</si>
  <si>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</si>
  <si>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</si>
  <si>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</si>
  <si>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</si>
  <si>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</si>
  <si>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</si>
  <si>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</si>
  <si>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</si>
  <si>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</si>
  <si>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</si>
  <si>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</si>
  <si>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</si>
  <si>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</si>
  <si>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</si>
  <si>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</si>
  <si>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</si>
  <si>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</si>
  <si>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</si>
  <si>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</si>
  <si>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</si>
  <si>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</si>
  <si>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</si>
  <si>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</si>
  <si>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</si>
  <si>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</si>
  <si>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</si>
  <si>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</si>
  <si>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</si>
  <si>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</si>
  <si>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</si>
  <si>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</si>
  <si>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</si>
  <si>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</si>
  <si>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</si>
  <si>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</si>
  <si>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</si>
  <si>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</si>
  <si>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</si>
  <si>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</si>
  <si>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</si>
  <si>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</si>
  <si>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</si>
  <si>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</si>
  <si>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</si>
  <si>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</si>
  <si>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</si>
  <si>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</si>
  <si>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</si>
  <si>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</si>
  <si>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</si>
  <si>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</si>
  <si>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</si>
  <si>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</si>
  <si>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</si>
  <si>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</si>
  <si>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</si>
  <si>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</si>
  <si>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</si>
  <si>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</si>
  <si>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</si>
  <si>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</si>
  <si>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</si>
  <si>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</si>
  <si>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</si>
  <si>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</si>
  <si>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</si>
  <si>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</si>
  <si>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</si>
  <si>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</si>
  <si>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</si>
  <si>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</si>
  <si>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</si>
  <si>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</si>
  <si>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</si>
  <si>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</si>
  <si>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</si>
  <si>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</si>
  <si>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</si>
  <si>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</si>
  <si>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</si>
  <si>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</si>
  <si>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</si>
  <si>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</si>
  <si>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</si>
  <si>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</si>
  <si>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</si>
  <si>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</si>
  <si>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</si>
  <si>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</si>
  <si>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</si>
  <si>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</si>
  <si>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</si>
  <si>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</si>
  <si>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</si>
  <si>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</si>
  <si>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</si>
  <si>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</si>
  <si>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</si>
  <si>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</si>
  <si>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</si>
  <si>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</si>
  <si>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</si>
  <si>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</si>
  <si>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</si>
  <si>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</si>
  <si>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</si>
  <si>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</si>
  <si>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</si>
  <si>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</si>
  <si>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</si>
  <si>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</si>
  <si>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</si>
  <si>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</si>
  <si>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</si>
  <si>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</si>
  <si>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</si>
  <si>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</si>
  <si>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</si>
  <si>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</si>
  <si>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</si>
  <si>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</si>
  <si>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</si>
  <si>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</si>
  <si>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</si>
  <si>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</si>
  <si>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</si>
  <si>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</si>
  <si>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</si>
  <si>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</si>
  <si>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</si>
  <si>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</si>
  <si>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</si>
  <si>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</si>
  <si>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</si>
  <si>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</si>
  <si>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</si>
  <si>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</si>
  <si>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</si>
  <si>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</si>
  <si>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</si>
  <si>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</si>
  <si>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</si>
  <si>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</si>
  <si>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</si>
  <si>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</si>
  <si>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</si>
  <si>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</si>
  <si>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</si>
  <si>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</si>
  <si>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東京都世田谷区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</si>
  <si>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</si>
  <si>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</si>
  <si>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</si>
  <si>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</si>
  <si>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</si>
  <si>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</si>
  <si>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</si>
  <si>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</si>
  <si>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</si>
  <si>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</si>
  <si>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</si>
  <si>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</si>
  <si>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</si>
  <si>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</si>
  <si>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</si>
  <si>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</si>
  <si>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</si>
  <si>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</si>
  <si>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</si>
  <si>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</si>
  <si>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</si>
  <si>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</si>
  <si>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</si>
  <si>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</si>
  <si>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</si>
  <si>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</si>
  <si>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</si>
  <si>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</si>
  <si>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</si>
  <si>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</si>
  <si>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</si>
  <si>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</si>
  <si>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</si>
  <si>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</si>
  <si>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</si>
  <si>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</si>
  <si>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</si>
  <si>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</si>
  <si>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</si>
  <si>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</si>
  <si>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</si>
  <si>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</si>
  <si>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</si>
  <si>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</si>
  <si>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</si>
  <si>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</si>
  <si>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</si>
  <si>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</si>
  <si>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</si>
  <si>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</si>
  <si>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</si>
  <si>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</si>
  <si>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</si>
  <si>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</si>
  <si>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</si>
  <si>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</si>
  <si>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</si>
  <si>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</si>
  <si>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</si>
  <si>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</si>
  <si>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</si>
  <si>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</si>
  <si>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</si>
  <si>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</si>
  <si>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</si>
  <si>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</si>
  <si>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</si>
  <si>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</si>
  <si>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</si>
  <si>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</si>
  <si>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</si>
  <si>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</si>
  <si>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</si>
  <si>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</si>
  <si>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</si>
  <si>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</si>
  <si>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</si>
  <si>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</si>
  <si>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</si>
  <si>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</si>
  <si>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</si>
  <si>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</si>
  <si>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</si>
  <si>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</si>
  <si>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</si>
  <si>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</si>
  <si>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</si>
  <si>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</si>
  <si>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</si>
  <si>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</si>
  <si>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</si>
  <si>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</si>
  <si>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</si>
  <si>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</si>
  <si>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</si>
  <si>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</si>
  <si>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</si>
  <si>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</si>
  <si>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</si>
  <si>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</si>
  <si>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</si>
  <si>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</si>
  <si>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</si>
  <si>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</si>
  <si>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</si>
  <si>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</si>
  <si>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</si>
  <si>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</si>
  <si>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</si>
  <si>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</si>
  <si>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</si>
  <si>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</si>
  <si>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</si>
  <si>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</si>
  <si>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</si>
  <si>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</si>
  <si>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</si>
  <si>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</si>
  <si>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</si>
  <si>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</si>
  <si>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</si>
  <si>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</si>
  <si>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</si>
  <si>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</si>
  <si>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</si>
  <si>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</si>
  <si>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</si>
  <si>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</si>
  <si>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</si>
  <si>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</si>
  <si>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</si>
  <si>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</si>
  <si>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</si>
  <si>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</si>
  <si>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</si>
  <si>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</si>
  <si>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</si>
  <si>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</si>
  <si>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</si>
  <si>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</si>
  <si>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</si>
  <si>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</si>
  <si>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</si>
  <si>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</si>
  <si>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</si>
  <si>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</si>
  <si>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</si>
  <si>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</si>
  <si>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</si>
  <si>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</si>
  <si>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</si>
  <si>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</si>
  <si>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</si>
  <si>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</si>
  <si>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</si>
  <si>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</si>
  <si>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</si>
  <si>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</si>
  <si>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</si>
  <si>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</si>
  <si>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</si>
  <si>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</si>
  <si>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</si>
  <si>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</si>
  <si>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</si>
  <si>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</si>
  <si>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</si>
  <si>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</si>
  <si>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</si>
  <si>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</si>
  <si>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</si>
  <si>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</si>
  <si>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1.79</t>
  </si>
  <si>
    <t>一般会計</t>
  </si>
  <si>
    <t>介護保険事業会計</t>
  </si>
  <si>
    <t>後期高齢者医療会計</t>
  </si>
  <si>
    <t>国民健康保険事業会計</t>
  </si>
  <si>
    <t>学校給食費会計</t>
  </si>
  <si>
    <t>その他会計（赤字）</t>
  </si>
  <si>
    <t>その他会計（黒字）</t>
  </si>
  <si>
    <t>R02</t>
    <phoneticPr fontId="5"/>
  </si>
  <si>
    <t>R03</t>
    <phoneticPr fontId="5"/>
  </si>
  <si>
    <t>R04</t>
    <phoneticPr fontId="5"/>
  </si>
  <si>
    <t>R05</t>
    <phoneticPr fontId="5"/>
  </si>
  <si>
    <t>R06</t>
    <phoneticPr fontId="5"/>
  </si>
  <si>
    <t>世田谷区スポーツ振興財団</t>
    <phoneticPr fontId="2"/>
  </si>
  <si>
    <t>世田谷区産業振興公社</t>
    <phoneticPr fontId="2"/>
  </si>
  <si>
    <t>世田谷区土地開発公社</t>
    <phoneticPr fontId="2"/>
  </si>
  <si>
    <t>せたがや文化財団</t>
    <phoneticPr fontId="2"/>
  </si>
  <si>
    <t>世田谷トラストまちづくり</t>
    <phoneticPr fontId="2"/>
  </si>
  <si>
    <t>世田谷サービス公社</t>
    <phoneticPr fontId="2"/>
  </si>
  <si>
    <t>世田谷川場ふるさと公社</t>
    <phoneticPr fontId="2"/>
  </si>
  <si>
    <t>世田谷区保健センター</t>
    <phoneticPr fontId="2"/>
  </si>
  <si>
    <t>-</t>
    <phoneticPr fontId="2"/>
  </si>
  <si>
    <t>庁舎等建設等基金</t>
    <rPh sb="0" eb="2">
      <t>チョウシャ</t>
    </rPh>
    <rPh sb="2" eb="3">
      <t>トウ</t>
    </rPh>
    <rPh sb="3" eb="5">
      <t>ケンセツ</t>
    </rPh>
    <rPh sb="5" eb="6">
      <t>トウ</t>
    </rPh>
    <rPh sb="6" eb="8">
      <t>キキン</t>
    </rPh>
    <phoneticPr fontId="6"/>
  </si>
  <si>
    <t>義務教育施設整備基金</t>
    <rPh sb="0" eb="4">
      <t>ギムキョウイク</t>
    </rPh>
    <rPh sb="4" eb="6">
      <t>シセツ</t>
    </rPh>
    <rPh sb="6" eb="8">
      <t>セイビ</t>
    </rPh>
    <rPh sb="8" eb="10">
      <t>キキン</t>
    </rPh>
    <phoneticPr fontId="6"/>
  </si>
  <si>
    <t>都市整備基金</t>
    <rPh sb="0" eb="2">
      <t>トシ</t>
    </rPh>
    <rPh sb="2" eb="4">
      <t>セイビ</t>
    </rPh>
    <rPh sb="4" eb="6">
      <t>キキン</t>
    </rPh>
    <phoneticPr fontId="6"/>
  </si>
  <si>
    <t>みどりのトラスト基金</t>
    <rPh sb="8" eb="10">
      <t>キキン</t>
    </rPh>
    <phoneticPr fontId="6"/>
  </si>
  <si>
    <t>スポーツ推進基金</t>
    <rPh sb="4" eb="6">
      <t>スイシン</t>
    </rPh>
    <rPh sb="6" eb="8">
      <t>キキン</t>
    </rPh>
    <phoneticPr fontId="6"/>
  </si>
  <si>
    <t>特別区人事・厚生事務組合</t>
    <phoneticPr fontId="2"/>
  </si>
  <si>
    <t>特別区競馬組合</t>
    <phoneticPr fontId="2"/>
  </si>
  <si>
    <t>法適用</t>
    <phoneticPr fontId="2"/>
  </si>
  <si>
    <t>臨海部広域斎場組合</t>
    <phoneticPr fontId="2"/>
  </si>
  <si>
    <t>東京二十三区清掃一部事務組合</t>
    <phoneticPr fontId="2"/>
  </si>
  <si>
    <t>東京都後期高齢者医療広域連合（一般会計）</t>
    <phoneticPr fontId="2"/>
  </si>
  <si>
    <t>東京都後期高齢者医療広域連合
（後期高齢者医療特別会計）</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</si>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</sst>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4F55-4F6F-9AFC-4092CBC5DBC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43232</c:v>
                </c:pt>
                <c:pt idx="1">
                  <c:v>34663</c:v>
                </c:pt>
                <c:pt idx="2">
                  <c:v>34717</c:v>
                </c:pt>
                <c:pt idx="3">
                  <c:v>50364</c:v>
                </c:pt>
                <c:pt idx="4">
                  <c:v>48724</c:v>
                </c:pt>
              </c:numCache>
            </c:numRef>
          </c:val>
          <c:smooth val="0"/>
          <c:extLst>
            <c:ext xmlns:c16="http://schemas.microsoft.com/office/drawing/2014/chart" uri="{C3380CC4-5D6E-409C-BE32-E72D297353CC}">
              <c16:uniqueId val="{00000001-4F55-4F6F-9AFC-4092CBC5DBC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6.13</c:v>
                </c:pt>
                <c:pt idx="1">
                  <c:v>8.26</c:v>
                </c:pt>
                <c:pt idx="2">
                  <c:v>7.02</c:v>
                </c:pt>
                <c:pt idx="3">
                  <c:v>4.91</c:v>
                </c:pt>
                <c:pt idx="4">
                  <c:v>5.49</c:v>
                </c:pt>
              </c:numCache>
            </c:numRef>
          </c:val>
          <c:extLst>
            <c:ext xmlns:c16="http://schemas.microsoft.com/office/drawing/2014/chart" uri="{C3380CC4-5D6E-409C-BE32-E72D297353CC}">
              <c16:uniqueId val="{00000000-28CF-44A0-9BDC-EFE3E71C15D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19.100000000000001</c:v>
                </c:pt>
                <c:pt idx="1">
                  <c:v>18.78</c:v>
                </c:pt>
                <c:pt idx="2">
                  <c:v>19.27</c:v>
                </c:pt>
                <c:pt idx="3">
                  <c:v>18.5</c:v>
                </c:pt>
                <c:pt idx="4">
                  <c:v>17.77</c:v>
                </c:pt>
              </c:numCache>
            </c:numRef>
          </c:val>
          <c:extLst>
            <c:ext xmlns:c16="http://schemas.microsoft.com/office/drawing/2014/chart" uri="{C3380CC4-5D6E-409C-BE32-E72D297353CC}">
              <c16:uniqueId val="{00000001-28CF-44A0-9BDC-EFE3E71C15D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3.75</c:v>
                </c:pt>
                <c:pt idx="1">
                  <c:v>2.69</c:v>
                </c:pt>
                <c:pt idx="2">
                  <c:v>0.54</c:v>
                </c:pt>
                <c:pt idx="3">
                  <c:v>-1.79</c:v>
                </c:pt>
                <c:pt idx="4">
                  <c:v>0.84</c:v>
                </c:pt>
              </c:numCache>
            </c:numRef>
          </c:val>
          <c:smooth val="0"/>
          <c:extLst>
            <c:ext xmlns:c16="http://schemas.microsoft.com/office/drawing/2014/chart" uri="{C3380CC4-5D6E-409C-BE32-E72D297353CC}">
              <c16:uniqueId val="{00000002-28CF-44A0-9BDC-EFE3E71C15D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E79-4979-8FD2-97271952646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E79-4979-8FD2-97271952646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E79-4979-8FD2-97271952646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E79-4979-8FD2-97271952646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E79-4979-8FD2-97271952646D}"/>
            </c:ext>
          </c:extLst>
        </c:ser>
        <c:ser>
          <c:idx val="5"/>
          <c:order val="5"/>
          <c:tx>
            <c:strRef>
              <c:f>データシート!$A$32</c:f>
              <c:strCache>
                <c:ptCount val="1"/>
                <c:pt idx="0">
                  <c:v>学校給食費会計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0.02</c:v>
                </c:pt>
                <c:pt idx="2">
                  <c:v>#N/A</c:v>
                </c:pt>
                <c:pt idx="3">
                  <c:v>0.03</c:v>
                </c:pt>
                <c:pt idx="4">
                  <c:v>#N/A</c:v>
                </c:pt>
                <c:pt idx="5">
                  <c:v>0.02</c:v>
                </c:pt>
                <c:pt idx="6">
                  <c:v>#N/A</c:v>
                </c:pt>
                <c:pt idx="7">
                  <c:v>0.01</c:v>
                </c:pt>
                <c:pt idx="8">
                  <c:v>#N/A</c:v>
                </c:pt>
                <c:pt idx="9">
                  <c:v>0</c:v>
                </c:pt>
              </c:numCache>
            </c:numRef>
          </c:val>
          <c:extLst>
            <c:ext xmlns:c16="http://schemas.microsoft.com/office/drawing/2014/chart" uri="{C3380CC4-5D6E-409C-BE32-E72D297353CC}">
              <c16:uniqueId val="{00000005-EE79-4979-8FD2-97271952646D}"/>
            </c:ext>
          </c:extLst>
        </c:ser>
        <c:ser>
          <c:idx val="6"/>
          <c:order val="6"/>
          <c:tx>
            <c:strRef>
              <c:f>データシート!$A$33</c:f>
              <c:strCache>
                <c:ptCount val="1"/>
                <c:pt idx="0">
                  <c:v>国民健康保険事業会計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0.59</c:v>
                </c:pt>
                <c:pt idx="2">
                  <c:v>#N/A</c:v>
                </c:pt>
                <c:pt idx="3">
                  <c:v>0.56000000000000005</c:v>
                </c:pt>
                <c:pt idx="4">
                  <c:v>#N/A</c:v>
                </c:pt>
                <c:pt idx="5">
                  <c:v>0.28999999999999998</c:v>
                </c:pt>
                <c:pt idx="6">
                  <c:v>#N/A</c:v>
                </c:pt>
                <c:pt idx="7">
                  <c:v>0.27</c:v>
                </c:pt>
                <c:pt idx="8">
                  <c:v>#N/A</c:v>
                </c:pt>
                <c:pt idx="9">
                  <c:v>0.27</c:v>
                </c:pt>
              </c:numCache>
            </c:numRef>
          </c:val>
          <c:extLst>
            <c:ext xmlns:c16="http://schemas.microsoft.com/office/drawing/2014/chart" uri="{C3380CC4-5D6E-409C-BE32-E72D297353CC}">
              <c16:uniqueId val="{00000006-EE79-4979-8FD2-97271952646D}"/>
            </c:ext>
          </c:extLst>
        </c:ser>
        <c:ser>
          <c:idx val="7"/>
          <c:order val="7"/>
          <c:tx>
            <c:strRef>
              <c:f>データシート!$A$34</c:f>
              <c:strCache>
                <c:ptCount val="1"/>
                <c:pt idx="0">
                  <c:v>後期高齢者医療会計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0.34</c:v>
                </c:pt>
                <c:pt idx="2">
                  <c:v>#N/A</c:v>
                </c:pt>
                <c:pt idx="3">
                  <c:v>0.31</c:v>
                </c:pt>
                <c:pt idx="4">
                  <c:v>#N/A</c:v>
                </c:pt>
                <c:pt idx="5">
                  <c:v>0.36</c:v>
                </c:pt>
                <c:pt idx="6">
                  <c:v>#N/A</c:v>
                </c:pt>
                <c:pt idx="7">
                  <c:v>0.31</c:v>
                </c:pt>
                <c:pt idx="8">
                  <c:v>#N/A</c:v>
                </c:pt>
                <c:pt idx="9">
                  <c:v>0.47</c:v>
                </c:pt>
              </c:numCache>
            </c:numRef>
          </c:val>
          <c:extLst>
            <c:ext xmlns:c16="http://schemas.microsoft.com/office/drawing/2014/chart" uri="{C3380CC4-5D6E-409C-BE32-E72D297353CC}">
              <c16:uniqueId val="{00000007-EE79-4979-8FD2-97271952646D}"/>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1.21</c:v>
                </c:pt>
                <c:pt idx="2">
                  <c:v>#N/A</c:v>
                </c:pt>
                <c:pt idx="3">
                  <c:v>1.46</c:v>
                </c:pt>
                <c:pt idx="4">
                  <c:v>#N/A</c:v>
                </c:pt>
                <c:pt idx="5">
                  <c:v>1.61</c:v>
                </c:pt>
                <c:pt idx="6">
                  <c:v>#N/A</c:v>
                </c:pt>
                <c:pt idx="7">
                  <c:v>1.36</c:v>
                </c:pt>
                <c:pt idx="8">
                  <c:v>#N/A</c:v>
                </c:pt>
                <c:pt idx="9">
                  <c:v>0.94</c:v>
                </c:pt>
              </c:numCache>
            </c:numRef>
          </c:val>
          <c:extLst>
            <c:ext xmlns:c16="http://schemas.microsoft.com/office/drawing/2014/chart" uri="{C3380CC4-5D6E-409C-BE32-E72D297353CC}">
              <c16:uniqueId val="{00000008-EE79-4979-8FD2-97271952646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6.98</c:v>
                </c:pt>
                <c:pt idx="2">
                  <c:v>#N/A</c:v>
                </c:pt>
                <c:pt idx="3">
                  <c:v>8.2200000000000006</c:v>
                </c:pt>
                <c:pt idx="4">
                  <c:v>#N/A</c:v>
                </c:pt>
                <c:pt idx="5">
                  <c:v>6.99</c:v>
                </c:pt>
                <c:pt idx="6">
                  <c:v>#N/A</c:v>
                </c:pt>
                <c:pt idx="7">
                  <c:v>4.8899999999999997</c:v>
                </c:pt>
                <c:pt idx="8">
                  <c:v>#N/A</c:v>
                </c:pt>
                <c:pt idx="9">
                  <c:v>5.48</c:v>
                </c:pt>
              </c:numCache>
            </c:numRef>
          </c:val>
          <c:extLst>
            <c:ext xmlns:c16="http://schemas.microsoft.com/office/drawing/2014/chart" uri="{C3380CC4-5D6E-409C-BE32-E72D297353CC}">
              <c16:uniqueId val="{00000009-EE79-4979-8FD2-97271952646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15147</c:v>
                </c:pt>
                <c:pt idx="5">
                  <c:v>14552</c:v>
                </c:pt>
                <c:pt idx="8">
                  <c:v>13426</c:v>
                </c:pt>
                <c:pt idx="11">
                  <c:v>12161</c:v>
                </c:pt>
                <c:pt idx="14">
                  <c:v>9945</c:v>
                </c:pt>
              </c:numCache>
            </c:numRef>
          </c:val>
          <c:extLst>
            <c:ext xmlns:c16="http://schemas.microsoft.com/office/drawing/2014/chart" uri="{C3380CC4-5D6E-409C-BE32-E72D297353CC}">
              <c16:uniqueId val="{00000000-746B-40FF-AB0D-FB49A139651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46B-40FF-AB0D-FB49A139651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3600</c:v>
                </c:pt>
                <c:pt idx="3">
                  <c:v>2443</c:v>
                </c:pt>
                <c:pt idx="6">
                  <c:v>3409</c:v>
                </c:pt>
                <c:pt idx="9">
                  <c:v>4338</c:v>
                </c:pt>
                <c:pt idx="12">
                  <c:v>3814</c:v>
                </c:pt>
              </c:numCache>
            </c:numRef>
          </c:val>
          <c:extLst>
            <c:ext xmlns:c16="http://schemas.microsoft.com/office/drawing/2014/chart" uri="{C3380CC4-5D6E-409C-BE32-E72D297353CC}">
              <c16:uniqueId val="{00000002-746B-40FF-AB0D-FB49A139651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269</c:v>
                </c:pt>
                <c:pt idx="3">
                  <c:v>256</c:v>
                </c:pt>
                <c:pt idx="6">
                  <c:v>266</c:v>
                </c:pt>
                <c:pt idx="9">
                  <c:v>331</c:v>
                </c:pt>
                <c:pt idx="12">
                  <c:v>458</c:v>
                </c:pt>
              </c:numCache>
            </c:numRef>
          </c:val>
          <c:extLst>
            <c:ext xmlns:c16="http://schemas.microsoft.com/office/drawing/2014/chart" uri="{C3380CC4-5D6E-409C-BE32-E72D297353CC}">
              <c16:uniqueId val="{00000003-746B-40FF-AB0D-FB49A139651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46B-40FF-AB0D-FB49A139651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998</c:v>
                </c:pt>
                <c:pt idx="3">
                  <c:v>1126</c:v>
                </c:pt>
                <c:pt idx="6">
                  <c:v>863</c:v>
                </c:pt>
                <c:pt idx="9">
                  <c:v>615</c:v>
                </c:pt>
                <c:pt idx="12">
                  <c:v>374</c:v>
                </c:pt>
              </c:numCache>
            </c:numRef>
          </c:val>
          <c:extLst>
            <c:ext xmlns:c16="http://schemas.microsoft.com/office/drawing/2014/chart" uri="{C3380CC4-5D6E-409C-BE32-E72D297353CC}">
              <c16:uniqueId val="{00000005-746B-40FF-AB0D-FB49A139651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46B-40FF-AB0D-FB49A139651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4336</c:v>
                </c:pt>
                <c:pt idx="3">
                  <c:v>4107</c:v>
                </c:pt>
                <c:pt idx="6">
                  <c:v>3993</c:v>
                </c:pt>
                <c:pt idx="9">
                  <c:v>3823</c:v>
                </c:pt>
                <c:pt idx="12">
                  <c:v>3589</c:v>
                </c:pt>
              </c:numCache>
            </c:numRef>
          </c:val>
          <c:extLst>
            <c:ext xmlns:c16="http://schemas.microsoft.com/office/drawing/2014/chart" uri="{C3380CC4-5D6E-409C-BE32-E72D297353CC}">
              <c16:uniqueId val="{00000007-746B-40FF-AB0D-FB49A139651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-5944</c:v>
                </c:pt>
                <c:pt idx="2">
                  <c:v>#N/A</c:v>
                </c:pt>
                <c:pt idx="3">
                  <c:v>#N/A</c:v>
                </c:pt>
                <c:pt idx="4">
                  <c:v>-6620</c:v>
                </c:pt>
                <c:pt idx="5">
                  <c:v>#N/A</c:v>
                </c:pt>
                <c:pt idx="6">
                  <c:v>#N/A</c:v>
                </c:pt>
                <c:pt idx="7">
                  <c:v>-4895</c:v>
                </c:pt>
                <c:pt idx="8">
                  <c:v>#N/A</c:v>
                </c:pt>
                <c:pt idx="9">
                  <c:v>#N/A</c:v>
                </c:pt>
                <c:pt idx="10">
                  <c:v>-3054</c:v>
                </c:pt>
                <c:pt idx="11">
                  <c:v>#N/A</c:v>
                </c:pt>
                <c:pt idx="12">
                  <c:v>#N/A</c:v>
                </c:pt>
                <c:pt idx="13">
                  <c:v>-1710</c:v>
                </c:pt>
                <c:pt idx="14">
                  <c:v>#N/A</c:v>
                </c:pt>
              </c:numCache>
            </c:numRef>
          </c:val>
          <c:smooth val="0"/>
          <c:extLst>
            <c:ext xmlns:c16="http://schemas.microsoft.com/office/drawing/2014/chart" uri="{C3380CC4-5D6E-409C-BE32-E72D297353CC}">
              <c16:uniqueId val="{00000008-746B-40FF-AB0D-FB49A139651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122728</c:v>
                </c:pt>
                <c:pt idx="5">
                  <c:v>126413</c:v>
                </c:pt>
                <c:pt idx="8">
                  <c:v>115155</c:v>
                </c:pt>
                <c:pt idx="11">
                  <c:v>99521</c:v>
                </c:pt>
                <c:pt idx="14">
                  <c:v>86396</c:v>
                </c:pt>
              </c:numCache>
            </c:numRef>
          </c:val>
          <c:extLst>
            <c:ext xmlns:c16="http://schemas.microsoft.com/office/drawing/2014/chart" uri="{C3380CC4-5D6E-409C-BE32-E72D297353CC}">
              <c16:uniqueId val="{00000000-3564-46E0-AB07-96F82EDE0C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6212</c:v>
                </c:pt>
                <c:pt idx="5">
                  <c:v>5982</c:v>
                </c:pt>
                <c:pt idx="8">
                  <c:v>5908</c:v>
                </c:pt>
                <c:pt idx="11">
                  <c:v>5884</c:v>
                </c:pt>
                <c:pt idx="14">
                  <c:v>6531</c:v>
                </c:pt>
              </c:numCache>
            </c:numRef>
          </c:val>
          <c:extLst>
            <c:ext xmlns:c16="http://schemas.microsoft.com/office/drawing/2014/chart" uri="{C3380CC4-5D6E-409C-BE32-E72D297353CC}">
              <c16:uniqueId val="{00000001-3564-46E0-AB07-96F82EDE0C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121416</c:v>
                </c:pt>
                <c:pt idx="5">
                  <c:v>137264</c:v>
                </c:pt>
                <c:pt idx="8">
                  <c:v>163175</c:v>
                </c:pt>
                <c:pt idx="11">
                  <c:v>165869</c:v>
                </c:pt>
                <c:pt idx="14">
                  <c:v>170216</c:v>
                </c:pt>
              </c:numCache>
            </c:numRef>
          </c:val>
          <c:extLst>
            <c:ext xmlns:c16="http://schemas.microsoft.com/office/drawing/2014/chart" uri="{C3380CC4-5D6E-409C-BE32-E72D297353CC}">
              <c16:uniqueId val="{00000002-3564-46E0-AB07-96F82EDE0C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564-46E0-AB07-96F82EDE0C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564-46E0-AB07-96F82EDE0C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564-46E0-AB07-96F82EDE0C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32712</c:v>
                </c:pt>
                <c:pt idx="3">
                  <c:v>31469</c:v>
                </c:pt>
                <c:pt idx="6">
                  <c:v>31193</c:v>
                </c:pt>
                <c:pt idx="9">
                  <c:v>32722</c:v>
                </c:pt>
                <c:pt idx="12">
                  <c:v>32013</c:v>
                </c:pt>
              </c:numCache>
            </c:numRef>
          </c:val>
          <c:extLst>
            <c:ext xmlns:c16="http://schemas.microsoft.com/office/drawing/2014/chart" uri="{C3380CC4-5D6E-409C-BE32-E72D297353CC}">
              <c16:uniqueId val="{00000006-3564-46E0-AB07-96F82EDE0C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3519</c:v>
                </c:pt>
                <c:pt idx="3">
                  <c:v>4003</c:v>
                </c:pt>
                <c:pt idx="6">
                  <c:v>4966</c:v>
                </c:pt>
                <c:pt idx="9">
                  <c:v>5250</c:v>
                </c:pt>
                <c:pt idx="12">
                  <c:v>6260</c:v>
                </c:pt>
              </c:numCache>
            </c:numRef>
          </c:val>
          <c:extLst>
            <c:ext xmlns:c16="http://schemas.microsoft.com/office/drawing/2014/chart" uri="{C3380CC4-5D6E-409C-BE32-E72D297353CC}">
              <c16:uniqueId val="{00000007-3564-46E0-AB07-96F82EDE0C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564-46E0-AB07-96F82EDE0C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19319</c:v>
                </c:pt>
                <c:pt idx="3">
                  <c:v>18910</c:v>
                </c:pt>
                <c:pt idx="6">
                  <c:v>22508</c:v>
                </c:pt>
                <c:pt idx="9">
                  <c:v>22725</c:v>
                </c:pt>
                <c:pt idx="12">
                  <c:v>16529</c:v>
                </c:pt>
              </c:numCache>
            </c:numRef>
          </c:val>
          <c:extLst>
            <c:ext xmlns:c16="http://schemas.microsoft.com/office/drawing/2014/chart" uri="{C3380CC4-5D6E-409C-BE32-E72D297353CC}">
              <c16:uniqueId val="{00000009-3564-46E0-AB07-96F82EDE0C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73597</c:v>
                </c:pt>
                <c:pt idx="3">
                  <c:v>63799</c:v>
                </c:pt>
                <c:pt idx="6">
                  <c:v>55595</c:v>
                </c:pt>
                <c:pt idx="9">
                  <c:v>48132</c:v>
                </c:pt>
                <c:pt idx="12">
                  <c:v>41832</c:v>
                </c:pt>
              </c:numCache>
            </c:numRef>
          </c:val>
          <c:extLst>
            <c:ext xmlns:c16="http://schemas.microsoft.com/office/drawing/2014/chart" uri="{C3380CC4-5D6E-409C-BE32-E72D297353CC}">
              <c16:uniqueId val="{0000000A-3564-46E0-AB07-96F82EDE0C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564-46E0-AB07-96F82EDE0C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41831</c:v>
                </c:pt>
                <c:pt idx="1">
                  <c:v>41912</c:v>
                </c:pt>
                <c:pt idx="2">
                  <c:v>42035</c:v>
                </c:pt>
              </c:numCache>
            </c:numRef>
          </c:val>
          <c:extLst>
            <c:ext xmlns:c16="http://schemas.microsoft.com/office/drawing/2014/chart" uri="{C3380CC4-5D6E-409C-BE32-E72D297353CC}">
              <c16:uniqueId val="{00000000-A2EC-435A-A259-2BAD32828B9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6477</c:v>
                </c:pt>
                <c:pt idx="1">
                  <c:v>6491</c:v>
                </c:pt>
                <c:pt idx="2">
                  <c:v>5203</c:v>
                </c:pt>
              </c:numCache>
            </c:numRef>
          </c:val>
          <c:extLst>
            <c:ext xmlns:c16="http://schemas.microsoft.com/office/drawing/2014/chart" uri="{C3380CC4-5D6E-409C-BE32-E72D297353CC}">
              <c16:uniqueId val="{00000001-A2EC-435A-A259-2BAD32828B9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104919</c:v>
                </c:pt>
                <c:pt idx="1">
                  <c:v>98634</c:v>
                </c:pt>
                <c:pt idx="2">
                  <c:v>106863</c:v>
                </c:pt>
              </c:numCache>
            </c:numRef>
          </c:val>
          <c:extLst>
            <c:ext xmlns:c16="http://schemas.microsoft.com/office/drawing/2014/chart" uri="{C3380CC4-5D6E-409C-BE32-E72D297353CC}">
              <c16:uniqueId val="{00000002-A2EC-435A-A259-2BAD32828B9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地方債の着実な償還などの地方債残高縮減の取組みにより、元利償還金が減少した。</a:t>
          </a:r>
        </a:p>
        <a:p>
          <a:r>
            <a:rPr kumimoji="1" lang="ja-JP" altLang="en-US" sz="1300">
              <a:latin typeface="ＭＳ ゴシック" pitchFamily="49" charset="-128"/>
              <a:ea typeface="ＭＳ ゴシック" pitchFamily="49" charset="-128"/>
            </a:rPr>
            <a:t>　また、元利償還金等に係る基準財政需要額算入額（総務大臣が定める額）が、元利償還金等額全体を上回る数値となっており、実質公債費比率の分子としては負の数値となる。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減債基金残高については、運用利子を積み立てたことにより増となった。引き続き、適切な範囲で計画的に活用していく。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年度は、小・中学校改築に係る経費の減等の影響により、債務負担行為に基づく支出予定額については減少した。</a:t>
          </a:r>
        </a:p>
        <a:p>
          <a:r>
            <a:rPr kumimoji="1" lang="ja-JP" altLang="en-US" sz="1400">
              <a:latin typeface="ＭＳ ゴシック" pitchFamily="49" charset="-128"/>
              <a:ea typeface="ＭＳ ゴシック" pitchFamily="49" charset="-128"/>
            </a:rPr>
            <a:t>　また、一般会計等に係る地方債の現在高は、令和元年度及び令和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年度借り入れの満期一括償還を行ったことにより、前年度比で減少したため、将来負担額（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）は前年度比で減少した。</a:t>
          </a:r>
        </a:p>
        <a:p>
          <a:r>
            <a:rPr kumimoji="1" lang="ja-JP" altLang="en-US" sz="1400">
              <a:latin typeface="ＭＳ ゴシック" pitchFamily="49" charset="-128"/>
              <a:ea typeface="ＭＳ ゴシック" pitchFamily="49" charset="-128"/>
            </a:rPr>
            <a:t>　将来負担比率の分子（</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）については、今後の小・中学校の改築等に備え計画的な基金の積み立てを行ったことにより、充当可能基金が増加し、充当可能財源等が将来負担額全体を上回る数値となるため、負の数値となる。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東京都世田谷区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前年度からの繰越金や当年度の収支状況、今後の行政需要等を踏まえ、義務教育施設整備基金や災害対策基金など、合計で約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億円を積み立てたことなどにより、基金全体としては約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本庁舎等整備や区立小中学校をはじめとする学校改築・改修に計画的な活用をしていく。また、道路・公園等の都市基盤整備などにおいても、基金残高の状況や毎年度の収支状況等を踏まえながら、計画的に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・義務教育施設整備基金：義務教育施設の整備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・庁舎等建設等基金：庁舎及び施設の建設、増改築等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・都市整備基金：都市基盤の整備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学校の改築・改修等について、今後の行政需要に備えて積み立てを行ったため。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年を迎える建物のうち、約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％を小・中学校が占めており、改築・改修に伴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う多額の財政負担が見込まれることから、計画的な活用と積み立てを行っていく。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・庁舎等建設等基金：本庁舎等整備を行っており、多額の財政負担を伴うことから、計画的な活用を図っていく。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・都市整備基金：都市基盤整備を進めていくにあたり、計画的な活用と積み立てを行っていく。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急激な景気変動による減収などにも耐えうるよう、予算規模の約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割を確保することを目標としている。今後も必要最小限の活用に努め、予算規模の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割程度を確保している状況を維持していく。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今後の収支状況を踏まえながら、計画的な積み立てと活用を図っていく。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か年で平均すると、分子となる基準財政収入額、分母となる基準財政需要額がともに増加しており、財政力指数は前年度から横ばいとなった。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161472</xdr:rowOff>
    </xdr:from>
    <xdr:to>
      <xdr:col>23</xdr:col>
      <xdr:colOff>133350</xdr:colOff>
      <xdr:row>40</xdr:row>
      <xdr:rowOff>161472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19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161472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850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109765</xdr:rowOff>
    </xdr:from>
    <xdr:to>
      <xdr:col>15</xdr:col>
      <xdr:colOff>82550</xdr:colOff>
      <xdr:row>40</xdr:row>
      <xdr:rowOff>127000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677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109765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127199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110672</xdr:rowOff>
    </xdr:from>
    <xdr:to>
      <xdr:col>19</xdr:col>
      <xdr:colOff>184150</xdr:colOff>
      <xdr:row>41</xdr:row>
      <xdr:rowOff>40822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交付金や地方特例交付金の増などにより分母となる経常的一般財源等が増加したものの、人件費や物件費、扶助費の増などにより分子となる経常的経費充当一般財源等の増加率が上回ったため、前年度比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類似団体との比較では平均値を下回っており、今後もさらに行財政改革の取組みを進めるとともに、将来を見通した持続可能な財政運営を進めていく。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117263</xdr:rowOff>
    </xdr:from>
    <xdr:to>
      <xdr:col>23</xdr:col>
      <xdr:colOff>133350</xdr:colOff>
      <xdr:row>66</xdr:row>
      <xdr:rowOff>26246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261513"/>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143933</xdr:rowOff>
    </xdr:from>
    <xdr:to>
      <xdr:col>19</xdr:col>
      <xdr:colOff>133350</xdr:colOff>
      <xdr:row>65</xdr:row>
      <xdr:rowOff>117263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11673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143933</xdr:rowOff>
    </xdr:from>
    <xdr:to>
      <xdr:col>15</xdr:col>
      <xdr:colOff>82550</xdr:colOff>
      <xdr:row>65</xdr:row>
      <xdr:rowOff>93133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11673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93133</xdr:rowOff>
    </xdr:from>
    <xdr:to>
      <xdr:col>11</xdr:col>
      <xdr:colOff>31750</xdr:colOff>
      <xdr:row>66</xdr:row>
      <xdr:rowOff>18204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237383"/>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146896</xdr:rowOff>
    </xdr:from>
    <xdr:to>
      <xdr:col>23</xdr:col>
      <xdr:colOff>184150</xdr:colOff>
      <xdr:row>66</xdr:row>
      <xdr:rowOff>77046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42773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87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66463</xdr:rowOff>
    </xdr:from>
    <xdr:to>
      <xdr:col>19</xdr:col>
      <xdr:colOff>184150</xdr:colOff>
      <xdr:row>65</xdr:row>
      <xdr:rowOff>168063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152840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297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93133</xdr:rowOff>
    </xdr:from>
    <xdr:to>
      <xdr:col>15</xdr:col>
      <xdr:colOff>133350</xdr:colOff>
      <xdr:row>65</xdr:row>
      <xdr:rowOff>23283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8060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15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42333</xdr:rowOff>
    </xdr:from>
    <xdr:to>
      <xdr:col>11</xdr:col>
      <xdr:colOff>82550</xdr:colOff>
      <xdr:row>65</xdr:row>
      <xdr:rowOff>143933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128710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138854</xdr:rowOff>
    </xdr:from>
    <xdr:to>
      <xdr:col>7</xdr:col>
      <xdr:colOff>31750</xdr:colOff>
      <xdr:row>66</xdr:row>
      <xdr:rowOff>69004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79181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5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[149,268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分母となる人口が増加したものの、分子となる人件費・物件費の増加率が上回ったため、前年度より増となった。</a:t>
          </a:r>
        </a:p>
        <a:p>
          <a:r>
            <a:rPr kumimoji="1" lang="ja-JP" altLang="en-US" sz="1300">
              <a:latin typeface="ＭＳ Ｐゴシック" panose="020B0600070205080204" pitchFamily="50" charset="-128"/>
              <a:ea typeface="ＭＳ Ｐゴシック" panose="020B0600070205080204" pitchFamily="50" charset="-128"/>
            </a:rPr>
            <a:t>　人件費・物件費の増要因は、退職手当、特別区人事委員会勧告に基づく職員給与等の改定に伴う職員費、物価高に伴う事業委託料の増などとなっている。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66052</xdr:rowOff>
    </xdr:from>
    <xdr:to>
      <xdr:col>23</xdr:col>
      <xdr:colOff>133350</xdr:colOff>
      <xdr:row>81</xdr:row>
      <xdr:rowOff>111356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53502"/>
          <a:ext cx="838200" cy="4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66052</xdr:rowOff>
    </xdr:from>
    <xdr:to>
      <xdr:col>19</xdr:col>
      <xdr:colOff>133350</xdr:colOff>
      <xdr:row>81</xdr:row>
      <xdr:rowOff>103011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53502"/>
          <a:ext cx="889000" cy="3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68022</xdr:rowOff>
    </xdr:from>
    <xdr:to>
      <xdr:col>15</xdr:col>
      <xdr:colOff>82550</xdr:colOff>
      <xdr:row>81</xdr:row>
      <xdr:rowOff>103011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55472"/>
          <a:ext cx="889000" cy="3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8204</xdr:rowOff>
    </xdr:from>
    <xdr:to>
      <xdr:col>11</xdr:col>
      <xdr:colOff>31750</xdr:colOff>
      <xdr:row>81</xdr:row>
      <xdr:rowOff>68022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95654"/>
          <a:ext cx="889000" cy="5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60556</xdr:rowOff>
    </xdr:from>
    <xdr:to>
      <xdr:col>23</xdr:col>
      <xdr:colOff>184150</xdr:colOff>
      <xdr:row>81</xdr:row>
      <xdr:rowOff>162156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4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153283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6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15252</xdr:rowOff>
    </xdr:from>
    <xdr:to>
      <xdr:col>19</xdr:col>
      <xdr:colOff>184150</xdr:colOff>
      <xdr:row>81</xdr:row>
      <xdr:rowOff>116852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0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127029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71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52211</xdr:rowOff>
    </xdr:from>
    <xdr:to>
      <xdr:col>15</xdr:col>
      <xdr:colOff>133350</xdr:colOff>
      <xdr:row>81</xdr:row>
      <xdr:rowOff>153811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3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163988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0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17222</xdr:rowOff>
    </xdr:from>
    <xdr:to>
      <xdr:col>11</xdr:col>
      <xdr:colOff>82550</xdr:colOff>
      <xdr:row>81</xdr:row>
      <xdr:rowOff>118822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0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128999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7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128854</xdr:rowOff>
    </xdr:from>
    <xdr:to>
      <xdr:col>7</xdr:col>
      <xdr:colOff>31750</xdr:colOff>
      <xdr:row>81</xdr:row>
      <xdr:rowOff>59004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4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69181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13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は官民較差解消のため給料表の引き上げを行い、区においても給与構造の改革に伴う給料表の引き上げを行ったが、各経験年数階層において、平均給料月額よりも初任給が低い者が採用されたことや、平均給料月額が高い者が退職したことにより、給料月額の低い職層の職員割合が国と比較して増加したため、</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a:t>
          </a:r>
          <a:r>
            <a:rPr kumimoji="1" lang="ja-JP" altLang="en-US" sz="1300">
              <a:solidFill>
                <a:schemeClr val="tx1"/>
              </a:solidFill>
              <a:latin typeface="ＭＳ Ｐゴシック" panose="020B0600070205080204" pitchFamily="50" charset="-128"/>
              <a:ea typeface="ＭＳ Ｐゴシック" panose="020B0600070205080204" pitchFamily="50" charset="-128"/>
            </a:rPr>
            <a:t>下回って</a:t>
          </a:r>
          <a:r>
            <a:rPr kumimoji="1" lang="ja-JP" altLang="en-US" sz="1300">
              <a:latin typeface="ＭＳ Ｐゴシック" panose="020B0600070205080204" pitchFamily="50" charset="-128"/>
              <a:ea typeface="ＭＳ Ｐゴシック" panose="020B0600070205080204" pitchFamily="50" charset="-128"/>
            </a:rPr>
            <a:t>おり、今後も引き続き職員給与の適正化に努めていく。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87</xdr:row>
      <xdr:rowOff>68036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88077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136979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9841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88</xdr:row>
      <xdr:rowOff>103414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5053129"/>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103414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50876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57348</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80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52614</xdr:rowOff>
    </xdr:from>
    <xdr:to>
      <xdr:col>68</xdr:col>
      <xdr:colOff>203200</xdr:colOff>
      <xdr:row>88</xdr:row>
      <xdr:rowOff>154214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138991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分子となる職員数、分母となる人口がともに増加したが、分子及び分母の増加率がともに</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％のため、人口千人当たり職員数は前年度と同数となり、引き続き類似団体平均を上回っている。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142845</xdr:rowOff>
    </xdr:from>
    <xdr:to>
      <xdr:col>81</xdr:col>
      <xdr:colOff>44450</xdr:colOff>
      <xdr:row>59</xdr:row>
      <xdr:rowOff>142845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2583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127622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3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141696</xdr:rowOff>
    </xdr:from>
    <xdr:to>
      <xdr:col>77</xdr:col>
      <xdr:colOff>44450</xdr:colOff>
      <xdr:row>59</xdr:row>
      <xdr:rowOff>142845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25724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141696</xdr:rowOff>
    </xdr:from>
    <xdr:to>
      <xdr:col>72</xdr:col>
      <xdr:colOff>203200</xdr:colOff>
      <xdr:row>59</xdr:row>
      <xdr:rowOff>142845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25724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140546</xdr:rowOff>
    </xdr:from>
    <xdr:to>
      <xdr:col>68</xdr:col>
      <xdr:colOff>152400</xdr:colOff>
      <xdr:row>59</xdr:row>
      <xdr:rowOff>142845</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56096"/>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92045</xdr:rowOff>
    </xdr:from>
    <xdr:to>
      <xdr:col>81</xdr:col>
      <xdr:colOff>95250</xdr:colOff>
      <xdr:row>60</xdr:row>
      <xdr:rowOff>22195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13322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128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92045</xdr:rowOff>
    </xdr:from>
    <xdr:to>
      <xdr:col>77</xdr:col>
      <xdr:colOff>95250</xdr:colOff>
      <xdr:row>60</xdr:row>
      <xdr:rowOff>22195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32372</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976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90896</xdr:rowOff>
    </xdr:from>
    <xdr:to>
      <xdr:col>73</xdr:col>
      <xdr:colOff>44450</xdr:colOff>
      <xdr:row>60</xdr:row>
      <xdr:rowOff>21046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31223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92045</xdr:rowOff>
    </xdr:from>
    <xdr:to>
      <xdr:col>68</xdr:col>
      <xdr:colOff>203200</xdr:colOff>
      <xdr:row>60</xdr:row>
      <xdr:rowOff>22195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32372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97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89746</xdr:rowOff>
    </xdr:from>
    <xdr:to>
      <xdr:col>64</xdr:col>
      <xdr:colOff>152400</xdr:colOff>
      <xdr:row>60</xdr:row>
      <xdr:rowOff>19896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30073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地方債の着実な償還を進めたことにより、公債費は減少したものの、公債費から除算する元利償還金等に係る基準財政需要額算入額（総務大臣が定める額）が減となったことで、結果として分子が増と</a:t>
          </a:r>
          <a:r>
            <a:rPr kumimoji="1" lang="ja-JP" altLang="en-US" sz="1300">
              <a:solidFill>
                <a:schemeClr val="tx1"/>
              </a:solidFill>
              <a:latin typeface="ＭＳ Ｐゴシック" panose="020B0600070205080204" pitchFamily="50" charset="-128"/>
              <a:ea typeface="ＭＳ Ｐゴシック" panose="020B0600070205080204" pitchFamily="50" charset="-128"/>
            </a:rPr>
            <a:t>なり、実質公債費比率は前年度比で</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今後も引き続き適切な範囲で地方債の活用を図っていく。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168275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502400"/>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38100</xdr:rowOff>
    </xdr:from>
    <xdr:to>
      <xdr:col>77</xdr:col>
      <xdr:colOff>44450</xdr:colOff>
      <xdr:row>37</xdr:row>
      <xdr:rowOff>158750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3817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88900</xdr:rowOff>
    </xdr:from>
    <xdr:to>
      <xdr:col>72</xdr:col>
      <xdr:colOff>203200</xdr:colOff>
      <xdr:row>37</xdr:row>
      <xdr:rowOff>38100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2611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48683</xdr:rowOff>
    </xdr:from>
    <xdr:to>
      <xdr:col>68</xdr:col>
      <xdr:colOff>152400</xdr:colOff>
      <xdr:row>36</xdr:row>
      <xdr:rowOff>88900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2208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117475</xdr:rowOff>
    </xdr:from>
    <xdr:to>
      <xdr:col>81</xdr:col>
      <xdr:colOff>95250</xdr:colOff>
      <xdr:row>39</xdr:row>
      <xdr:rowOff>47625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89552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604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22877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53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158750</xdr:rowOff>
    </xdr:from>
    <xdr:to>
      <xdr:col>73</xdr:col>
      <xdr:colOff>44450</xdr:colOff>
      <xdr:row>37</xdr:row>
      <xdr:rowOff>88900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73677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38100</xdr:rowOff>
    </xdr:from>
    <xdr:to>
      <xdr:col>68</xdr:col>
      <xdr:colOff>203200</xdr:colOff>
      <xdr:row>36</xdr:row>
      <xdr:rowOff>139700</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149877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169333</xdr:rowOff>
    </xdr:from>
    <xdr:to>
      <xdr:col>64</xdr:col>
      <xdr:colOff>152400</xdr:colOff>
      <xdr:row>36</xdr:row>
      <xdr:rowOff>99483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109660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に、地方債の現在高や退職手当などの将来負担見込み額に対して、基金や基準財政需要額算入見込額などの合計である充当可能な財源が上回っているため、将来負担比率の数値は「－」となった。</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交付金や地方特例交付金の増などにより分母となる歳入経常一般財源等が増加したものの、退職手当、特別区人事委員会勧告に基づく職員給与等の改定に伴う増などにより、分子となる人件費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この数値は類似団体平均を下回っており、今後も引き続き定員適正化の取り組みにより、計画的な定員管理に努めていく。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117475</xdr:rowOff>
    </xdr:from>
    <xdr:to>
      <xdr:col>24</xdr:col>
      <xdr:colOff>25400</xdr:colOff>
      <xdr:row>38</xdr:row>
      <xdr:rowOff>117475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461125"/>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117475</xdr:rowOff>
    </xdr:from>
    <xdr:to>
      <xdr:col>19</xdr:col>
      <xdr:colOff>187325</xdr:colOff>
      <xdr:row>37</xdr:row>
      <xdr:rowOff>165100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4611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165100</xdr:rowOff>
    </xdr:from>
    <xdr:to>
      <xdr:col>15</xdr:col>
      <xdr:colOff>98425</xdr:colOff>
      <xdr:row>38</xdr:row>
      <xdr:rowOff>146050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5087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146050</xdr:rowOff>
    </xdr:from>
    <xdr:to>
      <xdr:col>11</xdr:col>
      <xdr:colOff>9525</xdr:colOff>
      <xdr:row>39</xdr:row>
      <xdr:rowOff>117475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66115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66675</xdr:rowOff>
    </xdr:from>
    <xdr:to>
      <xdr:col>24</xdr:col>
      <xdr:colOff>76200</xdr:colOff>
      <xdr:row>38</xdr:row>
      <xdr:rowOff>168275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58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38752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5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66675</xdr:rowOff>
    </xdr:from>
    <xdr:to>
      <xdr:col>20</xdr:col>
      <xdr:colOff>38100</xdr:colOff>
      <xdr:row>37</xdr:row>
      <xdr:rowOff>168275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4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153052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496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114300</xdr:rowOff>
    </xdr:from>
    <xdr:to>
      <xdr:col>15</xdr:col>
      <xdr:colOff>149225</xdr:colOff>
      <xdr:row>38</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54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95250</xdr:rowOff>
    </xdr:from>
    <xdr:to>
      <xdr:col>11</xdr:col>
      <xdr:colOff>60325</xdr:colOff>
      <xdr:row>39</xdr:row>
      <xdr:rowOff>25400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61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10177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69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66675</xdr:rowOff>
    </xdr:from>
    <xdr:to>
      <xdr:col>6</xdr:col>
      <xdr:colOff>171450</xdr:colOff>
      <xdr:row>39</xdr:row>
      <xdr:rowOff>168275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153052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83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分母となる歳入経常一般財源等が、特別区交付金や地方特例交付金の増などにより増加したものの</a:t>
          </a:r>
          <a:r>
            <a:rPr kumimoji="1" lang="ja-JP" altLang="en-US" sz="1300">
              <a:solidFill>
                <a:schemeClr val="tx1"/>
              </a:solidFill>
              <a:latin typeface="ＭＳ Ｐゴシック" panose="020B0600070205080204" pitchFamily="50" charset="-128"/>
              <a:ea typeface="ＭＳ Ｐゴシック" panose="020B0600070205080204" pitchFamily="50" charset="-128"/>
            </a:rPr>
            <a:t>、物価高に伴う事業委託料の増などにより分子となる物件費の増加率が分母の増加率</a:t>
          </a:r>
          <a:r>
            <a:rPr kumimoji="1" lang="ja-JP" altLang="en-US" sz="1300">
              <a:latin typeface="ＭＳ Ｐゴシック" panose="020B0600070205080204" pitchFamily="50" charset="-128"/>
              <a:ea typeface="ＭＳ Ｐゴシック" panose="020B0600070205080204" pitchFamily="50" charset="-128"/>
            </a:rPr>
            <a:t>を上回ったため、前年度比で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引き続き業務の効率化を進めるとともに、各種事務経費や施設維持管理経費などの内部経費抑制に努めていく。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13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50800</xdr:rowOff>
    </xdr:from>
    <xdr:to>
      <xdr:col>82</xdr:col>
      <xdr:colOff>107950</xdr:colOff>
      <xdr:row>16</xdr:row>
      <xdr:rowOff>88900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794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54627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626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114300</xdr:rowOff>
    </xdr:from>
    <xdr:to>
      <xdr:col>78</xdr:col>
      <xdr:colOff>69850</xdr:colOff>
      <xdr:row>16</xdr:row>
      <xdr:rowOff>50800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5146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146050</xdr:rowOff>
    </xdr:from>
    <xdr:to>
      <xdr:col>78</xdr:col>
      <xdr:colOff>120650</xdr:colOff>
      <xdr:row>16</xdr:row>
      <xdr:rowOff>76200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86377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48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158750</xdr:rowOff>
    </xdr:from>
    <xdr:to>
      <xdr:col>73</xdr:col>
      <xdr:colOff>180975</xdr:colOff>
      <xdr:row>14</xdr:row>
      <xdr:rowOff>114300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38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69850</xdr:rowOff>
    </xdr:from>
    <xdr:to>
      <xdr:col>74</xdr:col>
      <xdr:colOff>31750</xdr:colOff>
      <xdr:row>16</xdr:row>
      <xdr:rowOff>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156227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158750</xdr:rowOff>
    </xdr:from>
    <xdr:to>
      <xdr:col>69</xdr:col>
      <xdr:colOff>92075</xdr:colOff>
      <xdr:row>14</xdr:row>
      <xdr:rowOff>114300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38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31750</xdr:rowOff>
    </xdr:from>
    <xdr:to>
      <xdr:col>69</xdr:col>
      <xdr:colOff>142875</xdr:colOff>
      <xdr:row>15</xdr:row>
      <xdr:rowOff>133350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0</xdr:rowOff>
    </xdr:from>
    <xdr:to>
      <xdr:col>78</xdr:col>
      <xdr:colOff>120650</xdr:colOff>
      <xdr:row>16</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86377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82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63500</xdr:rowOff>
    </xdr:from>
    <xdr:to>
      <xdr:col>74</xdr:col>
      <xdr:colOff>31750</xdr:colOff>
      <xdr:row>14</xdr:row>
      <xdr:rowOff>165100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107950</xdr:rowOff>
    </xdr:from>
    <xdr:to>
      <xdr:col>69</xdr:col>
      <xdr:colOff>142875</xdr:colOff>
      <xdr:row>14</xdr:row>
      <xdr:rowOff>38100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48277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63500</xdr:rowOff>
    </xdr:from>
    <xdr:to>
      <xdr:col>65</xdr:col>
      <xdr:colOff>53975</xdr:colOff>
      <xdr:row>14</xdr:row>
      <xdr:rowOff>165100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3827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交付金や地方特例交付金の増などにより分母となる歳入経常一般財源等が増加したものの、児童手当や私立保育園運営費の増などにより分子となる扶助費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a:t>
          </a:r>
          <a:r>
            <a:rPr kumimoji="1" lang="ja-JP" altLang="en-US" sz="1300">
              <a:solidFill>
                <a:schemeClr val="tx1"/>
              </a:solidFill>
              <a:latin typeface="ＭＳ Ｐゴシック" panose="020B0600070205080204" pitchFamily="50" charset="-128"/>
              <a:ea typeface="ＭＳ Ｐゴシック" panose="020B0600070205080204" pitchFamily="50" charset="-128"/>
            </a:rPr>
            <a:t>下回り、</a:t>
          </a:r>
          <a:r>
            <a:rPr kumimoji="1" lang="ja-JP" altLang="en-US" sz="1300">
              <a:latin typeface="ＭＳ Ｐゴシック" panose="020B0600070205080204" pitchFamily="50" charset="-128"/>
              <a:ea typeface="ＭＳ Ｐゴシック" panose="020B0600070205080204" pitchFamily="50" charset="-128"/>
            </a:rPr>
            <a:t>今後も国の制度改正などにより、社会保障関連経費の一定の増が見込まれる。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148772</xdr:rowOff>
    </xdr:from>
    <xdr:to>
      <xdr:col>24</xdr:col>
      <xdr:colOff>25400</xdr:colOff>
      <xdr:row>59</xdr:row>
      <xdr:rowOff>9978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100928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137885</xdr:rowOff>
    </xdr:from>
    <xdr:to>
      <xdr:col>19</xdr:col>
      <xdr:colOff>187325</xdr:colOff>
      <xdr:row>58</xdr:row>
      <xdr:rowOff>148772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0819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137885</xdr:rowOff>
    </xdr:from>
    <xdr:to>
      <xdr:col>15</xdr:col>
      <xdr:colOff>98425</xdr:colOff>
      <xdr:row>58</xdr:row>
      <xdr:rowOff>148772</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100819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148772</xdr:rowOff>
    </xdr:from>
    <xdr:to>
      <xdr:col>11</xdr:col>
      <xdr:colOff>9525</xdr:colOff>
      <xdr:row>59</xdr:row>
      <xdr:rowOff>64407</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0928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130628</xdr:rowOff>
    </xdr:from>
    <xdr:to>
      <xdr:col>24</xdr:col>
      <xdr:colOff>76200</xdr:colOff>
      <xdr:row>59</xdr:row>
      <xdr:rowOff>60778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102705</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04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97972</xdr:rowOff>
    </xdr:from>
    <xdr:to>
      <xdr:col>20</xdr:col>
      <xdr:colOff>38100</xdr:colOff>
      <xdr:row>59</xdr:row>
      <xdr:rowOff>28122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12899</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12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87085</xdr:rowOff>
    </xdr:from>
    <xdr:to>
      <xdr:col>15</xdr:col>
      <xdr:colOff>149225</xdr:colOff>
      <xdr:row>59</xdr:row>
      <xdr:rowOff>17235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2012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97972</xdr:rowOff>
    </xdr:from>
    <xdr:to>
      <xdr:col>11</xdr:col>
      <xdr:colOff>60325</xdr:colOff>
      <xdr:row>59</xdr:row>
      <xdr:rowOff>28122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38299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81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13607</xdr:rowOff>
    </xdr:from>
    <xdr:to>
      <xdr:col>6</xdr:col>
      <xdr:colOff>171450</xdr:colOff>
      <xdr:row>59</xdr:row>
      <xdr:rowOff>115207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125384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その他経費は、維持補修費、貸付金、各特別会計への繰出金の合計である。</a:t>
          </a:r>
        </a:p>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分母となる歳入経常一般財源等が特別区交付金や地方特例交付金の増などにより増加したことに加え、国民健康保険事業会計繰出金の減などにより分子となるその他経費が減少したことにより、前年度比で、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31750</xdr:rowOff>
    </xdr:from>
    <xdr:to>
      <xdr:col>82</xdr:col>
      <xdr:colOff>107950</xdr:colOff>
      <xdr:row>58</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8044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127000</xdr:rowOff>
    </xdr:from>
    <xdr:to>
      <xdr:col>78</xdr:col>
      <xdr:colOff>69850</xdr:colOff>
      <xdr:row>58</xdr:row>
      <xdr:rowOff>12700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899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127000</xdr:rowOff>
    </xdr:from>
    <xdr:to>
      <xdr:col>73</xdr:col>
      <xdr:colOff>180975</xdr:colOff>
      <xdr:row>57</xdr:row>
      <xdr:rowOff>146050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899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127000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91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152400</xdr:rowOff>
    </xdr:from>
    <xdr:to>
      <xdr:col>82</xdr:col>
      <xdr:colOff>158750</xdr:colOff>
      <xdr:row>57</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168927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133350</xdr:rowOff>
    </xdr:from>
    <xdr:to>
      <xdr:col>78</xdr:col>
      <xdr:colOff>120650</xdr:colOff>
      <xdr:row>58</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76200</xdr:rowOff>
    </xdr:from>
    <xdr:to>
      <xdr:col>74</xdr:col>
      <xdr:colOff>31750</xdr:colOff>
      <xdr:row>58</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16527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分子となる補助費等が、私立保育園運営費の増などにより増加したものの、</a:t>
          </a:r>
          <a:r>
            <a:rPr kumimoji="1" lang="ja-JP" altLang="en-US" sz="1300">
              <a:solidFill>
                <a:schemeClr val="tx1"/>
              </a:solidFill>
              <a:latin typeface="ＭＳ Ｐゴシック" panose="020B0600070205080204" pitchFamily="50" charset="-128"/>
              <a:ea typeface="ＭＳ Ｐゴシック" panose="020B0600070205080204" pitchFamily="50" charset="-128"/>
            </a:rPr>
            <a:t>特別区交付金や地方特例交付金の増により分母となる歳入経常一般財源等の増加率が分子の増加率を上回ったため、前年度比</a:t>
          </a:r>
          <a:r>
            <a:rPr kumimoji="1" lang="ja-JP" altLang="en-US" sz="1300">
              <a:latin typeface="ＭＳ Ｐゴシック" panose="020B0600070205080204" pitchFamily="50" charset="-128"/>
              <a:ea typeface="ＭＳ Ｐゴシック" panose="020B0600070205080204" pitchFamily="50" charset="-128"/>
            </a:rPr>
            <a:t>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この数値は類似団体平均を下回っており、今後も各補助事業等の定期的な検証・見直しを進めていく。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149860</xdr:rowOff>
    </xdr:from>
    <xdr:to>
      <xdr:col>82</xdr:col>
      <xdr:colOff>107950</xdr:colOff>
      <xdr:row>35</xdr:row>
      <xdr:rowOff>1270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59791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35</xdr:row>
      <xdr:rowOff>1270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58877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58420</xdr:rowOff>
    </xdr:from>
    <xdr:to>
      <xdr:col>73</xdr:col>
      <xdr:colOff>180975</xdr:colOff>
      <xdr:row>34</xdr:row>
      <xdr:rowOff>81280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5887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81280</xdr:rowOff>
    </xdr:from>
    <xdr:to>
      <xdr:col>69</xdr:col>
      <xdr:colOff>92075</xdr:colOff>
      <xdr:row>34</xdr:row>
      <xdr:rowOff>127000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5910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99060</xdr:rowOff>
    </xdr:from>
    <xdr:to>
      <xdr:col>82</xdr:col>
      <xdr:colOff>158750</xdr:colOff>
      <xdr:row>35</xdr:row>
      <xdr:rowOff>29210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71137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121920</xdr:rowOff>
    </xdr:from>
    <xdr:to>
      <xdr:col>78</xdr:col>
      <xdr:colOff>120650</xdr:colOff>
      <xdr:row>35</xdr:row>
      <xdr:rowOff>52070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36847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03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xdr:rowOff>
    </xdr:from>
    <xdr:to>
      <xdr:col>74</xdr:col>
      <xdr:colOff>31750</xdr:colOff>
      <xdr:row>34</xdr:row>
      <xdr:rowOff>109220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93997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92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30480</xdr:rowOff>
    </xdr:from>
    <xdr:to>
      <xdr:col>69</xdr:col>
      <xdr:colOff>142875</xdr:colOff>
      <xdr:row>34</xdr:row>
      <xdr:rowOff>132080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116857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4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76200</xdr:rowOff>
    </xdr:from>
    <xdr:to>
      <xdr:col>65</xdr:col>
      <xdr:colOff>53975</xdr:colOff>
      <xdr:row>35</xdr:row>
      <xdr:rowOff>6350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162577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分子となる公債費が地方債償還元金の減などにより減少したことに加え、特別区交付金や地方特例交付金の増などにより分母となる歳入経常一般財源等が増加したため、前年度比で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この数値は、全国平均及び東京都平均を上回っている</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が</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類似団体平均を下回っており、</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今後も適切な範囲で地方債の活用を図っていく。</a:t>
          </a:r>
          <a:endParaRPr lang="ja-JP" altLang="ja-JP" sz="13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12700</xdr:rowOff>
    </xdr:from>
    <xdr:to>
      <xdr:col>24</xdr:col>
      <xdr:colOff>25400</xdr:colOff>
      <xdr:row>77</xdr:row>
      <xdr:rowOff>107950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32143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107950</xdr:rowOff>
    </xdr:from>
    <xdr:to>
      <xdr:col>19</xdr:col>
      <xdr:colOff>187325</xdr:colOff>
      <xdr:row>78</xdr:row>
      <xdr:rowOff>88900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098800" y="133096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88900</xdr:rowOff>
    </xdr:from>
    <xdr:to>
      <xdr:col>15</xdr:col>
      <xdr:colOff>98425</xdr:colOff>
      <xdr:row>79</xdr:row>
      <xdr:rowOff>31750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3462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127000</xdr:rowOff>
    </xdr:from>
    <xdr:to>
      <xdr:col>11</xdr:col>
      <xdr:colOff>9525</xdr:colOff>
      <xdr:row>79</xdr:row>
      <xdr:rowOff>31750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a:off x="1320800" y="12985750"/>
          <a:ext cx="889000" cy="590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133350</xdr:rowOff>
    </xdr:from>
    <xdr:to>
      <xdr:col>24</xdr:col>
      <xdr:colOff>76200</xdr:colOff>
      <xdr:row>77</xdr:row>
      <xdr:rowOff>63500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105427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313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57150</xdr:rowOff>
    </xdr:from>
    <xdr:to>
      <xdr:col>20</xdr:col>
      <xdr:colOff>38100</xdr:colOff>
      <xdr:row>77</xdr:row>
      <xdr:rowOff>158750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143527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334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38100</xdr:rowOff>
    </xdr:from>
    <xdr:to>
      <xdr:col>15</xdr:col>
      <xdr:colOff>149225</xdr:colOff>
      <xdr:row>78</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124477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152400</xdr:rowOff>
    </xdr:from>
    <xdr:to>
      <xdr:col>11</xdr:col>
      <xdr:colOff>60325</xdr:colOff>
      <xdr:row>79</xdr:row>
      <xdr:rowOff>82550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67327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76200</xdr:rowOff>
    </xdr:from>
    <xdr:to>
      <xdr:col>6</xdr:col>
      <xdr:colOff>171450</xdr:colOff>
      <xdr:row>76</xdr:row>
      <xdr:rowOff>6350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162577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302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交付金や地方特例交付金の増などにより増加したものの、人件費、物件費や扶助費等の増などにより分子となる公債費以外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20320</xdr:rowOff>
    </xdr:from>
    <xdr:to>
      <xdr:col>82</xdr:col>
      <xdr:colOff>107950</xdr:colOff>
      <xdr:row>78</xdr:row>
      <xdr:rowOff>134620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3934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165100</xdr:rowOff>
    </xdr:from>
    <xdr:to>
      <xdr:col>78</xdr:col>
      <xdr:colOff>69850</xdr:colOff>
      <xdr:row>78</xdr:row>
      <xdr:rowOff>20320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1953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165100</xdr:rowOff>
    </xdr:from>
    <xdr:to>
      <xdr:col>73</xdr:col>
      <xdr:colOff>180975</xdr:colOff>
      <xdr:row>77</xdr:row>
      <xdr:rowOff>62230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195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62230</xdr:rowOff>
    </xdr:from>
    <xdr:to>
      <xdr:col>69</xdr:col>
      <xdr:colOff>92075</xdr:colOff>
      <xdr:row>79</xdr:row>
      <xdr:rowOff>46989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263880"/>
          <a:ext cx="889000" cy="32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83820</xdr:rowOff>
    </xdr:from>
    <xdr:to>
      <xdr:col>82</xdr:col>
      <xdr:colOff>158750</xdr:colOff>
      <xdr:row>79</xdr:row>
      <xdr:rowOff>13970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55897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140970</xdr:rowOff>
    </xdr:from>
    <xdr:to>
      <xdr:col>78</xdr:col>
      <xdr:colOff>120650</xdr:colOff>
      <xdr:row>78</xdr:row>
      <xdr:rowOff>71120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55897</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28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114300</xdr:rowOff>
    </xdr:from>
    <xdr:to>
      <xdr:col>74</xdr:col>
      <xdr:colOff>31750</xdr:colOff>
      <xdr:row>77</xdr:row>
      <xdr:rowOff>44450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54627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11430</xdr:rowOff>
    </xdr:from>
    <xdr:to>
      <xdr:col>69</xdr:col>
      <xdr:colOff>142875</xdr:colOff>
      <xdr:row>77</xdr:row>
      <xdr:rowOff>113030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123207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167639</xdr:rowOff>
    </xdr:from>
    <xdr:to>
      <xdr:col>65</xdr:col>
      <xdr:colOff>53975</xdr:colOff>
      <xdr:row>79</xdr:row>
      <xdr:rowOff>97789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107966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30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73595</xdr:rowOff>
    </xdr:from>
    <xdr:to>
      <xdr:col>29</xdr:col>
      <xdr:colOff>127000</xdr:colOff>
      <xdr:row>18</xdr:row>
      <xdr:rowOff>128872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07320"/>
          <a:ext cx="647700" cy="55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128872</xdr:rowOff>
    </xdr:from>
    <xdr:to>
      <xdr:col>26</xdr:col>
      <xdr:colOff>50800</xdr:colOff>
      <xdr:row>18</xdr:row>
      <xdr:rowOff>140259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62597"/>
          <a:ext cx="698500" cy="11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140259</xdr:rowOff>
    </xdr:from>
    <xdr:to>
      <xdr:col>22</xdr:col>
      <xdr:colOff>114300</xdr:colOff>
      <xdr:row>18</xdr:row>
      <xdr:rowOff>145386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73984"/>
          <a:ext cx="698500" cy="51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145386</xdr:rowOff>
    </xdr:from>
    <xdr:to>
      <xdr:col>18</xdr:col>
      <xdr:colOff>177800</xdr:colOff>
      <xdr:row>18</xdr:row>
      <xdr:rowOff>149185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79111"/>
          <a:ext cx="698500" cy="3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22795</xdr:rowOff>
    </xdr:from>
    <xdr:to>
      <xdr:col>29</xdr:col>
      <xdr:colOff>177800</xdr:colOff>
      <xdr:row>18</xdr:row>
      <xdr:rowOff>124395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56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166322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78072</xdr:rowOff>
    </xdr:from>
    <xdr:to>
      <xdr:col>26</xdr:col>
      <xdr:colOff>101600</xdr:colOff>
      <xdr:row>19</xdr:row>
      <xdr:rowOff>8222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11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164449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98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89459</xdr:rowOff>
    </xdr:from>
    <xdr:to>
      <xdr:col>22</xdr:col>
      <xdr:colOff>165100</xdr:colOff>
      <xdr:row>19</xdr:row>
      <xdr:rowOff>19609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23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4386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09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94586</xdr:rowOff>
    </xdr:from>
    <xdr:to>
      <xdr:col>19</xdr:col>
      <xdr:colOff>38100</xdr:colOff>
      <xdr:row>19</xdr:row>
      <xdr:rowOff>24736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28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9513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1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98385</xdr:rowOff>
    </xdr:from>
    <xdr:to>
      <xdr:col>15</xdr:col>
      <xdr:colOff>101600</xdr:colOff>
      <xdr:row>19</xdr:row>
      <xdr:rowOff>28535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3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13312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18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290049</xdr:rowOff>
    </xdr:from>
    <xdr:to>
      <xdr:col>29</xdr:col>
      <xdr:colOff>127000</xdr:colOff>
      <xdr:row>36</xdr:row>
      <xdr:rowOff>31274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00399"/>
          <a:ext cx="647700" cy="841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274826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851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31274</xdr:rowOff>
    </xdr:from>
    <xdr:to>
      <xdr:col>26</xdr:col>
      <xdr:colOff>50800</xdr:colOff>
      <xdr:row>36</xdr:row>
      <xdr:rowOff>146888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84524"/>
          <a:ext cx="698500" cy="1156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146888</xdr:rowOff>
    </xdr:from>
    <xdr:to>
      <xdr:col>22</xdr:col>
      <xdr:colOff>114300</xdr:colOff>
      <xdr:row>37</xdr:row>
      <xdr:rowOff>82709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00138"/>
          <a:ext cx="698500" cy="107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38932</xdr:rowOff>
    </xdr:from>
    <xdr:to>
      <xdr:col>18</xdr:col>
      <xdr:colOff>177800</xdr:colOff>
      <xdr:row>37</xdr:row>
      <xdr:rowOff>82709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63632"/>
          <a:ext cx="698500" cy="43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239249</xdr:rowOff>
    </xdr:from>
    <xdr:to>
      <xdr:col>29</xdr:col>
      <xdr:colOff>177800</xdr:colOff>
      <xdr:row>35</xdr:row>
      <xdr:rowOff>340849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49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84326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9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323374</xdr:rowOff>
    </xdr:from>
    <xdr:to>
      <xdr:col>26</xdr:col>
      <xdr:colOff>101600</xdr:colOff>
      <xdr:row>36</xdr:row>
      <xdr:rowOff>82074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33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92251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02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96088</xdr:rowOff>
    </xdr:from>
    <xdr:to>
      <xdr:col>22</xdr:col>
      <xdr:colOff>165100</xdr:colOff>
      <xdr:row>37</xdr:row>
      <xdr:rowOff>26238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493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207865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1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31909</xdr:rowOff>
    </xdr:from>
    <xdr:to>
      <xdr:col>19</xdr:col>
      <xdr:colOff>38100</xdr:colOff>
      <xdr:row>37</xdr:row>
      <xdr:rowOff>133509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56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315136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25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159582</xdr:rowOff>
    </xdr:from>
    <xdr:to>
      <xdr:col>15</xdr:col>
      <xdr:colOff>101600</xdr:colOff>
      <xdr:row>37</xdr:row>
      <xdr:rowOff>89732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12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271359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81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33662</xdr:rowOff>
    </xdr:from>
    <xdr:to>
      <xdr:col>24</xdr:col>
      <xdr:colOff>63500</xdr:colOff>
      <xdr:row>37</xdr:row>
      <xdr:rowOff>115392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77312"/>
          <a:ext cx="838200" cy="8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107337</xdr:rowOff>
    </xdr:from>
    <xdr:to>
      <xdr:col>19</xdr:col>
      <xdr:colOff>177800</xdr:colOff>
      <xdr:row>37</xdr:row>
      <xdr:rowOff>115392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50987"/>
          <a:ext cx="8890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104213</xdr:rowOff>
    </xdr:from>
    <xdr:to>
      <xdr:col>15</xdr:col>
      <xdr:colOff>50800</xdr:colOff>
      <xdr:row>37</xdr:row>
      <xdr:rowOff>107337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47863"/>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104213</xdr:rowOff>
    </xdr:from>
    <xdr:to>
      <xdr:col>10</xdr:col>
      <xdr:colOff>114300</xdr:colOff>
      <xdr:row>37</xdr:row>
      <xdr:rowOff>106912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47863"/>
          <a:ext cx="889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154312</xdr:rowOff>
    </xdr:from>
    <xdr:to>
      <xdr:col>24</xdr:col>
      <xdr:colOff>114300</xdr:colOff>
      <xdr:row>37</xdr:row>
      <xdr:rowOff>84462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2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132739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04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64592</xdr:rowOff>
    </xdr:from>
    <xdr:to>
      <xdr:col>20</xdr:col>
      <xdr:colOff>38100</xdr:colOff>
      <xdr:row>37</xdr:row>
      <xdr:rowOff>166192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157319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56537</xdr:rowOff>
    </xdr:from>
    <xdr:to>
      <xdr:col>15</xdr:col>
      <xdr:colOff>101600</xdr:colOff>
      <xdr:row>37</xdr:row>
      <xdr:rowOff>158137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0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149264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53413</xdr:rowOff>
    </xdr:from>
    <xdr:to>
      <xdr:col>10</xdr:col>
      <xdr:colOff>165100</xdr:colOff>
      <xdr:row>37</xdr:row>
      <xdr:rowOff>155013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9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146139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8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56112</xdr:rowOff>
    </xdr:from>
    <xdr:to>
      <xdr:col>6</xdr:col>
      <xdr:colOff>38100</xdr:colOff>
      <xdr:row>37</xdr:row>
      <xdr:rowOff>157712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148839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96970</xdr:rowOff>
    </xdr:from>
    <xdr:to>
      <xdr:col>24</xdr:col>
      <xdr:colOff>63500</xdr:colOff>
      <xdr:row>56</xdr:row>
      <xdr:rowOff>126478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98170"/>
          <a:ext cx="838200" cy="2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79971</xdr:rowOff>
    </xdr:from>
    <xdr:to>
      <xdr:col>19</xdr:col>
      <xdr:colOff>177800</xdr:colOff>
      <xdr:row>56</xdr:row>
      <xdr:rowOff>126478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81171"/>
          <a:ext cx="889000" cy="4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79971</xdr:rowOff>
    </xdr:from>
    <xdr:to>
      <xdr:col>15</xdr:col>
      <xdr:colOff>50800</xdr:colOff>
      <xdr:row>56</xdr:row>
      <xdr:rowOff>118102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81171"/>
          <a:ext cx="889000" cy="3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118102</xdr:rowOff>
    </xdr:from>
    <xdr:to>
      <xdr:col>10</xdr:col>
      <xdr:colOff>114300</xdr:colOff>
      <xdr:row>57</xdr:row>
      <xdr:rowOff>12649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19302"/>
          <a:ext cx="889000" cy="6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46170</xdr:rowOff>
    </xdr:from>
    <xdr:to>
      <xdr:col>24</xdr:col>
      <xdr:colOff>114300</xdr:colOff>
      <xdr:row>56</xdr:row>
      <xdr:rowOff>147770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75678</xdr:rowOff>
    </xdr:from>
    <xdr:to>
      <xdr:col>20</xdr:col>
      <xdr:colOff>38100</xdr:colOff>
      <xdr:row>57</xdr:row>
      <xdr:rowOff>5828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7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168405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6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29171</xdr:rowOff>
    </xdr:from>
    <xdr:to>
      <xdr:col>15</xdr:col>
      <xdr:colOff>101600</xdr:colOff>
      <xdr:row>56</xdr:row>
      <xdr:rowOff>130771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3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121898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2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67302</xdr:rowOff>
    </xdr:from>
    <xdr:to>
      <xdr:col>10</xdr:col>
      <xdr:colOff>165100</xdr:colOff>
      <xdr:row>56</xdr:row>
      <xdr:rowOff>168902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6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160029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6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133299</xdr:rowOff>
    </xdr:from>
    <xdr:to>
      <xdr:col>6</xdr:col>
      <xdr:colOff>38100</xdr:colOff>
      <xdr:row>57</xdr:row>
      <xdr:rowOff>63449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3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54576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2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5435</xdr:rowOff>
    </xdr:from>
    <xdr:to>
      <xdr:col>24</xdr:col>
      <xdr:colOff>63500</xdr:colOff>
      <xdr:row>79</xdr:row>
      <xdr:rowOff>6731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49985"/>
          <a:ext cx="8382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3226</xdr:rowOff>
    </xdr:from>
    <xdr:to>
      <xdr:col>19</xdr:col>
      <xdr:colOff>177800</xdr:colOff>
      <xdr:row>79</xdr:row>
      <xdr:rowOff>6731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47776"/>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3226</xdr:rowOff>
    </xdr:from>
    <xdr:to>
      <xdr:col>15</xdr:col>
      <xdr:colOff>50800</xdr:colOff>
      <xdr:row>79</xdr:row>
      <xdr:rowOff>6807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47776"/>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2997</xdr:rowOff>
    </xdr:from>
    <xdr:to>
      <xdr:col>10</xdr:col>
      <xdr:colOff>114300</xdr:colOff>
      <xdr:row>79</xdr:row>
      <xdr:rowOff>6807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547547"/>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126085</xdr:rowOff>
    </xdr:from>
    <xdr:to>
      <xdr:col>24</xdr:col>
      <xdr:colOff>114300</xdr:colOff>
      <xdr:row>79</xdr:row>
      <xdr:rowOff>56235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9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41012</xdr:rowOff>
    </xdr:from>
    <xdr:ext cx="378565"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14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127381</xdr:rowOff>
    </xdr:from>
    <xdr:to>
      <xdr:col>20</xdr:col>
      <xdr:colOff>38100</xdr:colOff>
      <xdr:row>79</xdr:row>
      <xdr:rowOff>57531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0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48658</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8017" y="13593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123876</xdr:rowOff>
    </xdr:from>
    <xdr:to>
      <xdr:col>15</xdr:col>
      <xdr:colOff>101600</xdr:colOff>
      <xdr:row>79</xdr:row>
      <xdr:rowOff>54026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9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45153</xdr:rowOff>
    </xdr:from>
    <xdr:ext cx="378565"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719017" y="13589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127457</xdr:rowOff>
    </xdr:from>
    <xdr:to>
      <xdr:col>10</xdr:col>
      <xdr:colOff>165100</xdr:colOff>
      <xdr:row>79</xdr:row>
      <xdr:rowOff>57607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5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48734</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830017" y="13593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123647</xdr:rowOff>
    </xdr:from>
    <xdr:to>
      <xdr:col>6</xdr:col>
      <xdr:colOff>38100</xdr:colOff>
      <xdr:row>79</xdr:row>
      <xdr:rowOff>53797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9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44924</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941017" y="13589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53387</xdr:rowOff>
    </xdr:from>
    <xdr:to>
      <xdr:col>24</xdr:col>
      <xdr:colOff>63500</xdr:colOff>
      <xdr:row>96</xdr:row>
      <xdr:rowOff>129380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12587"/>
          <a:ext cx="838200" cy="7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129380</xdr:rowOff>
    </xdr:from>
    <xdr:to>
      <xdr:col>19</xdr:col>
      <xdr:colOff>177800</xdr:colOff>
      <xdr:row>97</xdr:row>
      <xdr:rowOff>17138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588580"/>
          <a:ext cx="889000" cy="5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121788</xdr:rowOff>
    </xdr:from>
    <xdr:to>
      <xdr:col>15</xdr:col>
      <xdr:colOff>50800</xdr:colOff>
      <xdr:row>97</xdr:row>
      <xdr:rowOff>17138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580988"/>
          <a:ext cx="889000" cy="6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121788</xdr:rowOff>
    </xdr:from>
    <xdr:to>
      <xdr:col>10</xdr:col>
      <xdr:colOff>114300</xdr:colOff>
      <xdr:row>98</xdr:row>
      <xdr:rowOff>80183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80988"/>
          <a:ext cx="889000" cy="30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2587</xdr:rowOff>
    </xdr:from>
    <xdr:to>
      <xdr:col>24</xdr:col>
      <xdr:colOff>114300</xdr:colOff>
      <xdr:row>96</xdr:row>
      <xdr:rowOff>104187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6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152464</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40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78580</xdr:rowOff>
    </xdr:from>
    <xdr:to>
      <xdr:col>20</xdr:col>
      <xdr:colOff>38100</xdr:colOff>
      <xdr:row>97</xdr:row>
      <xdr:rowOff>8730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3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171307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30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137788</xdr:rowOff>
    </xdr:from>
    <xdr:to>
      <xdr:col>15</xdr:col>
      <xdr:colOff>101600</xdr:colOff>
      <xdr:row>97</xdr:row>
      <xdr:rowOff>67938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9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59065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689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70988</xdr:rowOff>
    </xdr:from>
    <xdr:to>
      <xdr:col>10</xdr:col>
      <xdr:colOff>165100</xdr:colOff>
      <xdr:row>97</xdr:row>
      <xdr:rowOff>1138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3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163715</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622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29383</xdr:rowOff>
    </xdr:from>
    <xdr:to>
      <xdr:col>6</xdr:col>
      <xdr:colOff>38100</xdr:colOff>
      <xdr:row>98</xdr:row>
      <xdr:rowOff>130983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3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122110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924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2906</xdr:rowOff>
    </xdr:from>
    <xdr:to>
      <xdr:col>55</xdr:col>
      <xdr:colOff>0</xdr:colOff>
      <xdr:row>39</xdr:row>
      <xdr:rowOff>21240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689456"/>
          <a:ext cx="838200" cy="18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21240</xdr:rowOff>
    </xdr:from>
    <xdr:to>
      <xdr:col>50</xdr:col>
      <xdr:colOff>114300</xdr:colOff>
      <xdr:row>39</xdr:row>
      <xdr:rowOff>23175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707790"/>
          <a:ext cx="889000" cy="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23175</xdr:rowOff>
    </xdr:from>
    <xdr:to>
      <xdr:col>45</xdr:col>
      <xdr:colOff>177800</xdr:colOff>
      <xdr:row>39</xdr:row>
      <xdr:rowOff>69627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709725"/>
          <a:ext cx="889000" cy="4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127840</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0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127706</xdr:rowOff>
    </xdr:from>
    <xdr:to>
      <xdr:col>41</xdr:col>
      <xdr:colOff>50800</xdr:colOff>
      <xdr:row>39</xdr:row>
      <xdr:rowOff>69627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271206"/>
          <a:ext cx="889000" cy="1484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123556</xdr:rowOff>
    </xdr:from>
    <xdr:to>
      <xdr:col>55</xdr:col>
      <xdr:colOff>50800</xdr:colOff>
      <xdr:row>39</xdr:row>
      <xdr:rowOff>53706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63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38483</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55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141890</xdr:rowOff>
    </xdr:from>
    <xdr:to>
      <xdr:col>50</xdr:col>
      <xdr:colOff>165100</xdr:colOff>
      <xdr:row>39</xdr:row>
      <xdr:rowOff>72040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65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63167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74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143825</xdr:rowOff>
    </xdr:from>
    <xdr:to>
      <xdr:col>46</xdr:col>
      <xdr:colOff>38100</xdr:colOff>
      <xdr:row>39</xdr:row>
      <xdr:rowOff>73975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65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65102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75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18827</xdr:rowOff>
    </xdr:from>
    <xdr:to>
      <xdr:col>41</xdr:col>
      <xdr:colOff>101600</xdr:colOff>
      <xdr:row>39</xdr:row>
      <xdr:rowOff>120427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705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111554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798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76906</xdr:rowOff>
    </xdr:from>
    <xdr:to>
      <xdr:col>36</xdr:col>
      <xdr:colOff>165100</xdr:colOff>
      <xdr:row>31</xdr:row>
      <xdr:rowOff>7056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22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169633</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313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3577</xdr:rowOff>
    </xdr:from>
    <xdr:to>
      <xdr:col>55</xdr:col>
      <xdr:colOff>0</xdr:colOff>
      <xdr:row>57</xdr:row>
      <xdr:rowOff>16073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776227"/>
          <a:ext cx="838200" cy="1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3577</xdr:rowOff>
    </xdr:from>
    <xdr:to>
      <xdr:col>50</xdr:col>
      <xdr:colOff>114300</xdr:colOff>
      <xdr:row>57</xdr:row>
      <xdr:rowOff>122806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776227"/>
          <a:ext cx="889000" cy="11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122806</xdr:rowOff>
    </xdr:from>
    <xdr:to>
      <xdr:col>45</xdr:col>
      <xdr:colOff>177800</xdr:colOff>
      <xdr:row>57</xdr:row>
      <xdr:rowOff>123218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895456"/>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57922</xdr:rowOff>
    </xdr:from>
    <xdr:to>
      <xdr:col>41</xdr:col>
      <xdr:colOff>50800</xdr:colOff>
      <xdr:row>57</xdr:row>
      <xdr:rowOff>123218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830572"/>
          <a:ext cx="889000" cy="6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136723</xdr:rowOff>
    </xdr:from>
    <xdr:to>
      <xdr:col>55</xdr:col>
      <xdr:colOff>50800</xdr:colOff>
      <xdr:row>57</xdr:row>
      <xdr:rowOff>66873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3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51650</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65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124227</xdr:rowOff>
    </xdr:from>
    <xdr:to>
      <xdr:col>50</xdr:col>
      <xdr:colOff>165100</xdr:colOff>
      <xdr:row>57</xdr:row>
      <xdr:rowOff>54377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72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45504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81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72006</xdr:rowOff>
    </xdr:from>
    <xdr:to>
      <xdr:col>46</xdr:col>
      <xdr:colOff>38100</xdr:colOff>
      <xdr:row>58</xdr:row>
      <xdr:rowOff>2156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164733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3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72418</xdr:rowOff>
    </xdr:from>
    <xdr:to>
      <xdr:col>41</xdr:col>
      <xdr:colOff>101600</xdr:colOff>
      <xdr:row>58</xdr:row>
      <xdr:rowOff>2568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4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165145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93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7122</xdr:rowOff>
    </xdr:from>
    <xdr:to>
      <xdr:col>36</xdr:col>
      <xdr:colOff>165100</xdr:colOff>
      <xdr:row>57</xdr:row>
      <xdr:rowOff>108722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77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99849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87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126735</xdr:rowOff>
    </xdr:from>
    <xdr:to>
      <xdr:col>55</xdr:col>
      <xdr:colOff>0</xdr:colOff>
      <xdr:row>77</xdr:row>
      <xdr:rowOff>83922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2985485"/>
          <a:ext cx="838200" cy="30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126735</xdr:rowOff>
    </xdr:from>
    <xdr:to>
      <xdr:col>50</xdr:col>
      <xdr:colOff>114300</xdr:colOff>
      <xdr:row>78</xdr:row>
      <xdr:rowOff>39018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2985485"/>
          <a:ext cx="889000" cy="42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139957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34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155539</xdr:rowOff>
    </xdr:from>
    <xdr:to>
      <xdr:col>45</xdr:col>
      <xdr:colOff>177800</xdr:colOff>
      <xdr:row>78</xdr:row>
      <xdr:rowOff>39018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357189"/>
          <a:ext cx="889000" cy="5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155539</xdr:rowOff>
    </xdr:from>
    <xdr:to>
      <xdr:col>41</xdr:col>
      <xdr:colOff>50800</xdr:colOff>
      <xdr:row>78</xdr:row>
      <xdr:rowOff>118996</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357189"/>
          <a:ext cx="889000" cy="134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33122</xdr:rowOff>
    </xdr:from>
    <xdr:to>
      <xdr:col>55</xdr:col>
      <xdr:colOff>50800</xdr:colOff>
      <xdr:row>77</xdr:row>
      <xdr:rowOff>134722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23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55999</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08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75935</xdr:rowOff>
    </xdr:from>
    <xdr:to>
      <xdr:col>50</xdr:col>
      <xdr:colOff>165100</xdr:colOff>
      <xdr:row>76</xdr:row>
      <xdr:rowOff>6085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293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22612</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2709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159668</xdr:rowOff>
    </xdr:from>
    <xdr:to>
      <xdr:col>46</xdr:col>
      <xdr:colOff>38100</xdr:colOff>
      <xdr:row>78</xdr:row>
      <xdr:rowOff>89818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6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80945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45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104739</xdr:rowOff>
    </xdr:from>
    <xdr:to>
      <xdr:col>41</xdr:col>
      <xdr:colOff>101600</xdr:colOff>
      <xdr:row>78</xdr:row>
      <xdr:rowOff>34889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3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26016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3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68196</xdr:rowOff>
    </xdr:from>
    <xdr:to>
      <xdr:col>36</xdr:col>
      <xdr:colOff>165100</xdr:colOff>
      <xdr:row>78</xdr:row>
      <xdr:rowOff>169796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4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160923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3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564</xdr:rowOff>
    </xdr:from>
    <xdr:to>
      <xdr:col>54</xdr:col>
      <xdr:colOff>189865</xdr:colOff>
      <xdr:row>97</xdr:row>
      <xdr:rowOff>124792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02514"/>
          <a:ext cx="1270" cy="1152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128619</xdr:rowOff>
    </xdr:from>
    <xdr:ext cx="534377"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7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124792</xdr:rowOff>
    </xdr:from>
    <xdr:to>
      <xdr:col>55</xdr:col>
      <xdr:colOff>88900</xdr:colOff>
      <xdr:row>97</xdr:row>
      <xdr:rowOff>124792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75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118691</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3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564</xdr:rowOff>
    </xdr:from>
    <xdr:to>
      <xdr:col>55</xdr:col>
      <xdr:colOff>88900</xdr:colOff>
      <xdr:row>91</xdr:row>
      <xdr:rowOff>564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0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12517</xdr:rowOff>
    </xdr:from>
    <xdr:to>
      <xdr:col>55</xdr:col>
      <xdr:colOff>0</xdr:colOff>
      <xdr:row>97</xdr:row>
      <xdr:rowOff>154967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643167"/>
          <a:ext cx="838200" cy="14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32959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2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10082</xdr:rowOff>
    </xdr:from>
    <xdr:to>
      <xdr:col>55</xdr:col>
      <xdr:colOff>50800</xdr:colOff>
      <xdr:row>96</xdr:row>
      <xdr:rowOff>111682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46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154967</xdr:rowOff>
    </xdr:from>
    <xdr:to>
      <xdr:col>50</xdr:col>
      <xdr:colOff>114300</xdr:colOff>
      <xdr:row>98</xdr:row>
      <xdr:rowOff>47771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785617"/>
          <a:ext cx="889000" cy="6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30820</xdr:rowOff>
    </xdr:from>
    <xdr:to>
      <xdr:col>50</xdr:col>
      <xdr:colOff>165100</xdr:colOff>
      <xdr:row>96</xdr:row>
      <xdr:rowOff>132420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9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148947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26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25825</xdr:rowOff>
    </xdr:from>
    <xdr:to>
      <xdr:col>45</xdr:col>
      <xdr:colOff>177800</xdr:colOff>
      <xdr:row>98</xdr:row>
      <xdr:rowOff>47771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827925"/>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117425</xdr:rowOff>
    </xdr:from>
    <xdr:to>
      <xdr:col>46</xdr:col>
      <xdr:colOff>38100</xdr:colOff>
      <xdr:row>97</xdr:row>
      <xdr:rowOff>47575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64102</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5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123698</xdr:rowOff>
    </xdr:from>
    <xdr:to>
      <xdr:col>41</xdr:col>
      <xdr:colOff>50800</xdr:colOff>
      <xdr:row>98</xdr:row>
      <xdr:rowOff>25825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54348"/>
          <a:ext cx="889000" cy="73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156353</xdr:rowOff>
    </xdr:from>
    <xdr:to>
      <xdr:col>41</xdr:col>
      <xdr:colOff>101600</xdr:colOff>
      <xdr:row>97</xdr:row>
      <xdr:rowOff>86503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103030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145413</xdr:rowOff>
    </xdr:from>
    <xdr:to>
      <xdr:col>36</xdr:col>
      <xdr:colOff>165100</xdr:colOff>
      <xdr:row>97</xdr:row>
      <xdr:rowOff>75563</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92090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133167</xdr:rowOff>
    </xdr:from>
    <xdr:to>
      <xdr:col>55</xdr:col>
      <xdr:colOff>50800</xdr:colOff>
      <xdr:row>97</xdr:row>
      <xdr:rowOff>63317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48094</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50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104167</xdr:rowOff>
    </xdr:from>
    <xdr:to>
      <xdr:col>50</xdr:col>
      <xdr:colOff>165100</xdr:colOff>
      <xdr:row>98</xdr:row>
      <xdr:rowOff>34317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3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25444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2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168421</xdr:rowOff>
    </xdr:from>
    <xdr:to>
      <xdr:col>46</xdr:col>
      <xdr:colOff>38100</xdr:colOff>
      <xdr:row>98</xdr:row>
      <xdr:rowOff>98571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9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89698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9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146475</xdr:rowOff>
    </xdr:from>
    <xdr:to>
      <xdr:col>41</xdr:col>
      <xdr:colOff>101600</xdr:colOff>
      <xdr:row>98</xdr:row>
      <xdr:rowOff>76625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67752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6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72898</xdr:rowOff>
    </xdr:from>
    <xdr:to>
      <xdr:col>36</xdr:col>
      <xdr:colOff>165100</xdr:colOff>
      <xdr:row>98</xdr:row>
      <xdr:rowOff>3048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165625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9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254</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001004"/>
          <a:ext cx="8890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66548</xdr:rowOff>
    </xdr:from>
    <xdr:to>
      <xdr:col>71</xdr:col>
      <xdr:colOff>177800</xdr:colOff>
      <xdr:row>35</xdr:row>
      <xdr:rowOff>254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5552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20320</xdr:rowOff>
    </xdr:from>
    <xdr:to>
      <xdr:col>72</xdr:col>
      <xdr:colOff>38100</xdr:colOff>
      <xdr:row>38</xdr:row>
      <xdr:rowOff>121920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113047</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46333" y="6628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134620</xdr:rowOff>
    </xdr:from>
    <xdr:to>
      <xdr:col>67</xdr:col>
      <xdr:colOff>101600</xdr:colOff>
      <xdr:row>37</xdr:row>
      <xdr:rowOff>64770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55897</xdr:rowOff>
    </xdr:from>
    <xdr:ext cx="313932"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57333" y="6399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120904</xdr:rowOff>
    </xdr:from>
    <xdr:to>
      <xdr:col>72</xdr:col>
      <xdr:colOff>38100</xdr:colOff>
      <xdr:row>35</xdr:row>
      <xdr:rowOff>51054</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33</xdr:row>
      <xdr:rowOff>67581</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4017" y="5725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15748</xdr:rowOff>
    </xdr:from>
    <xdr:to>
      <xdr:col>67</xdr:col>
      <xdr:colOff>101600</xdr:colOff>
      <xdr:row>32</xdr:row>
      <xdr:rowOff>117348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55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30</xdr:row>
      <xdr:rowOff>133875</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5277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91770</xdr:rowOff>
    </xdr:from>
    <xdr:to>
      <xdr:col>85</xdr:col>
      <xdr:colOff>127000</xdr:colOff>
      <xdr:row>74</xdr:row>
      <xdr:rowOff>147091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2779070"/>
          <a:ext cx="8382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121641</xdr:rowOff>
    </xdr:from>
    <xdr:to>
      <xdr:col>81</xdr:col>
      <xdr:colOff>50800</xdr:colOff>
      <xdr:row>74</xdr:row>
      <xdr:rowOff>91770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2637491"/>
          <a:ext cx="889000" cy="14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65557</xdr:rowOff>
    </xdr:from>
    <xdr:to>
      <xdr:col>76</xdr:col>
      <xdr:colOff>114300</xdr:colOff>
      <xdr:row>73</xdr:row>
      <xdr:rowOff>121641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2581407"/>
          <a:ext cx="889000" cy="5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65557</xdr:rowOff>
    </xdr:from>
    <xdr:to>
      <xdr:col>71</xdr:col>
      <xdr:colOff>177800</xdr:colOff>
      <xdr:row>76</xdr:row>
      <xdr:rowOff>129642</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2581407"/>
          <a:ext cx="889000" cy="57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96291</xdr:rowOff>
    </xdr:from>
    <xdr:to>
      <xdr:col>85</xdr:col>
      <xdr:colOff>177800</xdr:colOff>
      <xdr:row>75</xdr:row>
      <xdr:rowOff>26441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78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119168</xdr:rowOff>
    </xdr:from>
    <xdr:ext cx="469744"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63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40970</xdr:rowOff>
    </xdr:from>
    <xdr:to>
      <xdr:col>81</xdr:col>
      <xdr:colOff>101600</xdr:colOff>
      <xdr:row>74</xdr:row>
      <xdr:rowOff>142570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7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159097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250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70841</xdr:rowOff>
    </xdr:from>
    <xdr:to>
      <xdr:col>76</xdr:col>
      <xdr:colOff>165100</xdr:colOff>
      <xdr:row>74</xdr:row>
      <xdr:rowOff>991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58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17518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36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14757</xdr:rowOff>
    </xdr:from>
    <xdr:to>
      <xdr:col>72</xdr:col>
      <xdr:colOff>38100</xdr:colOff>
      <xdr:row>73</xdr:row>
      <xdr:rowOff>116357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253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132884</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3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78842</xdr:rowOff>
    </xdr:from>
    <xdr:to>
      <xdr:col>67</xdr:col>
      <xdr:colOff>101600</xdr:colOff>
      <xdr:row>77</xdr:row>
      <xdr:rowOff>8992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10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119</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79428" y="1320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157721</xdr:rowOff>
    </xdr:from>
    <xdr:to>
      <xdr:col>85</xdr:col>
      <xdr:colOff>127000</xdr:colOff>
      <xdr:row>99</xdr:row>
      <xdr:rowOff>15990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788371"/>
          <a:ext cx="838200" cy="20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27724</xdr:rowOff>
    </xdr:from>
    <xdr:to>
      <xdr:col>81</xdr:col>
      <xdr:colOff>50800</xdr:colOff>
      <xdr:row>99</xdr:row>
      <xdr:rowOff>15990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486924"/>
          <a:ext cx="889000" cy="50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27724</xdr:rowOff>
    </xdr:from>
    <xdr:to>
      <xdr:col>76</xdr:col>
      <xdr:colOff>114300</xdr:colOff>
      <xdr:row>97</xdr:row>
      <xdr:rowOff>47498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486924"/>
          <a:ext cx="889000" cy="19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47498</xdr:rowOff>
    </xdr:from>
    <xdr:to>
      <xdr:col>71</xdr:col>
      <xdr:colOff>177800</xdr:colOff>
      <xdr:row>98</xdr:row>
      <xdr:rowOff>88075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678148"/>
          <a:ext cx="889000" cy="21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106921</xdr:rowOff>
    </xdr:from>
    <xdr:to>
      <xdr:col>85</xdr:col>
      <xdr:colOff>177800</xdr:colOff>
      <xdr:row>98</xdr:row>
      <xdr:rowOff>37071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3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21848</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65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136640</xdr:rowOff>
    </xdr:from>
    <xdr:to>
      <xdr:col>81</xdr:col>
      <xdr:colOff>101600</xdr:colOff>
      <xdr:row>99</xdr:row>
      <xdr:rowOff>66790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93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57917</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46428" y="170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148374</xdr:rowOff>
    </xdr:from>
    <xdr:to>
      <xdr:col>76</xdr:col>
      <xdr:colOff>165100</xdr:colOff>
      <xdr:row>96</xdr:row>
      <xdr:rowOff>78524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4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69651</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528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168148</xdr:rowOff>
    </xdr:from>
    <xdr:to>
      <xdr:col>72</xdr:col>
      <xdr:colOff>38100</xdr:colOff>
      <xdr:row>97</xdr:row>
      <xdr:rowOff>98298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62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89425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72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37275</xdr:rowOff>
    </xdr:from>
    <xdr:to>
      <xdr:col>67</xdr:col>
      <xdr:colOff>101600</xdr:colOff>
      <xdr:row>98</xdr:row>
      <xdr:rowOff>138875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8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130002</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693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52832</xdr:rowOff>
    </xdr:from>
    <xdr:to>
      <xdr:col>116</xdr:col>
      <xdr:colOff>63500</xdr:colOff>
      <xdr:row>57</xdr:row>
      <xdr:rowOff>98552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982548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25509</xdr:rowOff>
    </xdr:from>
    <xdr:to>
      <xdr:col>111</xdr:col>
      <xdr:colOff>177800</xdr:colOff>
      <xdr:row>57</xdr:row>
      <xdr:rowOff>52832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9798159"/>
          <a:ext cx="889000" cy="2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25509</xdr:rowOff>
    </xdr:from>
    <xdr:to>
      <xdr:col>107</xdr:col>
      <xdr:colOff>50800</xdr:colOff>
      <xdr:row>57</xdr:row>
      <xdr:rowOff>106172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9798159"/>
          <a:ext cx="889000" cy="8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64698</xdr:rowOff>
    </xdr:from>
    <xdr:to>
      <xdr:col>102</xdr:col>
      <xdr:colOff>114300</xdr:colOff>
      <xdr:row>57</xdr:row>
      <xdr:rowOff>106172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9837348"/>
          <a:ext cx="889000" cy="41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47752</xdr:rowOff>
    </xdr:from>
    <xdr:to>
      <xdr:col>116</xdr:col>
      <xdr:colOff>114300</xdr:colOff>
      <xdr:row>57</xdr:row>
      <xdr:rowOff>149352</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982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70629</xdr:rowOff>
    </xdr:from>
    <xdr:ext cx="469744"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671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2032</xdr:rowOff>
    </xdr:from>
    <xdr:to>
      <xdr:col>112</xdr:col>
      <xdr:colOff>38100</xdr:colOff>
      <xdr:row>57</xdr:row>
      <xdr:rowOff>103632</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977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120159</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088428" y="954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146159</xdr:rowOff>
    </xdr:from>
    <xdr:to>
      <xdr:col>107</xdr:col>
      <xdr:colOff>101600</xdr:colOff>
      <xdr:row>57</xdr:row>
      <xdr:rowOff>76309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974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92836</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199428" y="952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55372</xdr:rowOff>
    </xdr:from>
    <xdr:to>
      <xdr:col>102</xdr:col>
      <xdr:colOff>165100</xdr:colOff>
      <xdr:row>57</xdr:row>
      <xdr:rowOff>156972</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82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2049</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10428" y="960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13898</xdr:rowOff>
    </xdr:from>
    <xdr:to>
      <xdr:col>98</xdr:col>
      <xdr:colOff>38100</xdr:colOff>
      <xdr:row>57</xdr:row>
      <xdr:rowOff>115498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978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132025</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21428" y="956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125344</xdr:rowOff>
    </xdr:from>
    <xdr:to>
      <xdr:col>116</xdr:col>
      <xdr:colOff>63500</xdr:colOff>
      <xdr:row>75</xdr:row>
      <xdr:rowOff>118166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469744"/>
          <a:ext cx="838200" cy="50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125344</xdr:rowOff>
    </xdr:from>
    <xdr:to>
      <xdr:col>111</xdr:col>
      <xdr:colOff>177800</xdr:colOff>
      <xdr:row>76</xdr:row>
      <xdr:rowOff>68880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469744"/>
          <a:ext cx="889000" cy="62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68880</xdr:rowOff>
    </xdr:from>
    <xdr:to>
      <xdr:col>107</xdr:col>
      <xdr:colOff>50800</xdr:colOff>
      <xdr:row>76</xdr:row>
      <xdr:rowOff>168230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3099080"/>
          <a:ext cx="889000" cy="9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106828</xdr:rowOff>
    </xdr:from>
    <xdr:to>
      <xdr:col>102</xdr:col>
      <xdr:colOff>114300</xdr:colOff>
      <xdr:row>76</xdr:row>
      <xdr:rowOff>168230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137028"/>
          <a:ext cx="889000" cy="6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67366</xdr:rowOff>
    </xdr:from>
    <xdr:to>
      <xdr:col>116</xdr:col>
      <xdr:colOff>114300</xdr:colOff>
      <xdr:row>75</xdr:row>
      <xdr:rowOff>168966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92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45793</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904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74544</xdr:rowOff>
    </xdr:from>
    <xdr:to>
      <xdr:col>112</xdr:col>
      <xdr:colOff>38100</xdr:colOff>
      <xdr:row>73</xdr:row>
      <xdr:rowOff>4694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41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21221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19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18080</xdr:rowOff>
    </xdr:from>
    <xdr:to>
      <xdr:col>107</xdr:col>
      <xdr:colOff>101600</xdr:colOff>
      <xdr:row>76</xdr:row>
      <xdr:rowOff>119680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04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110807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14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117430</xdr:rowOff>
    </xdr:from>
    <xdr:to>
      <xdr:col>102</xdr:col>
      <xdr:colOff>165100</xdr:colOff>
      <xdr:row>77</xdr:row>
      <xdr:rowOff>47580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1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38707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2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56028</xdr:rowOff>
    </xdr:from>
    <xdr:to>
      <xdr:col>98</xdr:col>
      <xdr:colOff>38100</xdr:colOff>
      <xdr:row>76</xdr:row>
      <xdr:rowOff>157628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08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148755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17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16,516</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419,915</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人件費が退職手当、特別区人事委員会勧告に基づく職員給与等の改定に伴う増、物件費</a:t>
          </a:r>
          <a:r>
            <a:rPr kumimoji="1" lang="ja-JP" altLang="en-US" sz="1300">
              <a:solidFill>
                <a:schemeClr val="tx1"/>
              </a:solidFill>
              <a:latin typeface="ＭＳ Ｐゴシック" panose="020B0600070205080204" pitchFamily="50" charset="-128"/>
              <a:ea typeface="ＭＳ Ｐゴシック" panose="020B0600070205080204" pitchFamily="50" charset="-128"/>
            </a:rPr>
            <a:t>が物価高に伴う事業委託料の増などによりそれぞれ前年度比で増になっている。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扶助費についても、児童手当や私立保育園運営費などの増により、前年度比で増となっており、経年の変化において増加傾向となっている。</a:t>
          </a:r>
        </a:p>
        <a:p>
          <a:r>
            <a:rPr kumimoji="1" lang="ja-JP" altLang="en-US" sz="1300">
              <a:latin typeface="ＭＳ Ｐゴシック" panose="020B0600070205080204" pitchFamily="50" charset="-128"/>
              <a:ea typeface="ＭＳ Ｐゴシック" panose="020B0600070205080204" pitchFamily="50" charset="-128"/>
            </a:rPr>
            <a:t>類似団体との比較では、世田谷区は最も人口が多いため、各性質別の歳出の住民一人当たりの額が類似団体平均を下回っている項目が多い。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12827</xdr:rowOff>
    </xdr:from>
    <xdr:to>
      <xdr:col>24</xdr:col>
      <xdr:colOff>63500</xdr:colOff>
      <xdr:row>38</xdr:row>
      <xdr:rowOff>24067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527927"/>
          <a:ext cx="8382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24067</xdr:rowOff>
    </xdr:from>
    <xdr:to>
      <xdr:col>19</xdr:col>
      <xdr:colOff>177800</xdr:colOff>
      <xdr:row>38</xdr:row>
      <xdr:rowOff>26924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539167"/>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25019</xdr:rowOff>
    </xdr:from>
    <xdr:to>
      <xdr:col>15</xdr:col>
      <xdr:colOff>50800</xdr:colOff>
      <xdr:row>38</xdr:row>
      <xdr:rowOff>26924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54011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20066</xdr:rowOff>
    </xdr:from>
    <xdr:to>
      <xdr:col>10</xdr:col>
      <xdr:colOff>114300</xdr:colOff>
      <xdr:row>38</xdr:row>
      <xdr:rowOff>25019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535166"/>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133477</xdr:rowOff>
    </xdr:from>
    <xdr:to>
      <xdr:col>24</xdr:col>
      <xdr:colOff>114300</xdr:colOff>
      <xdr:row>38</xdr:row>
      <xdr:rowOff>63627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7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48404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9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144716</xdr:rowOff>
    </xdr:from>
    <xdr:to>
      <xdr:col>20</xdr:col>
      <xdr:colOff>38100</xdr:colOff>
      <xdr:row>38</xdr:row>
      <xdr:rowOff>74867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88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65994</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81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147574</xdr:rowOff>
    </xdr:from>
    <xdr:to>
      <xdr:col>15</xdr:col>
      <xdr:colOff>101600</xdr:colOff>
      <xdr:row>38</xdr:row>
      <xdr:rowOff>77724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9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38</xdr:row>
      <xdr:rowOff>68851</xdr:rowOff>
    </xdr:from>
    <xdr:ext cx="378565"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719017" y="6583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145669</xdr:rowOff>
    </xdr:from>
    <xdr:to>
      <xdr:col>10</xdr:col>
      <xdr:colOff>165100</xdr:colOff>
      <xdr:row>38</xdr:row>
      <xdr:rowOff>75819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66946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140716</xdr:rowOff>
    </xdr:from>
    <xdr:to>
      <xdr:col>6</xdr:col>
      <xdr:colOff>38100</xdr:colOff>
      <xdr:row>38</xdr:row>
      <xdr:rowOff>70865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843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61993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7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27718</xdr:rowOff>
    </xdr:from>
    <xdr:to>
      <xdr:col>24</xdr:col>
      <xdr:colOff>63500</xdr:colOff>
      <xdr:row>58</xdr:row>
      <xdr:rowOff>57545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71818"/>
          <a:ext cx="838200" cy="2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27718</xdr:rowOff>
    </xdr:from>
    <xdr:to>
      <xdr:col>19</xdr:col>
      <xdr:colOff>177800</xdr:colOff>
      <xdr:row>58</xdr:row>
      <xdr:rowOff>127867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71818"/>
          <a:ext cx="889000" cy="10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99379</xdr:rowOff>
    </xdr:from>
    <xdr:to>
      <xdr:col>15</xdr:col>
      <xdr:colOff>50800</xdr:colOff>
      <xdr:row>58</xdr:row>
      <xdr:rowOff>127867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043479"/>
          <a:ext cx="889000" cy="2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24202</xdr:rowOff>
    </xdr:from>
    <xdr:to>
      <xdr:col>10</xdr:col>
      <xdr:colOff>114300</xdr:colOff>
      <xdr:row>58</xdr:row>
      <xdr:rowOff>99379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939602"/>
          <a:ext cx="889000" cy="110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6745</xdr:rowOff>
    </xdr:from>
    <xdr:to>
      <xdr:col>24</xdr:col>
      <xdr:colOff>114300</xdr:colOff>
      <xdr:row>58</xdr:row>
      <xdr:rowOff>108345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5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156622</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148368</xdr:rowOff>
    </xdr:from>
    <xdr:to>
      <xdr:col>20</xdr:col>
      <xdr:colOff>38100</xdr:colOff>
      <xdr:row>58</xdr:row>
      <xdr:rowOff>78518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2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69645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77067</xdr:rowOff>
    </xdr:from>
    <xdr:to>
      <xdr:col>15</xdr:col>
      <xdr:colOff>101600</xdr:colOff>
      <xdr:row>59</xdr:row>
      <xdr:rowOff>7217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2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169794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1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48579</xdr:rowOff>
    </xdr:from>
    <xdr:to>
      <xdr:col>10</xdr:col>
      <xdr:colOff>165100</xdr:colOff>
      <xdr:row>58</xdr:row>
      <xdr:rowOff>150179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9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141306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8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144852</xdr:rowOff>
    </xdr:from>
    <xdr:to>
      <xdr:col>6</xdr:col>
      <xdr:colOff>38100</xdr:colOff>
      <xdr:row>52</xdr:row>
      <xdr:rowOff>75002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88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66129</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98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111978</xdr:rowOff>
    </xdr:from>
    <xdr:to>
      <xdr:col>24</xdr:col>
      <xdr:colOff>62865</xdr:colOff>
      <xdr:row>76</xdr:row>
      <xdr:rowOff>71295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13478"/>
          <a:ext cx="1270" cy="988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75122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10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71295</xdr:rowOff>
    </xdr:from>
    <xdr:to>
      <xdr:col>24</xdr:col>
      <xdr:colOff>152400</xdr:colOff>
      <xdr:row>76</xdr:row>
      <xdr:rowOff>71295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101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58655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88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111978</xdr:rowOff>
    </xdr:from>
    <xdr:to>
      <xdr:col>24</xdr:col>
      <xdr:colOff>152400</xdr:colOff>
      <xdr:row>70</xdr:row>
      <xdr:rowOff>111978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1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71295</xdr:rowOff>
    </xdr:from>
    <xdr:to>
      <xdr:col>24</xdr:col>
      <xdr:colOff>63500</xdr:colOff>
      <xdr:row>76</xdr:row>
      <xdr:rowOff>135227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01495"/>
          <a:ext cx="838200" cy="6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99829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615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76952</xdr:rowOff>
    </xdr:from>
    <xdr:to>
      <xdr:col>24</xdr:col>
      <xdr:colOff>114300</xdr:colOff>
      <xdr:row>75</xdr:row>
      <xdr:rowOff>7102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7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135227</xdr:rowOff>
    </xdr:from>
    <xdr:to>
      <xdr:col>19</xdr:col>
      <xdr:colOff>177800</xdr:colOff>
      <xdr:row>77</xdr:row>
      <xdr:rowOff>51536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65427"/>
          <a:ext cx="889000" cy="8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115440</xdr:rowOff>
    </xdr:from>
    <xdr:to>
      <xdr:col>20</xdr:col>
      <xdr:colOff>38100</xdr:colOff>
      <xdr:row>75</xdr:row>
      <xdr:rowOff>45590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0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62117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577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39162</xdr:rowOff>
    </xdr:from>
    <xdr:to>
      <xdr:col>15</xdr:col>
      <xdr:colOff>50800</xdr:colOff>
      <xdr:row>77</xdr:row>
      <xdr:rowOff>51536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40812"/>
          <a:ext cx="889000" cy="12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5804</xdr:rowOff>
    </xdr:from>
    <xdr:to>
      <xdr:col>15</xdr:col>
      <xdr:colOff>101600</xdr:colOff>
      <xdr:row>75</xdr:row>
      <xdr:rowOff>107404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8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123931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63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39162</xdr:rowOff>
    </xdr:from>
    <xdr:to>
      <xdr:col>10</xdr:col>
      <xdr:colOff>114300</xdr:colOff>
      <xdr:row>78</xdr:row>
      <xdr:rowOff>11692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40812"/>
          <a:ext cx="889000" cy="14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4463</xdr:rowOff>
    </xdr:from>
    <xdr:to>
      <xdr:col>10</xdr:col>
      <xdr:colOff>165100</xdr:colOff>
      <xdr:row>75</xdr:row>
      <xdr:rowOff>106063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122590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63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171394</xdr:rowOff>
    </xdr:from>
    <xdr:to>
      <xdr:col>6</xdr:col>
      <xdr:colOff>38100</xdr:colOff>
      <xdr:row>76</xdr:row>
      <xdr:rowOff>101544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118071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20495</xdr:rowOff>
    </xdr:from>
    <xdr:to>
      <xdr:col>24</xdr:col>
      <xdr:colOff>114300</xdr:colOff>
      <xdr:row>76</xdr:row>
      <xdr:rowOff>122095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5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106872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6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84427</xdr:rowOff>
    </xdr:from>
    <xdr:to>
      <xdr:col>20</xdr:col>
      <xdr:colOff>38100</xdr:colOff>
      <xdr:row>77</xdr:row>
      <xdr:rowOff>14577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1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5704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07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736</xdr:rowOff>
    </xdr:from>
    <xdr:to>
      <xdr:col>15</xdr:col>
      <xdr:colOff>101600</xdr:colOff>
      <xdr:row>77</xdr:row>
      <xdr:rowOff>102336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93463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95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159812</xdr:rowOff>
    </xdr:from>
    <xdr:to>
      <xdr:col>10</xdr:col>
      <xdr:colOff>165100</xdr:colOff>
      <xdr:row>77</xdr:row>
      <xdr:rowOff>89962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9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81089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82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132342</xdr:rowOff>
    </xdr:from>
    <xdr:to>
      <xdr:col>6</xdr:col>
      <xdr:colOff>38100</xdr:colOff>
      <xdr:row>78</xdr:row>
      <xdr:rowOff>62492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53619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26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97504</xdr:rowOff>
    </xdr:from>
    <xdr:to>
      <xdr:col>24</xdr:col>
      <xdr:colOff>63500</xdr:colOff>
      <xdr:row>98</xdr:row>
      <xdr:rowOff>6159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728154"/>
          <a:ext cx="838200" cy="8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162007</xdr:rowOff>
    </xdr:from>
    <xdr:to>
      <xdr:col>19</xdr:col>
      <xdr:colOff>177800</xdr:colOff>
      <xdr:row>97</xdr:row>
      <xdr:rowOff>97504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449757"/>
          <a:ext cx="889000" cy="27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162007</xdr:rowOff>
    </xdr:from>
    <xdr:to>
      <xdr:col>15</xdr:col>
      <xdr:colOff>50800</xdr:colOff>
      <xdr:row>96</xdr:row>
      <xdr:rowOff>105963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449757"/>
          <a:ext cx="889000" cy="11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105963</xdr:rowOff>
    </xdr:from>
    <xdr:to>
      <xdr:col>10</xdr:col>
      <xdr:colOff>114300</xdr:colOff>
      <xdr:row>98</xdr:row>
      <xdr:rowOff>70129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565163"/>
          <a:ext cx="889000" cy="30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126809</xdr:rowOff>
    </xdr:from>
    <xdr:to>
      <xdr:col>24</xdr:col>
      <xdr:colOff>114300</xdr:colOff>
      <xdr:row>98</xdr:row>
      <xdr:rowOff>56959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5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41736</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7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46704</xdr:rowOff>
    </xdr:from>
    <xdr:to>
      <xdr:col>20</xdr:col>
      <xdr:colOff>38100</xdr:colOff>
      <xdr:row>97</xdr:row>
      <xdr:rowOff>148304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7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139431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7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111207</xdr:rowOff>
    </xdr:from>
    <xdr:to>
      <xdr:col>15</xdr:col>
      <xdr:colOff>101600</xdr:colOff>
      <xdr:row>96</xdr:row>
      <xdr:rowOff>41357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9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57884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17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55163</xdr:rowOff>
    </xdr:from>
    <xdr:to>
      <xdr:col>10</xdr:col>
      <xdr:colOff>165100</xdr:colOff>
      <xdr:row>96</xdr:row>
      <xdr:rowOff>156763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51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147890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60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19329</xdr:rowOff>
    </xdr:from>
    <xdr:to>
      <xdr:col>6</xdr:col>
      <xdr:colOff>38100</xdr:colOff>
      <xdr:row>98</xdr:row>
      <xdr:rowOff>120929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2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112056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99695</xdr:rowOff>
    </xdr:from>
    <xdr:to>
      <xdr:col>55</xdr:col>
      <xdr:colOff>0</xdr:colOff>
      <xdr:row>38</xdr:row>
      <xdr:rowOff>107696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614795"/>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107315</xdr:rowOff>
    </xdr:from>
    <xdr:to>
      <xdr:col>50</xdr:col>
      <xdr:colOff>114300</xdr:colOff>
      <xdr:row>38</xdr:row>
      <xdr:rowOff>107696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2241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97790</xdr:rowOff>
    </xdr:from>
    <xdr:to>
      <xdr:col>45</xdr:col>
      <xdr:colOff>177800</xdr:colOff>
      <xdr:row>38</xdr:row>
      <xdr:rowOff>107315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61289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97790</xdr:rowOff>
    </xdr:from>
    <xdr:to>
      <xdr:col>41</xdr:col>
      <xdr:colOff>50800</xdr:colOff>
      <xdr:row>38</xdr:row>
      <xdr:rowOff>109982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612890"/>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48895</xdr:rowOff>
    </xdr:from>
    <xdr:to>
      <xdr:col>55</xdr:col>
      <xdr:colOff>50800</xdr:colOff>
      <xdr:row>38</xdr:row>
      <xdr:rowOff>150495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135272</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478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56896</xdr:rowOff>
    </xdr:from>
    <xdr:to>
      <xdr:col>50</xdr:col>
      <xdr:colOff>165100</xdr:colOff>
      <xdr:row>38</xdr:row>
      <xdr:rowOff>158496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149623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64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56515</xdr:rowOff>
    </xdr:from>
    <xdr:to>
      <xdr:col>46</xdr:col>
      <xdr:colOff>38100</xdr:colOff>
      <xdr:row>38</xdr:row>
      <xdr:rowOff>158115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7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149242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64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46990</xdr:rowOff>
    </xdr:from>
    <xdr:to>
      <xdr:col>41</xdr:col>
      <xdr:colOff>101600</xdr:colOff>
      <xdr:row>38</xdr:row>
      <xdr:rowOff>148590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6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139717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54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59182</xdr:rowOff>
    </xdr:from>
    <xdr:to>
      <xdr:col>36</xdr:col>
      <xdr:colOff>165100</xdr:colOff>
      <xdr:row>38</xdr:row>
      <xdr:rowOff>160782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7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151909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670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105410</xdr:rowOff>
    </xdr:from>
    <xdr:to>
      <xdr:col>54</xdr:col>
      <xdr:colOff>189865</xdr:colOff>
      <xdr:row>58</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9706610"/>
          <a:ext cx="1270" cy="377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52087</xdr:rowOff>
    </xdr:from>
    <xdr:ext cx="378565"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9481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56</xdr:row>
      <xdr:rowOff>105410</xdr:rowOff>
    </xdr:from>
    <xdr:to>
      <xdr:col>55</xdr:col>
      <xdr:colOff>88900</xdr:colOff>
      <xdr:row>56</xdr:row>
      <xdr:rowOff>105410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970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167589</xdr:rowOff>
    </xdr:from>
    <xdr:to>
      <xdr:col>55</xdr:col>
      <xdr:colOff>0</xdr:colOff>
      <xdr:row>58</xdr:row>
      <xdr:rowOff>712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40239"/>
          <a:ext cx="8382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161510</xdr:rowOff>
    </xdr:from>
    <xdr:ext cx="378565"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9341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11633</xdr:rowOff>
    </xdr:from>
    <xdr:to>
      <xdr:col>55</xdr:col>
      <xdr:colOff>50800</xdr:colOff>
      <xdr:row>58</xdr:row>
      <xdr:rowOff>113233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5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100381</xdr:rowOff>
    </xdr:from>
    <xdr:to>
      <xdr:col>50</xdr:col>
      <xdr:colOff>114300</xdr:colOff>
      <xdr:row>58</xdr:row>
      <xdr:rowOff>712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8844331"/>
          <a:ext cx="889000" cy="110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127762</xdr:rowOff>
    </xdr:from>
    <xdr:to>
      <xdr:col>50</xdr:col>
      <xdr:colOff>165100</xdr:colOff>
      <xdr:row>58</xdr:row>
      <xdr:rowOff>57912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49039</xdr:rowOff>
    </xdr:from>
    <xdr:ext cx="378565"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50017" y="9993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100381</xdr:rowOff>
    </xdr:from>
    <xdr:to>
      <xdr:col>45</xdr:col>
      <xdr:colOff>177800</xdr:colOff>
      <xdr:row>58</xdr:row>
      <xdr:rowOff>16713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8844331"/>
          <a:ext cx="889000" cy="111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82499</xdr:rowOff>
    </xdr:from>
    <xdr:to>
      <xdr:col>46</xdr:col>
      <xdr:colOff>38100</xdr:colOff>
      <xdr:row>58</xdr:row>
      <xdr:rowOff>12649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3776</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61017" y="994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16713</xdr:rowOff>
    </xdr:from>
    <xdr:to>
      <xdr:col>41</xdr:col>
      <xdr:colOff>50800</xdr:colOff>
      <xdr:row>58</xdr:row>
      <xdr:rowOff>38659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60813"/>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151536</xdr:rowOff>
    </xdr:from>
    <xdr:to>
      <xdr:col>41</xdr:col>
      <xdr:colOff>101600</xdr:colOff>
      <xdr:row>58</xdr:row>
      <xdr:rowOff>81686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72813</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2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148793</xdr:rowOff>
    </xdr:from>
    <xdr:to>
      <xdr:col>36</xdr:col>
      <xdr:colOff>165100</xdr:colOff>
      <xdr:row>58</xdr:row>
      <xdr:rowOff>78943</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95470</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3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116789</xdr:rowOff>
    </xdr:from>
    <xdr:to>
      <xdr:col>55</xdr:col>
      <xdr:colOff>50800</xdr:colOff>
      <xdr:row>58</xdr:row>
      <xdr:rowOff>46939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8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139666</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40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121362</xdr:rowOff>
    </xdr:from>
    <xdr:to>
      <xdr:col>50</xdr:col>
      <xdr:colOff>165100</xdr:colOff>
      <xdr:row>58</xdr:row>
      <xdr:rowOff>51512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9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68039</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49581</xdr:rowOff>
    </xdr:from>
    <xdr:to>
      <xdr:col>46</xdr:col>
      <xdr:colOff>38100</xdr:colOff>
      <xdr:row>51</xdr:row>
      <xdr:rowOff>151181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879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49</xdr:row>
      <xdr:rowOff>167708</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856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137363</xdr:rowOff>
    </xdr:from>
    <xdr:to>
      <xdr:col>41</xdr:col>
      <xdr:colOff>101600</xdr:colOff>
      <xdr:row>58</xdr:row>
      <xdr:rowOff>67513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1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84040</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9685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159309</xdr:rowOff>
    </xdr:from>
    <xdr:to>
      <xdr:col>36</xdr:col>
      <xdr:colOff>165100</xdr:colOff>
      <xdr:row>58</xdr:row>
      <xdr:rowOff>89459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3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80586</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10024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142123</xdr:rowOff>
    </xdr:from>
    <xdr:to>
      <xdr:col>55</xdr:col>
      <xdr:colOff>0</xdr:colOff>
      <xdr:row>77</xdr:row>
      <xdr:rowOff>154605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343773"/>
          <a:ext cx="8382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118624</xdr:rowOff>
    </xdr:from>
    <xdr:to>
      <xdr:col>50</xdr:col>
      <xdr:colOff>114300</xdr:colOff>
      <xdr:row>77</xdr:row>
      <xdr:rowOff>142123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20274"/>
          <a:ext cx="889000" cy="23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118624</xdr:rowOff>
    </xdr:from>
    <xdr:to>
      <xdr:col>45</xdr:col>
      <xdr:colOff>177800</xdr:colOff>
      <xdr:row>77</xdr:row>
      <xdr:rowOff>169601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20274"/>
          <a:ext cx="8890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169601</xdr:rowOff>
    </xdr:from>
    <xdr:to>
      <xdr:col>41</xdr:col>
      <xdr:colOff>50800</xdr:colOff>
      <xdr:row>78</xdr:row>
      <xdr:rowOff>42500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71251"/>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103805</xdr:rowOff>
    </xdr:from>
    <xdr:to>
      <xdr:col>55</xdr:col>
      <xdr:colOff>50800</xdr:colOff>
      <xdr:row>78</xdr:row>
      <xdr:rowOff>33955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0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18732</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2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91323</xdr:rowOff>
    </xdr:from>
    <xdr:to>
      <xdr:col>50</xdr:col>
      <xdr:colOff>165100</xdr:colOff>
      <xdr:row>78</xdr:row>
      <xdr:rowOff>21473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29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12600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385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67824</xdr:rowOff>
    </xdr:from>
    <xdr:to>
      <xdr:col>46</xdr:col>
      <xdr:colOff>38100</xdr:colOff>
      <xdr:row>77</xdr:row>
      <xdr:rowOff>169424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6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160551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3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118801</xdr:rowOff>
    </xdr:from>
    <xdr:to>
      <xdr:col>41</xdr:col>
      <xdr:colOff>101600</xdr:colOff>
      <xdr:row>78</xdr:row>
      <xdr:rowOff>48951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2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40078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1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163150</xdr:rowOff>
    </xdr:from>
    <xdr:to>
      <xdr:col>36</xdr:col>
      <xdr:colOff>165100</xdr:colOff>
      <xdr:row>78</xdr:row>
      <xdr:rowOff>93300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84427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42500</xdr:rowOff>
    </xdr:from>
    <xdr:to>
      <xdr:col>55</xdr:col>
      <xdr:colOff>0</xdr:colOff>
      <xdr:row>97</xdr:row>
      <xdr:rowOff>99161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673150"/>
          <a:ext cx="838200" cy="56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42500</xdr:rowOff>
    </xdr:from>
    <xdr:to>
      <xdr:col>50</xdr:col>
      <xdr:colOff>114300</xdr:colOff>
      <xdr:row>97</xdr:row>
      <xdr:rowOff>87077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673150"/>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87077</xdr:rowOff>
    </xdr:from>
    <xdr:to>
      <xdr:col>45</xdr:col>
      <xdr:colOff>177800</xdr:colOff>
      <xdr:row>97</xdr:row>
      <xdr:rowOff>119369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17727"/>
          <a:ext cx="889000" cy="3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86382</xdr:rowOff>
    </xdr:from>
    <xdr:to>
      <xdr:col>41</xdr:col>
      <xdr:colOff>50800</xdr:colOff>
      <xdr:row>97</xdr:row>
      <xdr:rowOff>119369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17032"/>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48361</xdr:rowOff>
    </xdr:from>
    <xdr:to>
      <xdr:col>55</xdr:col>
      <xdr:colOff>50800</xdr:colOff>
      <xdr:row>97</xdr:row>
      <xdr:rowOff>149961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138932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9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163150</xdr:rowOff>
    </xdr:from>
    <xdr:to>
      <xdr:col>50</xdr:col>
      <xdr:colOff>165100</xdr:colOff>
      <xdr:row>97</xdr:row>
      <xdr:rowOff>93300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2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109827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39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36277</xdr:rowOff>
    </xdr:from>
    <xdr:to>
      <xdr:col>46</xdr:col>
      <xdr:colOff>38100</xdr:colOff>
      <xdr:row>97</xdr:row>
      <xdr:rowOff>137877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6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154404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442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68569</xdr:rowOff>
    </xdr:from>
    <xdr:to>
      <xdr:col>41</xdr:col>
      <xdr:colOff>101600</xdr:colOff>
      <xdr:row>97</xdr:row>
      <xdr:rowOff>170169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9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161296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9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35582</xdr:rowOff>
    </xdr:from>
    <xdr:to>
      <xdr:col>36</xdr:col>
      <xdr:colOff>165100</xdr:colOff>
      <xdr:row>97</xdr:row>
      <xdr:rowOff>137182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6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153709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44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43802</xdr:rowOff>
    </xdr:from>
    <xdr:to>
      <xdr:col>85</xdr:col>
      <xdr:colOff>127000</xdr:colOff>
      <xdr:row>39</xdr:row>
      <xdr:rowOff>5855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558902"/>
          <a:ext cx="838200" cy="13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5855</xdr:rowOff>
    </xdr:from>
    <xdr:to>
      <xdr:col>81</xdr:col>
      <xdr:colOff>50800</xdr:colOff>
      <xdr:row>39</xdr:row>
      <xdr:rowOff>8445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692405"/>
          <a:ext cx="8890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8445</xdr:rowOff>
    </xdr:from>
    <xdr:to>
      <xdr:col>76</xdr:col>
      <xdr:colOff>114300</xdr:colOff>
      <xdr:row>39</xdr:row>
      <xdr:rowOff>15227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694995"/>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3378</xdr:rowOff>
    </xdr:from>
    <xdr:to>
      <xdr:col>71</xdr:col>
      <xdr:colOff>177800</xdr:colOff>
      <xdr:row>39</xdr:row>
      <xdr:rowOff>15227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689928"/>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164452</xdr:rowOff>
    </xdr:from>
    <xdr:to>
      <xdr:col>85</xdr:col>
      <xdr:colOff>177800</xdr:colOff>
      <xdr:row>38</xdr:row>
      <xdr:rowOff>94602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0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107256</xdr:rowOff>
    </xdr:from>
    <xdr:ext cx="469744"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5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126505</xdr:rowOff>
    </xdr:from>
    <xdr:to>
      <xdr:col>81</xdr:col>
      <xdr:colOff>101600</xdr:colOff>
      <xdr:row>39</xdr:row>
      <xdr:rowOff>56655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6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47782</xdr:rowOff>
    </xdr:from>
    <xdr:ext cx="469744"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46428" y="673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129095</xdr:rowOff>
    </xdr:from>
    <xdr:to>
      <xdr:col>76</xdr:col>
      <xdr:colOff>165100</xdr:colOff>
      <xdr:row>39</xdr:row>
      <xdr:rowOff>59245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6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50372</xdr:rowOff>
    </xdr:from>
    <xdr:ext cx="378565"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3017" y="6736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135877</xdr:rowOff>
    </xdr:from>
    <xdr:to>
      <xdr:col>72</xdr:col>
      <xdr:colOff>38100</xdr:colOff>
      <xdr:row>39</xdr:row>
      <xdr:rowOff>66027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65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57154</xdr:rowOff>
    </xdr:from>
    <xdr:ext cx="378565"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4017" y="6743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124028</xdr:rowOff>
    </xdr:from>
    <xdr:to>
      <xdr:col>67</xdr:col>
      <xdr:colOff>101600</xdr:colOff>
      <xdr:row>39</xdr:row>
      <xdr:rowOff>54178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63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45305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79428" y="673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27773</xdr:rowOff>
    </xdr:from>
    <xdr:to>
      <xdr:col>85</xdr:col>
      <xdr:colOff>127000</xdr:colOff>
      <xdr:row>58</xdr:row>
      <xdr:rowOff>73090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00423"/>
          <a:ext cx="838200" cy="21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97148</xdr:rowOff>
    </xdr:from>
    <xdr:to>
      <xdr:col>81</xdr:col>
      <xdr:colOff>50800</xdr:colOff>
      <xdr:row>58</xdr:row>
      <xdr:rowOff>73090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69798"/>
          <a:ext cx="889000" cy="14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97148</xdr:rowOff>
    </xdr:from>
    <xdr:to>
      <xdr:col>76</xdr:col>
      <xdr:colOff>114300</xdr:colOff>
      <xdr:row>58</xdr:row>
      <xdr:rowOff>38049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869798"/>
          <a:ext cx="889000" cy="11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38049</xdr:rowOff>
    </xdr:from>
    <xdr:to>
      <xdr:col>71</xdr:col>
      <xdr:colOff>177800</xdr:colOff>
      <xdr:row>58</xdr:row>
      <xdr:rowOff>108719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982149"/>
          <a:ext cx="889000" cy="7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148423</xdr:rowOff>
    </xdr:from>
    <xdr:to>
      <xdr:col>85</xdr:col>
      <xdr:colOff>177800</xdr:colOff>
      <xdr:row>57</xdr:row>
      <xdr:rowOff>78573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4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126850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2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22290</xdr:rowOff>
    </xdr:from>
    <xdr:to>
      <xdr:col>81</xdr:col>
      <xdr:colOff>101600</xdr:colOff>
      <xdr:row>58</xdr:row>
      <xdr:rowOff>123890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96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115017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100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46348</xdr:rowOff>
    </xdr:from>
    <xdr:to>
      <xdr:col>76</xdr:col>
      <xdr:colOff>165100</xdr:colOff>
      <xdr:row>57</xdr:row>
      <xdr:rowOff>147948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1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139075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158699</xdr:rowOff>
    </xdr:from>
    <xdr:to>
      <xdr:col>72</xdr:col>
      <xdr:colOff>38100</xdr:colOff>
      <xdr:row>58</xdr:row>
      <xdr:rowOff>88849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93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79976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1002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57919</xdr:rowOff>
    </xdr:from>
    <xdr:to>
      <xdr:col>67</xdr:col>
      <xdr:colOff>101600</xdr:colOff>
      <xdr:row>58</xdr:row>
      <xdr:rowOff>159519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1000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150646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1009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254</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2859004"/>
          <a:ext cx="8890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66548</xdr:rowOff>
    </xdr:from>
    <xdr:to>
      <xdr:col>71</xdr:col>
      <xdr:colOff>177800</xdr:colOff>
      <xdr:row>75</xdr:row>
      <xdr:rowOff>254</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2410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20320</xdr:rowOff>
    </xdr:from>
    <xdr:to>
      <xdr:col>72</xdr:col>
      <xdr:colOff>38100</xdr:colOff>
      <xdr:row>78</xdr:row>
      <xdr:rowOff>121920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113047</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46333" y="13486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134620</xdr:rowOff>
    </xdr:from>
    <xdr:to>
      <xdr:col>67</xdr:col>
      <xdr:colOff>101600</xdr:colOff>
      <xdr:row>77</xdr:row>
      <xdr:rowOff>64770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16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55897</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57333" y="13257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120904</xdr:rowOff>
    </xdr:from>
    <xdr:to>
      <xdr:col>72</xdr:col>
      <xdr:colOff>38100</xdr:colOff>
      <xdr:row>75</xdr:row>
      <xdr:rowOff>51054</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280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73</xdr:row>
      <xdr:rowOff>67581</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4017" y="12583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15748</xdr:rowOff>
    </xdr:from>
    <xdr:to>
      <xdr:col>67</xdr:col>
      <xdr:colOff>101600</xdr:colOff>
      <xdr:row>72</xdr:row>
      <xdr:rowOff>117348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236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70</xdr:row>
      <xdr:rowOff>133875</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5017" y="12135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91770</xdr:rowOff>
    </xdr:from>
    <xdr:to>
      <xdr:col>85</xdr:col>
      <xdr:colOff>127000</xdr:colOff>
      <xdr:row>94</xdr:row>
      <xdr:rowOff>147016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208070"/>
          <a:ext cx="838200" cy="5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121565</xdr:rowOff>
    </xdr:from>
    <xdr:to>
      <xdr:col>81</xdr:col>
      <xdr:colOff>50800</xdr:colOff>
      <xdr:row>94</xdr:row>
      <xdr:rowOff>91770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066415"/>
          <a:ext cx="889000" cy="14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64567</xdr:rowOff>
    </xdr:from>
    <xdr:to>
      <xdr:col>76</xdr:col>
      <xdr:colOff>114300</xdr:colOff>
      <xdr:row>93</xdr:row>
      <xdr:rowOff>121565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009417"/>
          <a:ext cx="889000" cy="5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64567</xdr:rowOff>
    </xdr:from>
    <xdr:to>
      <xdr:col>71</xdr:col>
      <xdr:colOff>177800</xdr:colOff>
      <xdr:row>96</xdr:row>
      <xdr:rowOff>128423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009417"/>
          <a:ext cx="889000" cy="57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96216</xdr:rowOff>
    </xdr:from>
    <xdr:to>
      <xdr:col>85</xdr:col>
      <xdr:colOff>177800</xdr:colOff>
      <xdr:row>95</xdr:row>
      <xdr:rowOff>26366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1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119093</xdr:rowOff>
    </xdr:from>
    <xdr:ext cx="469744"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06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40970</xdr:rowOff>
    </xdr:from>
    <xdr:to>
      <xdr:col>81</xdr:col>
      <xdr:colOff>101600</xdr:colOff>
      <xdr:row>94</xdr:row>
      <xdr:rowOff>142570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15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159097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5932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70765</xdr:rowOff>
    </xdr:from>
    <xdr:to>
      <xdr:col>76</xdr:col>
      <xdr:colOff>165100</xdr:colOff>
      <xdr:row>94</xdr:row>
      <xdr:rowOff>915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01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17442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5790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13767</xdr:rowOff>
    </xdr:from>
    <xdr:to>
      <xdr:col>72</xdr:col>
      <xdr:colOff>38100</xdr:colOff>
      <xdr:row>93</xdr:row>
      <xdr:rowOff>115367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595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131894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573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77623</xdr:rowOff>
    </xdr:from>
    <xdr:to>
      <xdr:col>67</xdr:col>
      <xdr:colOff>101600</xdr:colOff>
      <xdr:row>97</xdr:row>
      <xdr:rowOff>7773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53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170350</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79428" y="16629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16,516</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419,915</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消防費が災害対策・体制の整備経費の増、教育費が小・中学校の改築・改修経費の増などにより前年度比で増になっている。</a:t>
          </a:r>
        </a:p>
        <a:p>
          <a:r>
            <a:rPr kumimoji="1" lang="ja-JP" altLang="en-US" sz="1300">
              <a:latin typeface="ＭＳ Ｐゴシック" panose="020B0600070205080204" pitchFamily="50" charset="-128"/>
              <a:ea typeface="ＭＳ Ｐゴシック" panose="020B0600070205080204" pitchFamily="50" charset="-128"/>
            </a:rPr>
            <a:t>民生費についても、児童手当や私立保育園運営費などの増により、前年度比で増となっており、経年の変化において増加傾向となっている。</a:t>
          </a:r>
        </a:p>
        <a:p>
          <a:r>
            <a:rPr kumimoji="1" lang="ja-JP" altLang="en-US" sz="1300">
              <a:latin typeface="ＭＳ Ｐゴシック" panose="020B0600070205080204" pitchFamily="50" charset="-128"/>
              <a:ea typeface="ＭＳ Ｐゴシック" panose="020B0600070205080204" pitchFamily="50" charset="-128"/>
            </a:rPr>
            <a:t>類似団体との比較では、世田谷区は最も人口が多いため、各目的別の歳出の住民一人当たりの額が類似団体平均を下回っている項目が多い。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年度決算での繰り入れは行わず、運用利子分を積み立てたが、分母の標準財政規模の増加率が分子の財政調整基金残高の増加率を上回ったことにより、標準財政規模比で減少した。</a:t>
          </a:r>
        </a:p>
        <a:p>
          <a:r>
            <a:rPr kumimoji="1" lang="ja-JP" altLang="en-US" sz="1400">
              <a:latin typeface="ＭＳ ゴシック" pitchFamily="49" charset="-128"/>
              <a:ea typeface="ＭＳ ゴシック" pitchFamily="49" charset="-128"/>
            </a:rPr>
            <a:t>　実質収支額は、翌年度繰越額の減などにより増加し、実質単年度収支においても、分子の実質収支の増加率が分母の標準財政規模の増加率を上回ったことにより、標準財政規模比が増加した。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一般会計、国民健康保険事業会計ほか全ての特別会計において、実質収支は黒字の状況である。</a:t>
          </a:r>
        </a:p>
        <a:p>
          <a:r>
            <a:rPr kumimoji="1" lang="ja-JP" altLang="en-US" sz="1400">
              <a:latin typeface="ＭＳ ゴシック" pitchFamily="49" charset="-128"/>
              <a:ea typeface="ＭＳ ゴシック" pitchFamily="49" charset="-128"/>
            </a:rPr>
            <a:t>　このうち、一般会計では、実質収支額が翌年度繰越額の減などにより増加したため、標準財政規模比においても前年度比で増加した。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髙田　良太" id="{A63FE5B6-C324-445F-B63C-93B58ED223C4}" userId="S::Takata104@mb.city.setagaya.tokyo.jp::599e5a0a-2748-4dec-bdb3-cf359da09449"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P7" dT="2026-03-04T05:23:49.13" personId="{A63FE5B6-C324-445F-B63C-93B58ED223C4}" id="{8636E77F-517C-44DA-9304-5C01E42C899D}">
    <text>健全化判断比率に関する算定様式から</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404156032</v>
      </c>
      <c r="BO4" s="371"/>
      <c r="BP4" s="371"/>
      <c r="BQ4" s="371"/>
      <c r="BR4" s="371"/>
      <c r="BS4" s="371"/>
      <c r="BT4" s="371"/>
      <c r="BU4" s="372"/>
      <c r="BV4" s="370">
        <v>390598653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5.5</v>
      </c>
      <c r="CU4" s="377"/>
      <c r="CV4" s="377"/>
      <c r="CW4" s="377"/>
      <c r="CX4" s="377"/>
      <c r="CY4" s="377"/>
      <c r="CZ4" s="377"/>
      <c r="DA4" s="378"/>
      <c r="DB4" s="376">
        <v>4.9000000000000004</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387669584</v>
      </c>
      <c r="BO5" s="408"/>
      <c r="BP5" s="408"/>
      <c r="BQ5" s="408"/>
      <c r="BR5" s="408"/>
      <c r="BS5" s="408"/>
      <c r="BT5" s="408"/>
      <c r="BU5" s="409"/>
      <c r="BV5" s="407">
        <v>370376911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81.8</v>
      </c>
      <c r="CU5" s="405"/>
      <c r="CV5" s="405"/>
      <c r="CW5" s="405"/>
      <c r="CX5" s="405"/>
      <c r="CY5" s="405"/>
      <c r="CZ5" s="405"/>
      <c r="DA5" s="406"/>
      <c r="DB5" s="404">
        <v>80.8</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98</v>
      </c>
      <c r="AV6" s="440"/>
      <c r="AW6" s="440"/>
      <c r="AX6" s="440"/>
      <c r="AY6" s="441" t="s">
        <v>99</v>
      </c>
      <c r="AZ6" s="442"/>
      <c r="BA6" s="442"/>
      <c r="BB6" s="442"/>
      <c r="BC6" s="442"/>
      <c r="BD6" s="442"/>
      <c r="BE6" s="442"/>
      <c r="BF6" s="442"/>
      <c r="BG6" s="442"/>
      <c r="BH6" s="442"/>
      <c r="BI6" s="442"/>
      <c r="BJ6" s="442"/>
      <c r="BK6" s="442"/>
      <c r="BL6" s="442"/>
      <c r="BM6" s="443"/>
      <c r="BN6" s="407">
        <v>16486448</v>
      </c>
      <c r="BO6" s="408"/>
      <c r="BP6" s="408"/>
      <c r="BQ6" s="408"/>
      <c r="BR6" s="408"/>
      <c r="BS6" s="408"/>
      <c r="BT6" s="408"/>
      <c r="BU6" s="409"/>
      <c r="BV6" s="407">
        <v>20221742</v>
      </c>
      <c r="BW6" s="408"/>
      <c r="BX6" s="408"/>
      <c r="BY6" s="408"/>
      <c r="BZ6" s="408"/>
      <c r="CA6" s="408"/>
      <c r="CB6" s="408"/>
      <c r="CC6" s="409"/>
      <c r="CD6" s="410" t="s">
        <v>100</v>
      </c>
      <c r="CE6" s="411"/>
      <c r="CF6" s="411"/>
      <c r="CG6" s="411"/>
      <c r="CH6" s="411"/>
      <c r="CI6" s="411"/>
      <c r="CJ6" s="411"/>
      <c r="CK6" s="411"/>
      <c r="CL6" s="411"/>
      <c r="CM6" s="411"/>
      <c r="CN6" s="411"/>
      <c r="CO6" s="411"/>
      <c r="CP6" s="411"/>
      <c r="CQ6" s="411"/>
      <c r="CR6" s="411"/>
      <c r="CS6" s="412"/>
      <c r="CT6" s="444">
        <v>81.8</v>
      </c>
      <c r="CU6" s="445"/>
      <c r="CV6" s="445"/>
      <c r="CW6" s="445"/>
      <c r="CX6" s="445"/>
      <c r="CY6" s="445"/>
      <c r="CZ6" s="445"/>
      <c r="DA6" s="446"/>
      <c r="DB6" s="444">
        <v>80.8</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101</v>
      </c>
      <c r="AN7" s="437"/>
      <c r="AO7" s="437"/>
      <c r="AP7" s="437"/>
      <c r="AQ7" s="437"/>
      <c r="AR7" s="437"/>
      <c r="AS7" s="437"/>
      <c r="AT7" s="438"/>
      <c r="AU7" s="439" t="s">
        <v>98</v>
      </c>
      <c r="AV7" s="440"/>
      <c r="AW7" s="440"/>
      <c r="AX7" s="440"/>
      <c r="AY7" s="441" t="s">
        <v>102</v>
      </c>
      <c r="AZ7" s="442"/>
      <c r="BA7" s="442"/>
      <c r="BB7" s="442"/>
      <c r="BC7" s="442"/>
      <c r="BD7" s="442"/>
      <c r="BE7" s="442"/>
      <c r="BF7" s="442"/>
      <c r="BG7" s="442"/>
      <c r="BH7" s="442"/>
      <c r="BI7" s="442"/>
      <c r="BJ7" s="442"/>
      <c r="BK7" s="442"/>
      <c r="BL7" s="442"/>
      <c r="BM7" s="443"/>
      <c r="BN7" s="407">
        <v>3500177</v>
      </c>
      <c r="BO7" s="408"/>
      <c r="BP7" s="408"/>
      <c r="BQ7" s="408"/>
      <c r="BR7" s="408"/>
      <c r="BS7" s="408"/>
      <c r="BT7" s="408"/>
      <c r="BU7" s="409"/>
      <c r="BV7" s="407">
        <v>9103476</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236562472</v>
      </c>
      <c r="CU7" s="408"/>
      <c r="CV7" s="408"/>
      <c r="CW7" s="408"/>
      <c r="CX7" s="408"/>
      <c r="CY7" s="408"/>
      <c r="CZ7" s="408"/>
      <c r="DA7" s="409"/>
      <c r="DB7" s="407">
        <v>226601394</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12986271</v>
      </c>
      <c r="BO8" s="408"/>
      <c r="BP8" s="408"/>
      <c r="BQ8" s="408"/>
      <c r="BR8" s="408"/>
      <c r="BS8" s="408"/>
      <c r="BT8" s="408"/>
      <c r="BU8" s="409"/>
      <c r="BV8" s="407">
        <v>11118266</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0.68</v>
      </c>
      <c r="CU8" s="448"/>
      <c r="CV8" s="448"/>
      <c r="CW8" s="448"/>
      <c r="CX8" s="448"/>
      <c r="CY8" s="448"/>
      <c r="CZ8" s="448"/>
      <c r="DA8" s="449"/>
      <c r="DB8" s="447">
        <v>0.68</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943664</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1868005</v>
      </c>
      <c r="BO9" s="408"/>
      <c r="BP9" s="408"/>
      <c r="BQ9" s="408"/>
      <c r="BR9" s="408"/>
      <c r="BS9" s="408"/>
      <c r="BT9" s="408"/>
      <c r="BU9" s="409"/>
      <c r="BV9" s="407">
        <v>-4128524</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3.2</v>
      </c>
      <c r="CU9" s="405"/>
      <c r="CV9" s="405"/>
      <c r="CW9" s="405"/>
      <c r="CX9" s="405"/>
      <c r="CY9" s="405"/>
      <c r="CZ9" s="405"/>
      <c r="DA9" s="406"/>
      <c r="DB9" s="404">
        <v>3.6</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903346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123144</v>
      </c>
      <c r="BO10" s="408"/>
      <c r="BP10" s="408"/>
      <c r="BQ10" s="408"/>
      <c r="BR10" s="408"/>
      <c r="BS10" s="408"/>
      <c r="BT10" s="408"/>
      <c r="BU10" s="409"/>
      <c r="BV10" s="407">
        <v>80869</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923210</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895008</v>
      </c>
      <c r="S13" s="492"/>
      <c r="T13" s="492"/>
      <c r="U13" s="492"/>
      <c r="V13" s="493"/>
      <c r="W13" s="423" t="s">
        <v>131</v>
      </c>
      <c r="X13" s="424"/>
      <c r="Y13" s="424"/>
      <c r="Z13" s="424"/>
      <c r="AA13" s="424"/>
      <c r="AB13" s="414"/>
      <c r="AC13" s="458">
        <v>1194</v>
      </c>
      <c r="AD13" s="459"/>
      <c r="AE13" s="459"/>
      <c r="AF13" s="459"/>
      <c r="AG13" s="501"/>
      <c r="AH13" s="458">
        <v>1226</v>
      </c>
      <c r="AI13" s="459"/>
      <c r="AJ13" s="459"/>
      <c r="AK13" s="459"/>
      <c r="AL13" s="460"/>
      <c r="AM13" s="436" t="s">
        <v>132</v>
      </c>
      <c r="AN13" s="437"/>
      <c r="AO13" s="437"/>
      <c r="AP13" s="437"/>
      <c r="AQ13" s="437"/>
      <c r="AR13" s="437"/>
      <c r="AS13" s="437"/>
      <c r="AT13" s="438"/>
      <c r="AU13" s="439" t="s">
        <v>98</v>
      </c>
      <c r="AV13" s="440"/>
      <c r="AW13" s="440"/>
      <c r="AX13" s="440"/>
      <c r="AY13" s="441" t="s">
        <v>133</v>
      </c>
      <c r="AZ13" s="442"/>
      <c r="BA13" s="442"/>
      <c r="BB13" s="442"/>
      <c r="BC13" s="442"/>
      <c r="BD13" s="442"/>
      <c r="BE13" s="442"/>
      <c r="BF13" s="442"/>
      <c r="BG13" s="442"/>
      <c r="BH13" s="442"/>
      <c r="BI13" s="442"/>
      <c r="BJ13" s="442"/>
      <c r="BK13" s="442"/>
      <c r="BL13" s="442"/>
      <c r="BM13" s="443"/>
      <c r="BN13" s="407">
        <v>1991149</v>
      </c>
      <c r="BO13" s="408"/>
      <c r="BP13" s="408"/>
      <c r="BQ13" s="408"/>
      <c r="BR13" s="408"/>
      <c r="BS13" s="408"/>
      <c r="BT13" s="408"/>
      <c r="BU13" s="409"/>
      <c r="BV13" s="407">
        <v>-4047655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-1.5</v>
      </c>
      <c r="CU13" s="405"/>
      <c r="CV13" s="405"/>
      <c r="CW13" s="405"/>
      <c r="CX13" s="405"/>
      <c r="CY13" s="405"/>
      <c r="CZ13" s="405"/>
      <c r="DA13" s="406"/>
      <c r="DB13" s="404">
        <v>-2.4</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918141</v>
      </c>
      <c r="S14" s="492"/>
      <c r="T14" s="492"/>
      <c r="U14" s="492"/>
      <c r="V14" s="493"/>
      <c r="W14" s="397"/>
      <c r="X14" s="398"/>
      <c r="Y14" s="398"/>
      <c r="Z14" s="398"/>
      <c r="AA14" s="398"/>
      <c r="AB14" s="387"/>
      <c r="AC14" s="494">
        <v>0.3</v>
      </c>
      <c r="AD14" s="495"/>
      <c r="AE14" s="495"/>
      <c r="AF14" s="495"/>
      <c r="AG14" s="496"/>
      <c r="AH14" s="494">
        <v>0.4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892604</v>
      </c>
      <c r="S15" s="492"/>
      <c r="T15" s="492"/>
      <c r="U15" s="492"/>
      <c r="V15" s="493"/>
      <c r="W15" s="423" t="s">
        <v>137</v>
      </c>
      <c r="X15" s="424"/>
      <c r="Y15" s="424"/>
      <c r="Z15" s="424"/>
      <c r="AA15" s="424"/>
      <c r="AB15" s="414"/>
      <c r="AC15" s="458">
        <v>41778</v>
      </c>
      <c r="AD15" s="459"/>
      <c r="AE15" s="459"/>
      <c r="AF15" s="459"/>
      <c r="AG15" s="501"/>
      <c r="AH15" s="458">
        <v>38943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142908532</v>
      </c>
      <c r="BO15" s="371"/>
      <c r="BP15" s="371"/>
      <c r="BQ15" s="371"/>
      <c r="BR15" s="371"/>
      <c r="BS15" s="371"/>
      <c r="BT15" s="371"/>
      <c r="BU15" s="372"/>
      <c r="BV15" s="370">
        <v>138046922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11</v>
      </c>
      <c r="AD16" s="495"/>
      <c r="AE16" s="495"/>
      <c r="AF16" s="495"/>
      <c r="AG16" s="496"/>
      <c r="AH16" s="494">
        <v>13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210161703</v>
      </c>
      <c r="BO16" s="408"/>
      <c r="BP16" s="408"/>
      <c r="BQ16" s="408"/>
      <c r="BR16" s="408"/>
      <c r="BS16" s="408"/>
      <c r="BT16" s="408"/>
      <c r="BU16" s="409"/>
      <c r="BV16" s="407">
        <v>201404636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335702</v>
      </c>
      <c r="AD17" s="459"/>
      <c r="AE17" s="459"/>
      <c r="AF17" s="459"/>
      <c r="AG17" s="501"/>
      <c r="AH17" s="458">
        <v>259543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236562472</v>
      </c>
      <c r="BO17" s="408"/>
      <c r="BP17" s="408"/>
      <c r="BQ17" s="408"/>
      <c r="BR17" s="408"/>
      <c r="BS17" s="408"/>
      <c r="BT17" s="408"/>
      <c r="BU17" s="409"/>
      <c r="BV17" s="407">
        <v>226601394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58.05</v>
      </c>
      <c r="M18" s="531"/>
      <c r="N18" s="531"/>
      <c r="O18" s="531"/>
      <c r="P18" s="531"/>
      <c r="Q18" s="531"/>
      <c r="R18" s="532"/>
      <c r="S18" s="532"/>
      <c r="T18" s="532"/>
      <c r="U18" s="532"/>
      <c r="V18" s="533"/>
      <c r="W18" s="425"/>
      <c r="X18" s="426"/>
      <c r="Y18" s="426"/>
      <c r="Z18" s="426"/>
      <c r="AA18" s="426"/>
      <c r="AB18" s="417"/>
      <c r="AC18" s="534">
        <v>88.7</v>
      </c>
      <c r="AD18" s="535"/>
      <c r="AE18" s="535"/>
      <c r="AF18" s="535"/>
      <c r="AG18" s="536"/>
      <c r="AH18" s="534">
        <v>86.6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202337083</v>
      </c>
      <c r="BO18" s="408"/>
      <c r="BP18" s="408"/>
      <c r="BQ18" s="408"/>
      <c r="BR18" s="408"/>
      <c r="BS18" s="408"/>
      <c r="BT18" s="408"/>
      <c r="BU18" s="409"/>
      <c r="BV18" s="407">
        <v>188985234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16256</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282973412</v>
      </c>
      <c r="BO19" s="408"/>
      <c r="BP19" s="408"/>
      <c r="BQ19" s="408"/>
      <c r="BR19" s="408"/>
      <c r="BS19" s="408"/>
      <c r="BT19" s="408"/>
      <c r="BU19" s="409"/>
      <c r="BV19" s="407">
        <v>272822298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492065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40892959</v>
      </c>
      <c r="BO22" s="371"/>
      <c r="BP22" s="371"/>
      <c r="BQ22" s="371"/>
      <c r="BR22" s="371"/>
      <c r="BS22" s="371"/>
      <c r="BT22" s="371"/>
      <c r="BU22" s="372"/>
      <c r="BV22" s="370">
        <v>46492935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31993006</v>
      </c>
      <c r="BO23" s="408"/>
      <c r="BP23" s="408"/>
      <c r="BQ23" s="408"/>
      <c r="BR23" s="408"/>
      <c r="BS23" s="408"/>
      <c r="BT23" s="408"/>
      <c r="BU23" s="409"/>
      <c r="BV23" s="407">
        <v>31534057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10532</v>
      </c>
      <c r="R24" s="459"/>
      <c r="S24" s="459"/>
      <c r="T24" s="459"/>
      <c r="U24" s="459"/>
      <c r="V24" s="501"/>
      <c r="W24" s="553"/>
      <c r="X24" s="554"/>
      <c r="Y24" s="555"/>
      <c r="Z24" s="457" t="s">
        <v>162</v>
      </c>
      <c r="AA24" s="437"/>
      <c r="AB24" s="437"/>
      <c r="AC24" s="437"/>
      <c r="AD24" s="437"/>
      <c r="AE24" s="437"/>
      <c r="AF24" s="437"/>
      <c r="AG24" s="438"/>
      <c r="AH24" s="458">
        <v>5327</v>
      </c>
      <c r="AI24" s="459"/>
      <c r="AJ24" s="459"/>
      <c r="AK24" s="459"/>
      <c r="AL24" s="501"/>
      <c r="AM24" s="458">
        <v>15634745</v>
      </c>
      <c r="AN24" s="459"/>
      <c r="AO24" s="459"/>
      <c r="AP24" s="459"/>
      <c r="AQ24" s="459"/>
      <c r="AR24" s="501"/>
      <c r="AS24" s="458">
        <v>2935</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40892959</v>
      </c>
      <c r="BO24" s="408"/>
      <c r="BP24" s="408"/>
      <c r="BQ24" s="408"/>
      <c r="BR24" s="408"/>
      <c r="BS24" s="408"/>
      <c r="BT24" s="408"/>
      <c r="BU24" s="409"/>
      <c r="BV24" s="407">
        <v>46492935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3</v>
      </c>
      <c r="M25" s="459"/>
      <c r="N25" s="459"/>
      <c r="O25" s="459"/>
      <c r="P25" s="501"/>
      <c r="Q25" s="458">
        <v>8107</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54380465</v>
      </c>
      <c r="BO25" s="371"/>
      <c r="BP25" s="371"/>
      <c r="BQ25" s="371"/>
      <c r="BR25" s="371"/>
      <c r="BS25" s="371"/>
      <c r="BT25" s="371"/>
      <c r="BU25" s="372"/>
      <c r="BV25" s="370">
        <v>64908962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7655</v>
      </c>
      <c r="R26" s="459"/>
      <c r="S26" s="459"/>
      <c r="T26" s="459"/>
      <c r="U26" s="459"/>
      <c r="V26" s="501"/>
      <c r="W26" s="553"/>
      <c r="X26" s="554"/>
      <c r="Y26" s="555"/>
      <c r="Z26" s="457" t="s">
        <v>168</v>
      </c>
      <c r="AA26" s="559"/>
      <c r="AB26" s="559"/>
      <c r="AC26" s="559"/>
      <c r="AD26" s="559"/>
      <c r="AE26" s="559"/>
      <c r="AF26" s="559"/>
      <c r="AG26" s="560"/>
      <c r="AH26" s="458">
        <v>528</v>
      </c>
      <c r="AI26" s="459"/>
      <c r="AJ26" s="459"/>
      <c r="AK26" s="459"/>
      <c r="AL26" s="501"/>
      <c r="AM26" s="458">
        <v>1492656</v>
      </c>
      <c r="AN26" s="459"/>
      <c r="AO26" s="459"/>
      <c r="AP26" s="459"/>
      <c r="AQ26" s="459"/>
      <c r="AR26" s="501"/>
      <c r="AS26" s="458">
        <v>2827</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600000</v>
      </c>
      <c r="BO26" s="408"/>
      <c r="BP26" s="408"/>
      <c r="BQ26" s="408"/>
      <c r="BR26" s="408"/>
      <c r="BS26" s="408"/>
      <c r="BT26" s="408"/>
      <c r="BU26" s="409"/>
      <c r="BV26" s="407">
        <v>600000</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9269</v>
      </c>
      <c r="R27" s="459"/>
      <c r="S27" s="459"/>
      <c r="T27" s="459"/>
      <c r="U27" s="459"/>
      <c r="V27" s="501"/>
      <c r="W27" s="553"/>
      <c r="X27" s="554"/>
      <c r="Y27" s="555"/>
      <c r="Z27" s="457" t="s">
        <v>171</v>
      </c>
      <c r="AA27" s="437"/>
      <c r="AB27" s="437"/>
      <c r="AC27" s="437"/>
      <c r="AD27" s="437"/>
      <c r="AE27" s="437"/>
      <c r="AF27" s="437"/>
      <c r="AG27" s="438"/>
      <c r="AH27" s="458">
        <v>56</v>
      </c>
      <c r="AI27" s="459"/>
      <c r="AJ27" s="459"/>
      <c r="AK27" s="459"/>
      <c r="AL27" s="501"/>
      <c r="AM27" s="458">
        <v>201280</v>
      </c>
      <c r="AN27" s="459"/>
      <c r="AO27" s="459"/>
      <c r="AP27" s="459"/>
      <c r="AQ27" s="459"/>
      <c r="AR27" s="501"/>
      <c r="AS27" s="458">
        <v>3594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7871</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42035083</v>
      </c>
      <c r="BO28" s="371"/>
      <c r="BP28" s="371"/>
      <c r="BQ28" s="371"/>
      <c r="BR28" s="371"/>
      <c r="BS28" s="371"/>
      <c r="BT28" s="371"/>
      <c r="BU28" s="372"/>
      <c r="BV28" s="370">
        <v>41911939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50</v>
      </c>
      <c r="M29" s="459"/>
      <c r="N29" s="459"/>
      <c r="O29" s="459"/>
      <c r="P29" s="501"/>
      <c r="Q29" s="458">
        <v>6165</v>
      </c>
      <c r="R29" s="459"/>
      <c r="S29" s="459"/>
      <c r="T29" s="459"/>
      <c r="U29" s="459"/>
      <c r="V29" s="501"/>
      <c r="W29" s="556"/>
      <c r="X29" s="557"/>
      <c r="Y29" s="558"/>
      <c r="Z29" s="457" t="s">
        <v>177</v>
      </c>
      <c r="AA29" s="437"/>
      <c r="AB29" s="437"/>
      <c r="AC29" s="437"/>
      <c r="AD29" s="437"/>
      <c r="AE29" s="437"/>
      <c r="AF29" s="437"/>
      <c r="AG29" s="438"/>
      <c r="AH29" s="458">
        <v>5383</v>
      </c>
      <c r="AI29" s="459"/>
      <c r="AJ29" s="459"/>
      <c r="AK29" s="459"/>
      <c r="AL29" s="501"/>
      <c r="AM29" s="458">
        <v>15836025</v>
      </c>
      <c r="AN29" s="459"/>
      <c r="AO29" s="459"/>
      <c r="AP29" s="459"/>
      <c r="AQ29" s="459"/>
      <c r="AR29" s="501"/>
      <c r="AS29" s="458">
        <v>2942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5203023</v>
      </c>
      <c r="BO29" s="408"/>
      <c r="BP29" s="408"/>
      <c r="BQ29" s="408"/>
      <c r="BR29" s="408"/>
      <c r="BS29" s="408"/>
      <c r="BT29" s="408"/>
      <c r="BU29" s="409"/>
      <c r="BV29" s="407">
        <v>6491051</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106863234</v>
      </c>
      <c r="BO30" s="527"/>
      <c r="BP30" s="527"/>
      <c r="BQ30" s="527"/>
      <c r="BR30" s="527"/>
      <c r="BS30" s="527"/>
      <c r="BT30" s="527"/>
      <c r="BU30" s="528"/>
      <c r="BV30" s="526">
        <v>98634218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国民健康保険事業会計</v>
      </c>
      <c r="X34" s="598"/>
      <c r="Y34" s="598"/>
      <c r="Z34" s="598"/>
      <c r="AA34" s="598"/>
      <c r="AB34" s="598"/>
      <c r="AC34" s="598"/>
      <c r="AD34" s="598"/>
      <c r="AE34" s="598"/>
      <c r="AF34" s="598"/>
      <c r="AG34" s="598"/>
      <c r="AH34" s="598"/>
      <c r="AI34" s="598"/>
      <c r="AJ34" s="598"/>
      <c r="AK34" s="598"/>
      <c r="AL34" s="169"/>
      <c r="AM34" s="597" t="str">
        <f>IF(AO34="","",MAX(C34:D43,U34:V43)+1)</f>
        <v/>
      </c>
      <c r="AN34" s="597"/>
      <c r="AO34" s="598"/>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6</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69"/>
      <c r="CO34" s="597">
        <f>IF(CQ34="","",MAX(C34:D43,U34:V43,AM34:AN43,BE34:BF43,BW34:BX43)+1)</f>
        <v>12</v>
      </c>
      <c r="CP34" s="597"/>
      <c r="CQ34" s="598" t="str">
        <f>IF('各会計、関係団体の財政状況及び健全化判断比率'!BS7="","",'各会計、関係団体の財政状況及び健全化判断比率'!BS7)</f>
        <v>世田谷区スポーツ振興財団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学校給食費会計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後期高齢者医療会計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7</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69"/>
      <c r="CO35" s="597">
        <f t="shared" ref="CO35:CO43" si="3">IF(CQ35="","",CO34+1)</f>
        <v>13</v>
      </c>
      <c r="CP35" s="597"/>
      <c r="CQ35" s="598" t="str">
        <f>IF('各会計、関係団体の財政状況及び健全化判断比率'!BS8="","",'各会計、関係団体の財政状況及び健全化判断比率'!BS8)</f>
        <v>世田谷区産業振興公社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介護保険事業会計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8</v>
      </c>
      <c r="BX36" s="597"/>
      <c r="BY36" s="598" t="str">
        <f>IF('各会計、関係団体の財政状況及び健全化判断比率'!B70="","",'各会計、関係団体の財政状況及び健全化判断比率'!B70)</f>
        <v>臨海部広域斎場組合</v>
      </c>
      <c r="BZ36" s="598"/>
      <c r="CA36" s="598"/>
      <c r="CB36" s="598"/>
      <c r="CC36" s="598"/>
      <c r="CD36" s="598"/>
      <c r="CE36" s="598"/>
      <c r="CF36" s="598"/>
      <c r="CG36" s="598"/>
      <c r="CH36" s="598"/>
      <c r="CI36" s="598"/>
      <c r="CJ36" s="598"/>
      <c r="CK36" s="598"/>
      <c r="CL36" s="598"/>
      <c r="CM36" s="598"/>
      <c r="CN36" s="169"/>
      <c r="CO36" s="597">
        <f t="shared" si="3"/>
        <v>14</v>
      </c>
      <c r="CP36" s="597"/>
      <c r="CQ36" s="598" t="str">
        <f>IF('各会計、関係団体の財政状況及び健全化判断比率'!BS9="","",'各会計、関係団体の財政状況及び健全化判断比率'!BS9)</f>
        <v>世田谷区土地開発公社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9</v>
      </c>
      <c r="BX37" s="597"/>
      <c r="BY37" s="598" t="str">
        <f>IF('各会計、関係団体の財政状況及び健全化判断比率'!B71="","",'各会計、関係団体の財政状況及び健全化判断比率'!B71)</f>
        <v>東京二十三区清掃一部事務組合</v>
      </c>
      <c r="BZ37" s="598"/>
      <c r="CA37" s="598"/>
      <c r="CB37" s="598"/>
      <c r="CC37" s="598"/>
      <c r="CD37" s="598"/>
      <c r="CE37" s="598"/>
      <c r="CF37" s="598"/>
      <c r="CG37" s="598"/>
      <c r="CH37" s="598"/>
      <c r="CI37" s="598"/>
      <c r="CJ37" s="598"/>
      <c r="CK37" s="598"/>
      <c r="CL37" s="598"/>
      <c r="CM37" s="598"/>
      <c r="CN37" s="169"/>
      <c r="CO37" s="597">
        <f t="shared" si="3"/>
        <v>15</v>
      </c>
      <c r="CP37" s="597"/>
      <c r="CQ37" s="598" t="str">
        <f>IF('各会計、関係団体の財政状況及び健全化判断比率'!BS10="","",'各会計、関係団体の財政状況及び健全化判断比率'!BS10)</f>
        <v>せたがや文化財団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10</v>
      </c>
      <c r="BX38" s="597"/>
      <c r="BY38" s="598" t="str">
        <f>IF('各会計、関係団体の財政状況及び健全化判断比率'!B72="","",'各会計、関係団体の財政状況及び健全化判断比率'!B72)</f>
        <v>東京都後期高齢者医療広域連合（一般会計）</v>
      </c>
      <c r="BZ38" s="598"/>
      <c r="CA38" s="598"/>
      <c r="CB38" s="598"/>
      <c r="CC38" s="598"/>
      <c r="CD38" s="598"/>
      <c r="CE38" s="598"/>
      <c r="CF38" s="598"/>
      <c r="CG38" s="598"/>
      <c r="CH38" s="598"/>
      <c r="CI38" s="598"/>
      <c r="CJ38" s="598"/>
      <c r="CK38" s="598"/>
      <c r="CL38" s="598"/>
      <c r="CM38" s="598"/>
      <c r="CN38" s="169"/>
      <c r="CO38" s="597">
        <f t="shared" si="3"/>
        <v>16</v>
      </c>
      <c r="CP38" s="597"/>
      <c r="CQ38" s="598" t="str">
        <f>IF('各会計、関係団体の財政状況及び健全化判断比率'!BS11="","",'各会計、関係団体の財政状況及び健全化判断比率'!BS11)</f>
        <v>世田谷トラストまちづくり</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11</v>
      </c>
      <c r="BX39" s="597"/>
      <c r="BY39" s="598" t="str">
        <f>IF('各会計、関係団体の財政状況及び健全化判断比率'!B73="","",'各会計、関係団体の財政状況及び健全化判断比率'!B73)</f>
        <v>東京都後期高齢者医療広域連合
（後期高齢者医療特別会計）</v>
      </c>
      <c r="BZ39" s="598"/>
      <c r="CA39" s="598"/>
      <c r="CB39" s="598"/>
      <c r="CC39" s="598"/>
      <c r="CD39" s="598"/>
      <c r="CE39" s="598"/>
      <c r="CF39" s="598"/>
      <c r="CG39" s="598"/>
      <c r="CH39" s="598"/>
      <c r="CI39" s="598"/>
      <c r="CJ39" s="598"/>
      <c r="CK39" s="598"/>
      <c r="CL39" s="598"/>
      <c r="CM39" s="598"/>
      <c r="CN39" s="169"/>
      <c r="CO39" s="597">
        <f t="shared" si="3"/>
        <v>17</v>
      </c>
      <c r="CP39" s="597"/>
      <c r="CQ39" s="598" t="str">
        <f>IF('各会計、関係団体の財政状況及び健全化判断比率'!BS12="","",'各会計、関係団体の財政状況及び健全化判断比率'!BS12)</f>
        <v>世田谷サービス公社</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f t="shared" si="3"/>
        <v>18</v>
      </c>
      <c r="CP40" s="597"/>
      <c r="CQ40" s="598" t="str">
        <f>IF('各会計、関係団体の財政状況及び健全化判断比率'!BS13="","",'各会計、関係団体の財政状況及び健全化判断比率'!BS13)</f>
        <v>世田谷川場ふるさと公社</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f t="shared" si="3"/>
        <v>19</v>
      </c>
      <c r="CP41" s="597"/>
      <c r="CQ41" s="598" t="str">
        <f>IF('各会計、関係団体の財政状況及び健全化判断比率'!BS14="","",'各会計、関係団体の財政状況及び健全化判断比率'!BS14)</f>
        <v>世田谷区保健センター</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7SPfvjfzi1BeId0xT9jSsjHmTpZ3bd7MHRdkdYmzpPh/qr/ZNjRowTXAd2kr5pqFZiN068T1Xg7RNO0mAWm8JQ==" saltValue="8aqD16vtBTPkbF2g5QlJdg==" spinCount="100000" sheet="1" objects="1" scenarios="1"/>
  <customSheetViews>
    <customSheetView guid="{39806648-A4EC-410E-8E62-0BAC68A749AC}"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1"/>
      <headerFooter>
        <oddFooter>&amp;C&amp;P/&amp;N</oddFooter>
      </headerFooter>
    </customSheetView>
  </customSheetViews>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2"/>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view="pageBreakPreview" zoomScale="80" zoomScaleNormal="100" zoomScaleSheetLayoutView="8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51" t="s">
        <v>528</v>
      </c>
      <c r="D34" s="1151"/>
      <c r="E34" s="1152"/>
      <c r="F34" s="32">
        <v>6.98</v>
      </c>
      <c r="G34" s="33">
        <v>8.2200000000000006</v>
      </c>
      <c r="H34" s="33">
        <v>6.99</v>
      </c>
      <c r="I34" s="33">
        <v>4.8899999999999997</v>
      </c>
      <c r="J34" s="34">
        <v>5.48</v>
      </c>
      <c r="K34" s="22"/>
      <c r="L34" s="22"/>
      <c r="M34" s="22"/>
      <c r="N34" s="22"/>
      <c r="O34" s="22"/>
      <c r="P34" s="22"/>
    </row>
    <row r="35" spans="1:16" ht="39" customHeight="1" x14ac:dyDescent="0.2">
      <c r="A35" s="22"/>
      <c r="B35" s="35"/>
      <c r="C35" s="1145" t="s">
        <v>529</v>
      </c>
      <c r="D35" s="1146"/>
      <c r="E35" s="1147"/>
      <c r="F35" s="36">
        <v>1.21</v>
      </c>
      <c r="G35" s="37">
        <v>1.46</v>
      </c>
      <c r="H35" s="37">
        <v>1.61</v>
      </c>
      <c r="I35" s="37">
        <v>1.36</v>
      </c>
      <c r="J35" s="38">
        <v>0.94</v>
      </c>
      <c r="K35" s="22"/>
      <c r="L35" s="22"/>
      <c r="M35" s="22"/>
      <c r="N35" s="22"/>
      <c r="O35" s="22"/>
      <c r="P35" s="22"/>
    </row>
    <row r="36" spans="1:16" ht="39" customHeight="1" x14ac:dyDescent="0.2">
      <c r="A36" s="22"/>
      <c r="B36" s="35"/>
      <c r="C36" s="1145" t="s">
        <v>530</v>
      </c>
      <c r="D36" s="1146"/>
      <c r="E36" s="1147"/>
      <c r="F36" s="36">
        <v>0.34</v>
      </c>
      <c r="G36" s="37">
        <v>0.31</v>
      </c>
      <c r="H36" s="37">
        <v>0.36</v>
      </c>
      <c r="I36" s="37">
        <v>0.31</v>
      </c>
      <c r="J36" s="38">
        <v>0.47</v>
      </c>
      <c r="K36" s="22"/>
      <c r="L36" s="22"/>
      <c r="M36" s="22"/>
      <c r="N36" s="22"/>
      <c r="O36" s="22"/>
      <c r="P36" s="22"/>
    </row>
    <row r="37" spans="1:16" ht="39" customHeight="1" x14ac:dyDescent="0.2">
      <c r="A37" s="22"/>
      <c r="B37" s="35"/>
      <c r="C37" s="1145" t="s">
        <v>531</v>
      </c>
      <c r="D37" s="1146"/>
      <c r="E37" s="1147"/>
      <c r="F37" s="36">
        <v>0.59</v>
      </c>
      <c r="G37" s="37">
        <v>0.56000000000000005</v>
      </c>
      <c r="H37" s="37">
        <v>0.28999999999999998</v>
      </c>
      <c r="I37" s="37">
        <v>0.27</v>
      </c>
      <c r="J37" s="38">
        <v>0.27</v>
      </c>
      <c r="K37" s="22"/>
      <c r="L37" s="22"/>
      <c r="M37" s="22"/>
      <c r="N37" s="22"/>
      <c r="O37" s="22"/>
      <c r="P37" s="22"/>
    </row>
    <row r="38" spans="1:16" ht="39" customHeight="1" x14ac:dyDescent="0.2">
      <c r="A38" s="22"/>
      <c r="B38" s="35"/>
      <c r="C38" s="1145" t="s">
        <v>532</v>
      </c>
      <c r="D38" s="1146"/>
      <c r="E38" s="1147"/>
      <c r="F38" s="36">
        <v>0.02</v>
      </c>
      <c r="G38" s="37">
        <v>0.03</v>
      </c>
      <c r="H38" s="37">
        <v>0.02</v>
      </c>
      <c r="I38" s="37">
        <v>0.01</v>
      </c>
      <c r="J38" s="38">
        <v>0</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533</v>
      </c>
      <c r="D42" s="1146"/>
      <c r="E42" s="1147"/>
      <c r="F42" s="36" t="s">
        <v>483</v>
      </c>
      <c r="G42" s="37" t="s">
        <v>483</v>
      </c>
      <c r="H42" s="37" t="s">
        <v>483</v>
      </c>
      <c r="I42" s="37" t="s">
        <v>483</v>
      </c>
      <c r="J42" s="38" t="s">
        <v>483</v>
      </c>
      <c r="K42" s="22"/>
      <c r="L42" s="22"/>
      <c r="M42" s="22"/>
      <c r="N42" s="22"/>
      <c r="O42" s="22"/>
      <c r="P42" s="22"/>
    </row>
    <row r="43" spans="1:16" ht="39" customHeight="1" thickBot="1" x14ac:dyDescent="0.25">
      <c r="A43" s="22"/>
      <c r="B43" s="40"/>
      <c r="C43" s="1148" t="s">
        <v>534</v>
      </c>
      <c r="D43" s="1149"/>
      <c r="E43" s="1150"/>
      <c r="F43" s="41" t="s">
        <v>483</v>
      </c>
      <c r="G43" s="42" t="s">
        <v>483</v>
      </c>
      <c r="H43" s="42" t="s">
        <v>483</v>
      </c>
      <c r="I43" s="42" t="s">
        <v>483</v>
      </c>
      <c r="J43" s="43" t="s">
        <v>483</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5vuF9pFzHIWKGzf8WTfRYXtuPSvGWzfMjiOepYkNz9nS7+iJoRvTAhpEC8Nh4v0+/kqOQZ/jUhIyjCGxaoJMQ==" saltValue="Wl0vThG6XUTwm5sq6oQIuw==" spinCount="100000" sheet="1" objects="1" scenarios="1"/>
  <customSheetViews>
    <customSheetView guid="{39806648-A4EC-410E-8E62-0BAC68A749AC}" showGridLines="0" fitToPage="1" hiddenRows="1" hiddenColumns="1">
      <pageMargins left="0" right="0" top="0.19685039370078741" bottom="0" header="0" footer="0"/>
      <printOptions horizontalCentered="1"/>
      <pageSetup paperSize="9" scale="62" orientation="landscape" horizontalDpi="300" verticalDpi="300" r:id="rId1"/>
      <headerFooter alignWithMargins="0">
        <oddFooter>&amp;C&amp;P/&amp;N</oddFooter>
      </headerFooter>
    </customSheetView>
  </customSheetViews>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2"/>
  <headerFooter alignWithMargins="0">
    <oddFooter>&amp;C&amp;P/&amp;N</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90" zoomScaleNormal="9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522</v>
      </c>
      <c r="L44" s="56" t="s">
        <v>523</v>
      </c>
      <c r="M44" s="56" t="s">
        <v>524</v>
      </c>
      <c r="N44" s="56" t="s">
        <v>525</v>
      </c>
      <c r="O44" s="57" t="s">
        <v>526</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4336</v>
      </c>
      <c r="L45" s="60">
        <v>4107</v>
      </c>
      <c r="M45" s="60">
        <v>3993</v>
      </c>
      <c r="N45" s="60">
        <v>3823</v>
      </c>
      <c r="O45" s="61">
        <v>3589</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483</v>
      </c>
      <c r="L46" s="64" t="s">
        <v>483</v>
      </c>
      <c r="M46" s="64" t="s">
        <v>483</v>
      </c>
      <c r="N46" s="64" t="s">
        <v>483</v>
      </c>
      <c r="O46" s="65" t="s">
        <v>483</v>
      </c>
      <c r="P46" s="48"/>
      <c r="Q46" s="48"/>
      <c r="R46" s="48"/>
      <c r="S46" s="48"/>
      <c r="T46" s="48"/>
      <c r="U46" s="48"/>
    </row>
    <row r="47" spans="1:21" ht="30.75" customHeight="1" x14ac:dyDescent="0.2">
      <c r="A47" s="48"/>
      <c r="B47" s="1155"/>
      <c r="C47" s="1156"/>
      <c r="D47" s="62"/>
      <c r="E47" s="1161" t="s">
        <v>12</v>
      </c>
      <c r="F47" s="1161"/>
      <c r="G47" s="1161"/>
      <c r="H47" s="1161"/>
      <c r="I47" s="1161"/>
      <c r="J47" s="1162"/>
      <c r="K47" s="63">
        <v>998</v>
      </c>
      <c r="L47" s="64">
        <v>1126</v>
      </c>
      <c r="M47" s="64">
        <v>863</v>
      </c>
      <c r="N47" s="64">
        <v>615</v>
      </c>
      <c r="O47" s="65">
        <v>374</v>
      </c>
      <c r="P47" s="48"/>
      <c r="Q47" s="48"/>
      <c r="R47" s="48"/>
      <c r="S47" s="48"/>
      <c r="T47" s="48"/>
      <c r="U47" s="48"/>
    </row>
    <row r="48" spans="1:21" ht="30.75" customHeight="1" x14ac:dyDescent="0.2">
      <c r="A48" s="48"/>
      <c r="B48" s="1155"/>
      <c r="C48" s="1156"/>
      <c r="D48" s="62"/>
      <c r="E48" s="1161" t="s">
        <v>13</v>
      </c>
      <c r="F48" s="1161"/>
      <c r="G48" s="1161"/>
      <c r="H48" s="1161"/>
      <c r="I48" s="1161"/>
      <c r="J48" s="1162"/>
      <c r="K48" s="63" t="s">
        <v>483</v>
      </c>
      <c r="L48" s="64" t="s">
        <v>483</v>
      </c>
      <c r="M48" s="64" t="s">
        <v>483</v>
      </c>
      <c r="N48" s="64" t="s">
        <v>483</v>
      </c>
      <c r="O48" s="65" t="s">
        <v>483</v>
      </c>
      <c r="P48" s="48"/>
      <c r="Q48" s="48"/>
      <c r="R48" s="48"/>
      <c r="S48" s="48"/>
      <c r="T48" s="48"/>
      <c r="U48" s="48"/>
    </row>
    <row r="49" spans="1:21" ht="30.75" customHeight="1" x14ac:dyDescent="0.2">
      <c r="A49" s="48"/>
      <c r="B49" s="1155"/>
      <c r="C49" s="1156"/>
      <c r="D49" s="62"/>
      <c r="E49" s="1161" t="s">
        <v>14</v>
      </c>
      <c r="F49" s="1161"/>
      <c r="G49" s="1161"/>
      <c r="H49" s="1161"/>
      <c r="I49" s="1161"/>
      <c r="J49" s="1162"/>
      <c r="K49" s="63">
        <v>269</v>
      </c>
      <c r="L49" s="64">
        <v>256</v>
      </c>
      <c r="M49" s="64">
        <v>266</v>
      </c>
      <c r="N49" s="64">
        <v>331</v>
      </c>
      <c r="O49" s="65">
        <v>458</v>
      </c>
      <c r="P49" s="48"/>
      <c r="Q49" s="48"/>
      <c r="R49" s="48"/>
      <c r="S49" s="48"/>
      <c r="T49" s="48"/>
      <c r="U49" s="48"/>
    </row>
    <row r="50" spans="1:21" ht="30.75" customHeight="1" x14ac:dyDescent="0.2">
      <c r="A50" s="48"/>
      <c r="B50" s="1155"/>
      <c r="C50" s="1156"/>
      <c r="D50" s="62"/>
      <c r="E50" s="1161" t="s">
        <v>15</v>
      </c>
      <c r="F50" s="1161"/>
      <c r="G50" s="1161"/>
      <c r="H50" s="1161"/>
      <c r="I50" s="1161"/>
      <c r="J50" s="1162"/>
      <c r="K50" s="63">
        <v>3600</v>
      </c>
      <c r="L50" s="64">
        <v>2443</v>
      </c>
      <c r="M50" s="64">
        <v>3409</v>
      </c>
      <c r="N50" s="64">
        <v>4338</v>
      </c>
      <c r="O50" s="65">
        <v>3814</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483</v>
      </c>
      <c r="L51" s="64" t="s">
        <v>483</v>
      </c>
      <c r="M51" s="64" t="s">
        <v>483</v>
      </c>
      <c r="N51" s="64" t="s">
        <v>483</v>
      </c>
      <c r="O51" s="65" t="s">
        <v>483</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15147</v>
      </c>
      <c r="L52" s="64">
        <v>14552</v>
      </c>
      <c r="M52" s="64">
        <v>13426</v>
      </c>
      <c r="N52" s="64">
        <v>12161</v>
      </c>
      <c r="O52" s="65">
        <v>9945</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-5944</v>
      </c>
      <c r="L53" s="69">
        <v>-6620</v>
      </c>
      <c r="M53" s="69">
        <v>-4895</v>
      </c>
      <c r="N53" s="69">
        <v>-3054</v>
      </c>
      <c r="O53" s="70">
        <v>-1710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535</v>
      </c>
      <c r="L57" s="81" t="s">
        <v>536</v>
      </c>
      <c r="M57" s="81" t="s">
        <v>537</v>
      </c>
      <c r="N57" s="81" t="s">
        <v>538</v>
      </c>
      <c r="O57" s="82" t="s">
        <v>539</v>
      </c>
      <c r="P57" s="48"/>
      <c r="Q57" s="48"/>
      <c r="R57" s="48"/>
      <c r="S57" s="48"/>
      <c r="T57" s="48"/>
      <c r="U57" s="48"/>
    </row>
    <row r="58" spans="1:21" ht="31.5" customHeight="1" x14ac:dyDescent="0.2">
      <c r="B58" s="1169" t="s">
        <v>24</v>
      </c>
      <c r="C58" s="1170"/>
      <c r="D58" s="1175" t="s">
        <v>25</v>
      </c>
      <c r="E58" s="1176"/>
      <c r="F58" s="1176"/>
      <c r="G58" s="1176"/>
      <c r="H58" s="1176"/>
      <c r="I58" s="1176"/>
      <c r="J58" s="1177"/>
      <c r="K58" s="83">
        <v>167</v>
      </c>
      <c r="L58" s="84">
        <v>1335</v>
      </c>
      <c r="M58" s="84">
        <v>1240</v>
      </c>
      <c r="N58" s="84">
        <v>1206</v>
      </c>
      <c r="O58" s="85">
        <v>1043</v>
      </c>
    </row>
    <row r="59" spans="1:21" ht="31.5" customHeight="1" x14ac:dyDescent="0.2">
      <c r="B59" s="1171"/>
      <c r="C59" s="1172"/>
      <c r="D59" s="1178" t="s">
        <v>26</v>
      </c>
      <c r="E59" s="1179"/>
      <c r="F59" s="1179"/>
      <c r="G59" s="1179"/>
      <c r="H59" s="1179"/>
      <c r="I59" s="1179"/>
      <c r="J59" s="1180"/>
      <c r="K59" s="86">
        <v>6441</v>
      </c>
      <c r="L59" s="87">
        <v>6454</v>
      </c>
      <c r="M59" s="87">
        <v>6466</v>
      </c>
      <c r="N59" s="87">
        <v>6477</v>
      </c>
      <c r="O59" s="88">
        <v>6491</v>
      </c>
    </row>
    <row r="60" spans="1:21" ht="31.5" customHeight="1" thickBot="1" x14ac:dyDescent="0.25">
      <c r="B60" s="1173"/>
      <c r="C60" s="1174"/>
      <c r="D60" s="1181" t="s">
        <v>27</v>
      </c>
      <c r="E60" s="1182"/>
      <c r="F60" s="1182"/>
      <c r="G60" s="1182"/>
      <c r="H60" s="1182"/>
      <c r="I60" s="1182"/>
      <c r="J60" s="1183"/>
      <c r="K60" s="89">
        <v>1672</v>
      </c>
      <c r="L60" s="90">
        <v>2503</v>
      </c>
      <c r="M60" s="90">
        <v>2294</v>
      </c>
      <c r="N60" s="90">
        <v>1918</v>
      </c>
      <c r="O60" s="91">
        <v>1327</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277WOhAYr9SxjQJit1nUonOK1oTAvpRBZfNsJ9O6rv/dKSXP8yslN7x/9HCSuogde4HsI4blVxAI4Wfrb2KWQ==" saltValue="aXbrVy/uJDxvEM3sgxPdGA==" spinCount="100000" sheet="1" objects="1" scenarios="1"/>
  <customSheetViews>
    <customSheetView guid="{39806648-A4EC-410E-8E62-0BAC68A749AC}" showGridLines="0" fitToPage="1" hiddenRows="1" hiddenColumns="1">
      <pageMargins left="0" right="0" top="0.19685039370078741" bottom="0.23622047244094491" header="0" footer="0"/>
      <printOptions horizontalCentered="1"/>
      <pageSetup paperSize="9" scale="56" orientation="landscape" horizontalDpi="300" verticalDpi="300" r:id="rId1"/>
      <headerFooter alignWithMargins="0">
        <oddFooter>&amp;C&amp;P/&amp;N</oddFooter>
      </headerFooter>
    </customSheetView>
  </customSheetViews>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2"/>
  <headerFooter alignWithMargins="0">
    <oddFooter>&amp;C&amp;P/&amp;N</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522</v>
      </c>
      <c r="J40" s="103" t="s">
        <v>523</v>
      </c>
      <c r="K40" s="103" t="s">
        <v>524</v>
      </c>
      <c r="L40" s="103" t="s">
        <v>525</v>
      </c>
      <c r="M40" s="104" t="s">
        <v>526</v>
      </c>
    </row>
    <row r="41" spans="2:13" ht="27.75" customHeight="1" x14ac:dyDescent="0.2">
      <c r="B41" s="1184" t="s">
        <v>30</v>
      </c>
      <c r="C41" s="1185"/>
      <c r="D41" s="105"/>
      <c r="E41" s="1190" t="s">
        <v>31</v>
      </c>
      <c r="F41" s="1190"/>
      <c r="G41" s="1190"/>
      <c r="H41" s="1191"/>
      <c r="I41" s="343">
        <v>73597</v>
      </c>
      <c r="J41" s="344">
        <v>63799</v>
      </c>
      <c r="K41" s="344">
        <v>55595</v>
      </c>
      <c r="L41" s="344">
        <v>48132</v>
      </c>
      <c r="M41" s="345">
        <v>41832</v>
      </c>
    </row>
    <row r="42" spans="2:13" ht="27.75" customHeight="1" x14ac:dyDescent="0.2">
      <c r="B42" s="1186"/>
      <c r="C42" s="1187"/>
      <c r="D42" s="106"/>
      <c r="E42" s="1192" t="s">
        <v>32</v>
      </c>
      <c r="F42" s="1192"/>
      <c r="G42" s="1192"/>
      <c r="H42" s="1193"/>
      <c r="I42" s="346">
        <v>19319</v>
      </c>
      <c r="J42" s="347">
        <v>18910</v>
      </c>
      <c r="K42" s="347">
        <v>22508</v>
      </c>
      <c r="L42" s="347">
        <v>22725</v>
      </c>
      <c r="M42" s="348">
        <v>16529</v>
      </c>
    </row>
    <row r="43" spans="2:13" ht="27.75" customHeight="1" x14ac:dyDescent="0.2">
      <c r="B43" s="1186"/>
      <c r="C43" s="1187"/>
      <c r="D43" s="106"/>
      <c r="E43" s="1192" t="s">
        <v>33</v>
      </c>
      <c r="F43" s="1192"/>
      <c r="G43" s="1192"/>
      <c r="H43" s="1193"/>
      <c r="I43" s="346" t="s">
        <v>483</v>
      </c>
      <c r="J43" s="347" t="s">
        <v>483</v>
      </c>
      <c r="K43" s="347" t="s">
        <v>483</v>
      </c>
      <c r="L43" s="347" t="s">
        <v>483</v>
      </c>
      <c r="M43" s="348" t="s">
        <v>483</v>
      </c>
    </row>
    <row r="44" spans="2:13" ht="27.75" customHeight="1" x14ac:dyDescent="0.2">
      <c r="B44" s="1186"/>
      <c r="C44" s="1187"/>
      <c r="D44" s="106"/>
      <c r="E44" s="1192" t="s">
        <v>34</v>
      </c>
      <c r="F44" s="1192"/>
      <c r="G44" s="1192"/>
      <c r="H44" s="1193"/>
      <c r="I44" s="346">
        <v>3519</v>
      </c>
      <c r="J44" s="347">
        <v>4003</v>
      </c>
      <c r="K44" s="347">
        <v>4966</v>
      </c>
      <c r="L44" s="347">
        <v>5250</v>
      </c>
      <c r="M44" s="348">
        <v>6260</v>
      </c>
    </row>
    <row r="45" spans="2:13" ht="27.75" customHeight="1" x14ac:dyDescent="0.2">
      <c r="B45" s="1186"/>
      <c r="C45" s="1187"/>
      <c r="D45" s="106"/>
      <c r="E45" s="1192" t="s">
        <v>35</v>
      </c>
      <c r="F45" s="1192"/>
      <c r="G45" s="1192"/>
      <c r="H45" s="1193"/>
      <c r="I45" s="346">
        <v>32712</v>
      </c>
      <c r="J45" s="347">
        <v>31469</v>
      </c>
      <c r="K45" s="347">
        <v>31193</v>
      </c>
      <c r="L45" s="347">
        <v>32722</v>
      </c>
      <c r="M45" s="348">
        <v>32013</v>
      </c>
    </row>
    <row r="46" spans="2:13" ht="27.75" customHeight="1" x14ac:dyDescent="0.2">
      <c r="B46" s="1186"/>
      <c r="C46" s="1187"/>
      <c r="D46" s="107"/>
      <c r="E46" s="1192" t="s">
        <v>36</v>
      </c>
      <c r="F46" s="1192"/>
      <c r="G46" s="1192"/>
      <c r="H46" s="1193"/>
      <c r="I46" s="346" t="s">
        <v>483</v>
      </c>
      <c r="J46" s="347" t="s">
        <v>483</v>
      </c>
      <c r="K46" s="347" t="s">
        <v>483</v>
      </c>
      <c r="L46" s="347" t="s">
        <v>483</v>
      </c>
      <c r="M46" s="348" t="s">
        <v>483</v>
      </c>
    </row>
    <row r="47" spans="2:13" ht="27.75" customHeight="1" x14ac:dyDescent="0.2">
      <c r="B47" s="1186"/>
      <c r="C47" s="1187"/>
      <c r="D47" s="108"/>
      <c r="E47" s="1194" t="s">
        <v>37</v>
      </c>
      <c r="F47" s="1195"/>
      <c r="G47" s="1195"/>
      <c r="H47" s="1196"/>
      <c r="I47" s="346" t="s">
        <v>483</v>
      </c>
      <c r="J47" s="347" t="s">
        <v>483</v>
      </c>
      <c r="K47" s="347" t="s">
        <v>483</v>
      </c>
      <c r="L47" s="347" t="s">
        <v>483</v>
      </c>
      <c r="M47" s="348" t="s">
        <v>483</v>
      </c>
    </row>
    <row r="48" spans="2:13" ht="27.75" customHeight="1" x14ac:dyDescent="0.2">
      <c r="B48" s="1186"/>
      <c r="C48" s="1187"/>
      <c r="D48" s="106"/>
      <c r="E48" s="1192" t="s">
        <v>38</v>
      </c>
      <c r="F48" s="1192"/>
      <c r="G48" s="1192"/>
      <c r="H48" s="1193"/>
      <c r="I48" s="346" t="s">
        <v>483</v>
      </c>
      <c r="J48" s="347" t="s">
        <v>483</v>
      </c>
      <c r="K48" s="347" t="s">
        <v>483</v>
      </c>
      <c r="L48" s="347" t="s">
        <v>483</v>
      </c>
      <c r="M48" s="348" t="s">
        <v>483</v>
      </c>
    </row>
    <row r="49" spans="2:13" ht="27.75" customHeight="1" x14ac:dyDescent="0.2">
      <c r="B49" s="1188"/>
      <c r="C49" s="1189"/>
      <c r="D49" s="106"/>
      <c r="E49" s="1192" t="s">
        <v>39</v>
      </c>
      <c r="F49" s="1192"/>
      <c r="G49" s="1192"/>
      <c r="H49" s="1193"/>
      <c r="I49" s="346" t="s">
        <v>483</v>
      </c>
      <c r="J49" s="347" t="s">
        <v>483</v>
      </c>
      <c r="K49" s="347" t="s">
        <v>483</v>
      </c>
      <c r="L49" s="347" t="s">
        <v>483</v>
      </c>
      <c r="M49" s="348" t="s">
        <v>483</v>
      </c>
    </row>
    <row r="50" spans="2:13" ht="27.75" customHeight="1" x14ac:dyDescent="0.2">
      <c r="B50" s="1197" t="s">
        <v>40</v>
      </c>
      <c r="C50" s="1198"/>
      <c r="D50" s="109"/>
      <c r="E50" s="1192" t="s">
        <v>41</v>
      </c>
      <c r="F50" s="1192"/>
      <c r="G50" s="1192"/>
      <c r="H50" s="1193"/>
      <c r="I50" s="346">
        <v>121416</v>
      </c>
      <c r="J50" s="347">
        <v>137264</v>
      </c>
      <c r="K50" s="347">
        <v>163175</v>
      </c>
      <c r="L50" s="347">
        <v>165869</v>
      </c>
      <c r="M50" s="348">
        <v>170216</v>
      </c>
    </row>
    <row r="51" spans="2:13" ht="27.75" customHeight="1" x14ac:dyDescent="0.2">
      <c r="B51" s="1186"/>
      <c r="C51" s="1187"/>
      <c r="D51" s="106"/>
      <c r="E51" s="1192" t="s">
        <v>42</v>
      </c>
      <c r="F51" s="1192"/>
      <c r="G51" s="1192"/>
      <c r="H51" s="1193"/>
      <c r="I51" s="346">
        <v>6212</v>
      </c>
      <c r="J51" s="347">
        <v>5982</v>
      </c>
      <c r="K51" s="347">
        <v>5908</v>
      </c>
      <c r="L51" s="347">
        <v>5884</v>
      </c>
      <c r="M51" s="348">
        <v>6531</v>
      </c>
    </row>
    <row r="52" spans="2:13" ht="27.75" customHeight="1" x14ac:dyDescent="0.2">
      <c r="B52" s="1188"/>
      <c r="C52" s="1189"/>
      <c r="D52" s="106"/>
      <c r="E52" s="1192" t="s">
        <v>43</v>
      </c>
      <c r="F52" s="1192"/>
      <c r="G52" s="1192"/>
      <c r="H52" s="1193"/>
      <c r="I52" s="346">
        <v>122728</v>
      </c>
      <c r="J52" s="347">
        <v>126413</v>
      </c>
      <c r="K52" s="347">
        <v>115155</v>
      </c>
      <c r="L52" s="347">
        <v>99521</v>
      </c>
      <c r="M52" s="348">
        <v>86396</v>
      </c>
    </row>
    <row r="53" spans="2:13" ht="27.75" customHeight="1" thickBot="1" x14ac:dyDescent="0.25">
      <c r="B53" s="1199" t="s">
        <v>19</v>
      </c>
      <c r="C53" s="1200"/>
      <c r="D53" s="110"/>
      <c r="E53" s="1201" t="s">
        <v>44</v>
      </c>
      <c r="F53" s="1201"/>
      <c r="G53" s="1201"/>
      <c r="H53" s="1202"/>
      <c r="I53" s="349">
        <v>-121209</v>
      </c>
      <c r="J53" s="350">
        <v>-151479</v>
      </c>
      <c r="K53" s="350">
        <v>-169976</v>
      </c>
      <c r="L53" s="350">
        <v>-162446</v>
      </c>
      <c r="M53" s="351">
        <v>-166508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eHQvIpTfgwIPJfKV9JbWYGeVnbyirmZyUtmpuWS/fPmPOhmEFaBMwFYly4fT0xRzcSkWR7EHdAYvWv9nQiiY4A==" saltValue="K2M1PjSua+ZKF5aofD5R6A==" spinCount="100000" sheet="1" objects="1" scenarios="1"/>
  <customSheetViews>
    <customSheetView guid="{39806648-A4EC-410E-8E62-0BAC68A749AC}" showGridLines="0" fitToPage="1" hiddenRows="1" hiddenColumns="1">
      <pageMargins left="0" right="0" top="0.19685039370078741" bottom="0" header="0" footer="0"/>
      <printOptions horizontalCentered="1"/>
      <pageSetup paperSize="9" scale="60" orientation="landscape" horizontalDpi="300" verticalDpi="300" r:id="rId1"/>
      <headerFooter alignWithMargins="0">
        <oddFooter>&amp;C&amp;P/&amp;N</oddFooter>
      </headerFooter>
    </customSheetView>
  </customSheetViews>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2"/>
  <headerFooter alignWithMargins="0">
    <oddFooter>&amp;C&amp;P/&amp;N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524</v>
      </c>
      <c r="G54" s="119" t="s">
        <v>525</v>
      </c>
      <c r="H54" s="120" t="s">
        <v>526</v>
      </c>
    </row>
    <row r="55" spans="2:8" ht="52.5" customHeight="1" x14ac:dyDescent="0.2">
      <c r="B55" s="121"/>
      <c r="C55" s="1211" t="s">
        <v>46</v>
      </c>
      <c r="D55" s="1211"/>
      <c r="E55" s="1212"/>
      <c r="F55" s="352">
        <v>41831</v>
      </c>
      <c r="G55" s="352">
        <v>41912</v>
      </c>
      <c r="H55" s="353">
        <v>42035</v>
      </c>
    </row>
    <row r="56" spans="2:8" ht="52.5" customHeight="1" x14ac:dyDescent="0.2">
      <c r="B56" s="122"/>
      <c r="C56" s="1213" t="s">
        <v>47</v>
      </c>
      <c r="D56" s="1213"/>
      <c r="E56" s="1214"/>
      <c r="F56" s="354">
        <v>6477</v>
      </c>
      <c r="G56" s="354">
        <v>6491</v>
      </c>
      <c r="H56" s="355">
        <v>5203</v>
      </c>
    </row>
    <row r="57" spans="2:8" ht="53.25" customHeight="1" x14ac:dyDescent="0.2">
      <c r="B57" s="122"/>
      <c r="C57" s="1215" t="s">
        <v>48</v>
      </c>
      <c r="D57" s="1215"/>
      <c r="E57" s="1216"/>
      <c r="F57" s="356">
        <v>104919</v>
      </c>
      <c r="G57" s="356">
        <v>98634</v>
      </c>
      <c r="H57" s="357">
        <v>106863</v>
      </c>
    </row>
    <row r="58" spans="2:8" ht="45.75" customHeight="1" x14ac:dyDescent="0.2">
      <c r="B58" s="123"/>
      <c r="C58" s="1203" t="s">
        <v>550</v>
      </c>
      <c r="D58" s="1204"/>
      <c r="E58" s="1205"/>
      <c r="F58" s="358">
        <v>31687</v>
      </c>
      <c r="G58" s="358">
        <v>31732</v>
      </c>
      <c r="H58" s="359">
        <v>41397</v>
      </c>
    </row>
    <row r="59" spans="2:8" ht="45.75" customHeight="1" x14ac:dyDescent="0.2">
      <c r="B59" s="123"/>
      <c r="C59" s="1203" t="s">
        <v>549</v>
      </c>
      <c r="D59" s="1204"/>
      <c r="E59" s="1205"/>
      <c r="F59" s="358">
        <v>37223</v>
      </c>
      <c r="G59" s="358">
        <v>30111</v>
      </c>
      <c r="H59" s="359">
        <v>28226</v>
      </c>
    </row>
    <row r="60" spans="2:8" ht="45.75" customHeight="1" x14ac:dyDescent="0.2">
      <c r="B60" s="123"/>
      <c r="C60" s="1203" t="s">
        <v>551</v>
      </c>
      <c r="D60" s="1204"/>
      <c r="E60" s="1205"/>
      <c r="F60" s="358">
        <v>12348</v>
      </c>
      <c r="G60" s="358">
        <v>12486</v>
      </c>
      <c r="H60" s="359">
        <v>12567</v>
      </c>
    </row>
    <row r="61" spans="2:8" ht="45.75" customHeight="1" x14ac:dyDescent="0.2">
      <c r="B61" s="123"/>
      <c r="C61" s="1203" t="s">
        <v>552</v>
      </c>
      <c r="D61" s="1204"/>
      <c r="E61" s="1205"/>
      <c r="F61" s="358">
        <v>12216</v>
      </c>
      <c r="G61" s="358">
        <v>12239</v>
      </c>
      <c r="H61" s="359">
        <v>12264</v>
      </c>
    </row>
    <row r="62" spans="2:8" ht="45.75" customHeight="1" thickBot="1" x14ac:dyDescent="0.25">
      <c r="B62" s="124"/>
      <c r="C62" s="1206" t="s">
        <v>553</v>
      </c>
      <c r="D62" s="1207"/>
      <c r="E62" s="1208"/>
      <c r="F62" s="360">
        <v>5087</v>
      </c>
      <c r="G62" s="360">
        <v>5228</v>
      </c>
      <c r="H62" s="361">
        <v>5420</v>
      </c>
    </row>
    <row r="63" spans="2:8" ht="52.5" customHeight="1" thickBot="1" x14ac:dyDescent="0.25">
      <c r="B63" s="125"/>
      <c r="C63" s="1209" t="s">
        <v>49</v>
      </c>
      <c r="D63" s="1209"/>
      <c r="E63" s="1210"/>
      <c r="F63" s="362">
        <v>153227</v>
      </c>
      <c r="G63" s="362">
        <v>147037</v>
      </c>
      <c r="H63" s="363">
        <v>154101</v>
      </c>
    </row>
    <row r="64" spans="2:8" ht="13.2" x14ac:dyDescent="0.2"/>
  </sheetData>
  <sheetProtection algorithmName="SHA-512" hashValue="UsLlN6AQ4i4lO+F3yeUmpyG/eZOdxfGhH0LkIJxFysk6vJk1dmHde5T9p4DFsY1Qv88aYLnd2xYzNHAVuPhHeg==" saltValue="GBFr4eVaee6n5RRtNDRNbA==" spinCount="100000" sheet="1" objects="1" scenarios="1"/>
  <customSheetViews>
    <customSheetView guid="{39806648-A4EC-410E-8E62-0BAC68A749AC}" scale="70" showGridLines="0" fitToPage="1" hiddenRows="1" hiddenColumns="1">
      <pageMargins left="0" right="0" top="0.19685039370078741" bottom="0" header="0" footer="0"/>
      <printOptions horizontalCentered="1"/>
      <pageSetup paperSize="9" scale="43" orientation="landscape" verticalDpi="300" r:id="rId1"/>
      <headerFooter alignWithMargins="0">
        <oddFooter>&amp;C&amp;P/&amp;N</oddFooter>
      </headerFooter>
    </customSheetView>
  </customSheetViews>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2"/>
  <headerFooter alignWithMargins="0">
    <oddFooter>&amp;C&amp;P/&amp;N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521</v>
      </c>
      <c r="G2" s="139"/>
      <c r="H2" s="140"/>
    </row>
    <row r="3" spans="1:8" x14ac:dyDescent="0.2">
      <c r="A3" s="136" t="s">
        <v>514</v>
      </c>
      <c r="B3" s="141"/>
      <c r="C3" s="142"/>
      <c r="D3" s="143">
        <v>43232</v>
      </c>
      <c r="E3" s="144"/>
      <c r="F3" s="145">
        <v>50465</v>
      </c>
      <c r="G3" s="146"/>
      <c r="H3" s="147"/>
    </row>
    <row r="4" spans="1:8" x14ac:dyDescent="0.2">
      <c r="A4" s="148"/>
      <c r="B4" s="149"/>
      <c r="C4" s="150"/>
      <c r="D4" s="151">
        <v>26223</v>
      </c>
      <c r="E4" s="152"/>
      <c r="F4" s="153">
        <v>34193</v>
      </c>
      <c r="G4" s="154"/>
      <c r="H4" s="155"/>
    </row>
    <row r="5" spans="1:8" x14ac:dyDescent="0.2">
      <c r="A5" s="136" t="s">
        <v>516</v>
      </c>
      <c r="B5" s="141"/>
      <c r="C5" s="142"/>
      <c r="D5" s="143">
        <v>34663</v>
      </c>
      <c r="E5" s="144"/>
      <c r="F5" s="145">
        <v>51679</v>
      </c>
      <c r="G5" s="146"/>
      <c r="H5" s="147"/>
    </row>
    <row r="6" spans="1:8" x14ac:dyDescent="0.2">
      <c r="A6" s="148"/>
      <c r="B6" s="149"/>
      <c r="C6" s="150"/>
      <c r="D6" s="151">
        <v>21146</v>
      </c>
      <c r="E6" s="152"/>
      <c r="F6" s="153">
        <v>35132</v>
      </c>
      <c r="G6" s="154"/>
      <c r="H6" s="155"/>
    </row>
    <row r="7" spans="1:8" x14ac:dyDescent="0.2">
      <c r="A7" s="136" t="s">
        <v>517</v>
      </c>
      <c r="B7" s="141"/>
      <c r="C7" s="142"/>
      <c r="D7" s="143">
        <v>34717</v>
      </c>
      <c r="E7" s="144"/>
      <c r="F7" s="145">
        <v>49665</v>
      </c>
      <c r="G7" s="146"/>
      <c r="H7" s="147"/>
    </row>
    <row r="8" spans="1:8" x14ac:dyDescent="0.2">
      <c r="A8" s="148"/>
      <c r="B8" s="149"/>
      <c r="C8" s="150"/>
      <c r="D8" s="151">
        <v>22362</v>
      </c>
      <c r="E8" s="152"/>
      <c r="F8" s="153">
        <v>34678</v>
      </c>
      <c r="G8" s="154"/>
      <c r="H8" s="155"/>
    </row>
    <row r="9" spans="1:8" x14ac:dyDescent="0.2">
      <c r="A9" s="136" t="s">
        <v>518</v>
      </c>
      <c r="B9" s="141"/>
      <c r="C9" s="142"/>
      <c r="D9" s="143">
        <v>50364</v>
      </c>
      <c r="E9" s="144"/>
      <c r="F9" s="145">
        <v>63439</v>
      </c>
      <c r="G9" s="146"/>
      <c r="H9" s="147"/>
    </row>
    <row r="10" spans="1:8" x14ac:dyDescent="0.2">
      <c r="A10" s="148"/>
      <c r="B10" s="149"/>
      <c r="C10" s="150"/>
      <c r="D10" s="151">
        <v>36050</v>
      </c>
      <c r="E10" s="152"/>
      <c r="F10" s="153">
        <v>46463</v>
      </c>
      <c r="G10" s="154"/>
      <c r="H10" s="155"/>
    </row>
    <row r="11" spans="1:8" x14ac:dyDescent="0.2">
      <c r="A11" s="136" t="s">
        <v>519</v>
      </c>
      <c r="B11" s="141"/>
      <c r="C11" s="142"/>
      <c r="D11" s="143">
        <v>48724</v>
      </c>
      <c r="E11" s="144"/>
      <c r="F11" s="145">
        <v>60097</v>
      </c>
      <c r="G11" s="146"/>
      <c r="H11" s="147"/>
    </row>
    <row r="12" spans="1:8" x14ac:dyDescent="0.2">
      <c r="A12" s="148"/>
      <c r="B12" s="149"/>
      <c r="C12" s="156"/>
      <c r="D12" s="151">
        <v>37540</v>
      </c>
      <c r="E12" s="152"/>
      <c r="F12" s="153">
        <v>43011</v>
      </c>
      <c r="G12" s="154"/>
      <c r="H12" s="155"/>
    </row>
    <row r="13" spans="1:8" x14ac:dyDescent="0.2">
      <c r="A13" s="136"/>
      <c r="B13" s="141"/>
      <c r="C13" s="157"/>
      <c r="D13" s="158">
        <v>42340</v>
      </c>
      <c r="E13" s="159"/>
      <c r="F13" s="160">
        <v>55069</v>
      </c>
      <c r="G13" s="161"/>
      <c r="H13" s="147"/>
    </row>
    <row r="14" spans="1:8" x14ac:dyDescent="0.2">
      <c r="A14" s="148"/>
      <c r="B14" s="149"/>
      <c r="C14" s="150"/>
      <c r="D14" s="151">
        <v>28664</v>
      </c>
      <c r="E14" s="152"/>
      <c r="F14" s="153">
        <v>38695</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6.13</v>
      </c>
      <c r="C19" s="162">
        <f>ROUND(VALUE(SUBSTITUTE(実質収支比率等に係る経年分析!G$48,"▲","-")),2)</f>
        <v>8.26</v>
      </c>
      <c r="D19" s="162">
        <f>ROUND(VALUE(SUBSTITUTE(実質収支比率等に係る経年分析!H$48,"▲","-")),2)</f>
        <v>7.02</v>
      </c>
      <c r="E19" s="162">
        <f>ROUND(VALUE(SUBSTITUTE(実質収支比率等に係る経年分析!I$48,"▲","-")),2)</f>
        <v>4.91</v>
      </c>
      <c r="F19" s="162">
        <f>ROUND(VALUE(SUBSTITUTE(実質収支比率等に係る経年分析!J$48,"▲","-")),2)</f>
        <v>5.49</v>
      </c>
    </row>
    <row r="20" spans="1:11" x14ac:dyDescent="0.2">
      <c r="A20" s="162" t="s">
        <v>53</v>
      </c>
      <c r="B20" s="162">
        <f>ROUND(VALUE(SUBSTITUTE(実質収支比率等に係る経年分析!F$47,"▲","-")),2)</f>
        <v>19.100000000000001</v>
      </c>
      <c r="C20" s="162">
        <f>ROUND(VALUE(SUBSTITUTE(実質収支比率等に係る経年分析!G$47,"▲","-")),2)</f>
        <v>18.78</v>
      </c>
      <c r="D20" s="162">
        <f>ROUND(VALUE(SUBSTITUTE(実質収支比率等に係る経年分析!H$47,"▲","-")),2)</f>
        <v>19.27</v>
      </c>
      <c r="E20" s="162">
        <f>ROUND(VALUE(SUBSTITUTE(実質収支比率等に係る経年分析!I$47,"▲","-")),2)</f>
        <v>18.5</v>
      </c>
      <c r="F20" s="162">
        <f>ROUND(VALUE(SUBSTITUTE(実質収支比率等に係る経年分析!J$47,"▲","-")),2)</f>
        <v>17.77</v>
      </c>
    </row>
    <row r="21" spans="1:11" x14ac:dyDescent="0.2">
      <c r="A21" s="162" t="s">
        <v>54</v>
      </c>
      <c r="B21" s="162">
        <f>IF(ISNUMBER(VALUE(SUBSTITUTE(実質収支比率等に係る経年分析!F$49,"▲","-"))),ROUND(VALUE(SUBSTITUTE(実質収支比率等に係る経年分析!F$49,"▲","-")),2),NA())</f>
        <v>3.75</v>
      </c>
      <c r="C21" s="162">
        <f>IF(ISNUMBER(VALUE(SUBSTITUTE(実質収支比率等に係る経年分析!G$49,"▲","-"))),ROUND(VALUE(SUBSTITUTE(実質収支比率等に係る経年分析!G$49,"▲","-")),2),NA())</f>
        <v>2.69</v>
      </c>
      <c r="D21" s="162">
        <f>IF(ISNUMBER(VALUE(SUBSTITUTE(実質収支比率等に係る経年分析!H$49,"▲","-"))),ROUND(VALUE(SUBSTITUTE(実質収支比率等に係る経年分析!H$49,"▲","-")),2),NA())</f>
        <v>0.54</v>
      </c>
      <c r="E21" s="162">
        <f>IF(ISNUMBER(VALUE(SUBSTITUTE(実質収支比率等に係る経年分析!I$49,"▲","-"))),ROUND(VALUE(SUBSTITUTE(実質収支比率等に係る経年分析!I$49,"▲","-")),2),NA())</f>
        <v>-1.79</v>
      </c>
      <c r="F21" s="162">
        <f>IF(ISNUMBER(VALUE(SUBSTITUTE(実質収支比率等に係る経年分析!J$49,"▲","-"))),ROUND(VALUE(SUBSTITUTE(実質収支比率等に係る経年分析!J$49,"▲","-")),2),NA())</f>
        <v>0.84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学校給食費会計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2">
      <c r="A33" s="163" t="str">
        <f>IF(連結実質赤字比率に係る赤字・黒字の構成分析!C$37="",NA(),連結実質赤字比率に係る赤字・黒字の構成分析!C$37)</f>
        <v>国民健康保険事業会計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0.59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0.56000000000000005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0.28999999999999998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0.27</v>
      </c>
    </row>
    <row r="34" spans="1:16" x14ac:dyDescent="0.2">
      <c r="A34" s="163" t="str">
        <f>IF(連結実質赤字比率に係る赤字・黒字の構成分析!C$36="",NA(),連結実質赤字比率に係る赤字・黒字の構成分析!C$36)</f>
        <v>後期高齢者医療会計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0.34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0.31</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0.36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0.31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0.47</v>
      </c>
    </row>
    <row r="35" spans="1:16" x14ac:dyDescent="0.2">
      <c r="A35" s="163" t="str">
        <f>IF(連結実質赤字比率に係る赤字・黒字の構成分析!C$35="",NA(),連結実質赤字比率に係る赤字・黒字の構成分析!C$35)</f>
        <v>介護保険事業会計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1.46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1.61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1.36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0.94</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6.98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8.2200000000000006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6.99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4.8899999999999997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5.48</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15147</v>
      </c>
      <c r="E42" s="164"/>
      <c r="F42" s="164"/>
      <c r="G42" s="164">
        <f>'実質公債費比率（分子）の構造'!L$52</f>
        <v>14552</v>
      </c>
      <c r="H42" s="164"/>
      <c r="I42" s="164"/>
      <c r="J42" s="164">
        <f>'実質公債費比率（分子）の構造'!M$52</f>
        <v>13426</v>
      </c>
      <c r="K42" s="164"/>
      <c r="L42" s="164"/>
      <c r="M42" s="164">
        <f>'実質公債費比率（分子）の構造'!N$52</f>
        <v>12161</v>
      </c>
      <c r="N42" s="164"/>
      <c r="O42" s="164"/>
      <c r="P42" s="164">
        <f>'実質公債費比率（分子）の構造'!O$52</f>
        <v>9945</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3600</v>
      </c>
      <c r="C44" s="164"/>
      <c r="D44" s="164"/>
      <c r="E44" s="164">
        <f>'実質公債費比率（分子）の構造'!L$50</f>
        <v>2443</v>
      </c>
      <c r="F44" s="164"/>
      <c r="G44" s="164"/>
      <c r="H44" s="164">
        <f>'実質公債費比率（分子）の構造'!M$50</f>
        <v>3409</v>
      </c>
      <c r="I44" s="164"/>
      <c r="J44" s="164"/>
      <c r="K44" s="164">
        <f>'実質公債費比率（分子）の構造'!N$50</f>
        <v>4338</v>
      </c>
      <c r="L44" s="164"/>
      <c r="M44" s="164"/>
      <c r="N44" s="164">
        <f>'実質公債費比率（分子）の構造'!O$50</f>
        <v>3814</v>
      </c>
      <c r="O44" s="164"/>
      <c r="P44" s="164"/>
    </row>
    <row r="45" spans="1:16" x14ac:dyDescent="0.2">
      <c r="A45" s="164" t="s">
        <v>63</v>
      </c>
      <c r="B45" s="164">
        <f>'実質公債費比率（分子）の構造'!K$49</f>
        <v>269</v>
      </c>
      <c r="C45" s="164"/>
      <c r="D45" s="164"/>
      <c r="E45" s="164">
        <f>'実質公債費比率（分子）の構造'!L$49</f>
        <v>256</v>
      </c>
      <c r="F45" s="164"/>
      <c r="G45" s="164"/>
      <c r="H45" s="164">
        <f>'実質公債費比率（分子）の構造'!M$49</f>
        <v>266</v>
      </c>
      <c r="I45" s="164"/>
      <c r="J45" s="164"/>
      <c r="K45" s="164">
        <f>'実質公債費比率（分子）の構造'!N$49</f>
        <v>331</v>
      </c>
      <c r="L45" s="164"/>
      <c r="M45" s="164"/>
      <c r="N45" s="164">
        <f>'実質公債費比率（分子）の構造'!O$49</f>
        <v>458</v>
      </c>
      <c r="O45" s="164"/>
      <c r="P45" s="164"/>
    </row>
    <row r="46" spans="1:16" x14ac:dyDescent="0.2">
      <c r="A46" s="164" t="s">
        <v>64</v>
      </c>
      <c r="B46" s="164" t="str">
        <f>'実質公債費比率（分子）の構造'!K$48</f>
        <v>-</v>
      </c>
      <c r="C46" s="164"/>
      <c r="D46" s="164"/>
      <c r="E46" s="164" t="str">
        <f>'実質公債費比率（分子）の構造'!L$48</f>
        <v>-</v>
      </c>
      <c r="F46" s="164"/>
      <c r="G46" s="164"/>
      <c r="H46" s="164" t="str">
        <f>'実質公債費比率（分子）の構造'!M$48</f>
        <v>-</v>
      </c>
      <c r="I46" s="164"/>
      <c r="J46" s="164"/>
      <c r="K46" s="164" t="str">
        <f>'実質公債費比率（分子）の構造'!N$48</f>
        <v>-</v>
      </c>
      <c r="L46" s="164"/>
      <c r="M46" s="164"/>
      <c r="N46" s="164" t="str">
        <f>'実質公債費比率（分子）の構造'!O$48</f>
        <v>-</v>
      </c>
      <c r="O46" s="164"/>
      <c r="P46" s="164"/>
    </row>
    <row r="47" spans="1:16" x14ac:dyDescent="0.2">
      <c r="A47" s="164" t="s">
        <v>12</v>
      </c>
      <c r="B47" s="164">
        <f>'実質公債費比率（分子）の構造'!K$47</f>
        <v>998</v>
      </c>
      <c r="C47" s="164"/>
      <c r="D47" s="164"/>
      <c r="E47" s="164">
        <f>'実質公債費比率（分子）の構造'!L$47</f>
        <v>1126</v>
      </c>
      <c r="F47" s="164"/>
      <c r="G47" s="164"/>
      <c r="H47" s="164">
        <f>'実質公債費比率（分子）の構造'!M$47</f>
        <v>863</v>
      </c>
      <c r="I47" s="164"/>
      <c r="J47" s="164"/>
      <c r="K47" s="164">
        <f>'実質公債費比率（分子）の構造'!N$47</f>
        <v>615</v>
      </c>
      <c r="L47" s="164"/>
      <c r="M47" s="164"/>
      <c r="N47" s="164">
        <f>'実質公債費比率（分子）の構造'!O$47</f>
        <v>374</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4336</v>
      </c>
      <c r="C49" s="164"/>
      <c r="D49" s="164"/>
      <c r="E49" s="164">
        <f>'実質公債費比率（分子）の構造'!L$45</f>
        <v>4107</v>
      </c>
      <c r="F49" s="164"/>
      <c r="G49" s="164"/>
      <c r="H49" s="164">
        <f>'実質公債費比率（分子）の構造'!M$45</f>
        <v>3993</v>
      </c>
      <c r="I49" s="164"/>
      <c r="J49" s="164"/>
      <c r="K49" s="164">
        <f>'実質公債費比率（分子）の構造'!N$45</f>
        <v>3823</v>
      </c>
      <c r="L49" s="164"/>
      <c r="M49" s="164"/>
      <c r="N49" s="164">
        <f>'実質公債費比率（分子）の構造'!O$45</f>
        <v>3589</v>
      </c>
      <c r="O49" s="164"/>
      <c r="P49" s="164"/>
    </row>
    <row r="50" spans="1:16" x14ac:dyDescent="0.2">
      <c r="A50" s="164" t="s">
        <v>67</v>
      </c>
      <c r="B50" s="164" t="e">
        <f>NA()</f>
        <v>#N/A</v>
      </c>
      <c r="C50" s="164">
        <f>IF(ISNUMBER('実質公債費比率（分子）の構造'!K$53),'実質公債費比率（分子）の構造'!K$53,NA())</f>
        <v>-5944</v>
      </c>
      <c r="D50" s="164" t="e">
        <f>NA()</f>
        <v>#N/A</v>
      </c>
      <c r="E50" s="164" t="e">
        <f>NA()</f>
        <v>#N/A</v>
      </c>
      <c r="F50" s="164">
        <f>IF(ISNUMBER('実質公債費比率（分子）の構造'!L$53),'実質公債費比率（分子）の構造'!L$53,NA())</f>
        <v>-6620</v>
      </c>
      <c r="G50" s="164" t="e">
        <f>NA()</f>
        <v>#N/A</v>
      </c>
      <c r="H50" s="164" t="e">
        <f>NA()</f>
        <v>#N/A</v>
      </c>
      <c r="I50" s="164">
        <f>IF(ISNUMBER('実質公債費比率（分子）の構造'!M$53),'実質公債費比率（分子）の構造'!M$53,NA())</f>
        <v>-4895</v>
      </c>
      <c r="J50" s="164" t="e">
        <f>NA()</f>
        <v>#N/A</v>
      </c>
      <c r="K50" s="164" t="e">
        <f>NA()</f>
        <v>#N/A</v>
      </c>
      <c r="L50" s="164">
        <f>IF(ISNUMBER('実質公債費比率（分子）の構造'!N$53),'実質公債費比率（分子）の構造'!N$53,NA())</f>
        <v>-3054</v>
      </c>
      <c r="M50" s="164" t="e">
        <f>NA()</f>
        <v>#N/A</v>
      </c>
      <c r="N50" s="164" t="e">
        <f>NA()</f>
        <v>#N/A</v>
      </c>
      <c r="O50" s="164">
        <f>IF(ISNUMBER('実質公債費比率（分子）の構造'!O$53),'実質公債費比率（分子）の構造'!O$53,NA())</f>
        <v>-1710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122728</v>
      </c>
      <c r="E56" s="163"/>
      <c r="F56" s="163"/>
      <c r="G56" s="163">
        <f>'将来負担比率（分子）の構造'!J$52</f>
        <v>126413</v>
      </c>
      <c r="H56" s="163"/>
      <c r="I56" s="163"/>
      <c r="J56" s="163">
        <f>'将来負担比率（分子）の構造'!K$52</f>
        <v>115155</v>
      </c>
      <c r="K56" s="163"/>
      <c r="L56" s="163"/>
      <c r="M56" s="163">
        <f>'将来負担比率（分子）の構造'!L$52</f>
        <v>99521</v>
      </c>
      <c r="N56" s="163"/>
      <c r="O56" s="163"/>
      <c r="P56" s="163">
        <f>'将来負担比率（分子）の構造'!M$52</f>
        <v>86396</v>
      </c>
    </row>
    <row r="57" spans="1:16" x14ac:dyDescent="0.2">
      <c r="A57" s="163" t="s">
        <v>42</v>
      </c>
      <c r="B57" s="163"/>
      <c r="C57" s="163"/>
      <c r="D57" s="163">
        <f>'将来負担比率（分子）の構造'!I$51</f>
        <v>6212</v>
      </c>
      <c r="E57" s="163"/>
      <c r="F57" s="163"/>
      <c r="G57" s="163">
        <f>'将来負担比率（分子）の構造'!J$51</f>
        <v>5982</v>
      </c>
      <c r="H57" s="163"/>
      <c r="I57" s="163"/>
      <c r="J57" s="163">
        <f>'将来負担比率（分子）の構造'!K$51</f>
        <v>5908</v>
      </c>
      <c r="K57" s="163"/>
      <c r="L57" s="163"/>
      <c r="M57" s="163">
        <f>'将来負担比率（分子）の構造'!L$51</f>
        <v>5884</v>
      </c>
      <c r="N57" s="163"/>
      <c r="O57" s="163"/>
      <c r="P57" s="163">
        <f>'将来負担比率（分子）の構造'!M$51</f>
        <v>6531</v>
      </c>
    </row>
    <row r="58" spans="1:16" x14ac:dyDescent="0.2">
      <c r="A58" s="163" t="s">
        <v>41</v>
      </c>
      <c r="B58" s="163"/>
      <c r="C58" s="163"/>
      <c r="D58" s="163">
        <f>'将来負担比率（分子）の構造'!I$50</f>
        <v>121416</v>
      </c>
      <c r="E58" s="163"/>
      <c r="F58" s="163"/>
      <c r="G58" s="163">
        <f>'将来負担比率（分子）の構造'!J$50</f>
        <v>137264</v>
      </c>
      <c r="H58" s="163"/>
      <c r="I58" s="163"/>
      <c r="J58" s="163">
        <f>'将来負担比率（分子）の構造'!K$50</f>
        <v>163175</v>
      </c>
      <c r="K58" s="163"/>
      <c r="L58" s="163"/>
      <c r="M58" s="163">
        <f>'将来負担比率（分子）の構造'!L$50</f>
        <v>165869</v>
      </c>
      <c r="N58" s="163"/>
      <c r="O58" s="163"/>
      <c r="P58" s="163">
        <f>'将来負担比率（分子）の構造'!M$50</f>
        <v>170216</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32712</v>
      </c>
      <c r="C62" s="163"/>
      <c r="D62" s="163"/>
      <c r="E62" s="163">
        <f>'将来負担比率（分子）の構造'!J$45</f>
        <v>31469</v>
      </c>
      <c r="F62" s="163"/>
      <c r="G62" s="163"/>
      <c r="H62" s="163">
        <f>'将来負担比率（分子）の構造'!K$45</f>
        <v>31193</v>
      </c>
      <c r="I62" s="163"/>
      <c r="J62" s="163"/>
      <c r="K62" s="163">
        <f>'将来負担比率（分子）の構造'!L$45</f>
        <v>32722</v>
      </c>
      <c r="L62" s="163"/>
      <c r="M62" s="163"/>
      <c r="N62" s="163">
        <f>'将来負担比率（分子）の構造'!M$45</f>
        <v>32013</v>
      </c>
      <c r="O62" s="163"/>
      <c r="P62" s="163"/>
    </row>
    <row r="63" spans="1:16" x14ac:dyDescent="0.2">
      <c r="A63" s="163" t="s">
        <v>34</v>
      </c>
      <c r="B63" s="163">
        <f>'将来負担比率（分子）の構造'!I$44</f>
        <v>3519</v>
      </c>
      <c r="C63" s="163"/>
      <c r="D63" s="163"/>
      <c r="E63" s="163">
        <f>'将来負担比率（分子）の構造'!J$44</f>
        <v>4003</v>
      </c>
      <c r="F63" s="163"/>
      <c r="G63" s="163"/>
      <c r="H63" s="163">
        <f>'将来負担比率（分子）の構造'!K$44</f>
        <v>4966</v>
      </c>
      <c r="I63" s="163"/>
      <c r="J63" s="163"/>
      <c r="K63" s="163">
        <f>'将来負担比率（分子）の構造'!L$44</f>
        <v>5250</v>
      </c>
      <c r="L63" s="163"/>
      <c r="M63" s="163"/>
      <c r="N63" s="163">
        <f>'将来負担比率（分子）の構造'!M$44</f>
        <v>6260</v>
      </c>
      <c r="O63" s="163"/>
      <c r="P63" s="163"/>
    </row>
    <row r="64" spans="1:16" x14ac:dyDescent="0.2">
      <c r="A64" s="163" t="s">
        <v>33</v>
      </c>
      <c r="B64" s="163" t="str">
        <f>'将来負担比率（分子）の構造'!I$43</f>
        <v>-</v>
      </c>
      <c r="C64" s="163"/>
      <c r="D64" s="163"/>
      <c r="E64" s="163" t="str">
        <f>'将来負担比率（分子）の構造'!J$43</f>
        <v>-</v>
      </c>
      <c r="F64" s="163"/>
      <c r="G64" s="163"/>
      <c r="H64" s="163" t="str">
        <f>'将来負担比率（分子）の構造'!K$43</f>
        <v>-</v>
      </c>
      <c r="I64" s="163"/>
      <c r="J64" s="163"/>
      <c r="K64" s="163" t="str">
        <f>'将来負担比率（分子）の構造'!L$43</f>
        <v>-</v>
      </c>
      <c r="L64" s="163"/>
      <c r="M64" s="163"/>
      <c r="N64" s="163" t="str">
        <f>'将来負担比率（分子）の構造'!M$43</f>
        <v>-</v>
      </c>
      <c r="O64" s="163"/>
      <c r="P64" s="163"/>
    </row>
    <row r="65" spans="1:16" x14ac:dyDescent="0.2">
      <c r="A65" s="163" t="s">
        <v>32</v>
      </c>
      <c r="B65" s="163">
        <f>'将来負担比率（分子）の構造'!I$42</f>
        <v>19319</v>
      </c>
      <c r="C65" s="163"/>
      <c r="D65" s="163"/>
      <c r="E65" s="163">
        <f>'将来負担比率（分子）の構造'!J$42</f>
        <v>18910</v>
      </c>
      <c r="F65" s="163"/>
      <c r="G65" s="163"/>
      <c r="H65" s="163">
        <f>'将来負担比率（分子）の構造'!K$42</f>
        <v>22508</v>
      </c>
      <c r="I65" s="163"/>
      <c r="J65" s="163"/>
      <c r="K65" s="163">
        <f>'将来負担比率（分子）の構造'!L$42</f>
        <v>22725</v>
      </c>
      <c r="L65" s="163"/>
      <c r="M65" s="163"/>
      <c r="N65" s="163">
        <f>'将来負担比率（分子）の構造'!M$42</f>
        <v>16529</v>
      </c>
      <c r="O65" s="163"/>
      <c r="P65" s="163"/>
    </row>
    <row r="66" spans="1:16" x14ac:dyDescent="0.2">
      <c r="A66" s="163" t="s">
        <v>31</v>
      </c>
      <c r="B66" s="163">
        <f>'将来負担比率（分子）の構造'!I$41</f>
        <v>73597</v>
      </c>
      <c r="C66" s="163"/>
      <c r="D66" s="163"/>
      <c r="E66" s="163">
        <f>'将来負担比率（分子）の構造'!J$41</f>
        <v>63799</v>
      </c>
      <c r="F66" s="163"/>
      <c r="G66" s="163"/>
      <c r="H66" s="163">
        <f>'将来負担比率（分子）の構造'!K$41</f>
        <v>55595</v>
      </c>
      <c r="I66" s="163"/>
      <c r="J66" s="163"/>
      <c r="K66" s="163">
        <f>'将来負担比率（分子）の構造'!L$41</f>
        <v>48132</v>
      </c>
      <c r="L66" s="163"/>
      <c r="M66" s="163"/>
      <c r="N66" s="163">
        <f>'将来負担比率（分子）の構造'!M$41</f>
        <v>41832</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41831</v>
      </c>
      <c r="C72" s="167">
        <f>基金残高に係る経年分析!G55</f>
        <v>41912</v>
      </c>
      <c r="D72" s="167">
        <f>基金残高に係る経年分析!H55</f>
        <v>42035</v>
      </c>
    </row>
    <row r="73" spans="1:16" x14ac:dyDescent="0.2">
      <c r="A73" s="166" t="s">
        <v>74</v>
      </c>
      <c r="B73" s="167">
        <f>基金残高に係る経年分析!F56</f>
        <v>6477</v>
      </c>
      <c r="C73" s="167">
        <f>基金残高に係る経年分析!G56</f>
        <v>6491</v>
      </c>
      <c r="D73" s="167">
        <f>基金残高に係る経年分析!H56</f>
        <v>5203</v>
      </c>
    </row>
    <row r="74" spans="1:16" x14ac:dyDescent="0.2">
      <c r="A74" s="166" t="s">
        <v>75</v>
      </c>
      <c r="B74" s="167">
        <f>基金残高に係る経年分析!F57</f>
        <v>104919</v>
      </c>
      <c r="C74" s="167">
        <f>基金残高に係る経年分析!G57</f>
        <v>98634</v>
      </c>
      <c r="D74" s="167">
        <f>基金残高に係る経年分析!H57</f>
        <v>106863</v>
      </c>
    </row>
  </sheetData>
  <sheetProtection algorithmName="SHA-512" hashValue="yC21UJ6vhRtPuckV7ouQPkG7bKV5HMgoImgc/eLoYkTRkOUhxULYOYBan9QrLQskKW/nPkFddR85WdrzUNMcDQ==" saltValue="Nfew3BlgeGLoFRuoenNJ3A==" spinCount="100000" sheet="1" objects="1" scenarios="1"/>
  <customSheetViews>
    <customSheetView guid="{39806648-A4EC-410E-8E62-0BAC68A749AC}" state="hidden">
      <pageMargins left="0.78700000000000003" right="0.78700000000000003" top="0.98399999999999999" bottom="0.98399999999999999" header="0.51200000000000001" footer="0.51200000000000001"/>
      <pageSetup paperSize="9" orientation="portrait" verticalDpi="0" r:id="rId1"/>
      <headerFooter alignWithMargins="0"/>
    </customSheetView>
  </customSheetViews>
  <phoneticPr fontId="2"/>
  <pageMargins left="0.78700000000000003" right="0.78700000000000003" top="0.98399999999999999" bottom="0.98399999999999999" header="0.51200000000000001" footer="0.51200000000000001"/>
  <pageSetup paperSize="9" orientation="portrait"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136915051</v>
      </c>
      <c r="S5" s="613"/>
      <c r="T5" s="613"/>
      <c r="U5" s="613"/>
      <c r="V5" s="613"/>
      <c r="W5" s="613"/>
      <c r="X5" s="613"/>
      <c r="Y5" s="614"/>
      <c r="Z5" s="615">
        <v>33.9</v>
      </c>
      <c r="AA5" s="615"/>
      <c r="AB5" s="615"/>
      <c r="AC5" s="615"/>
      <c r="AD5" s="616">
        <v>136915051</v>
      </c>
      <c r="AE5" s="616"/>
      <c r="AF5" s="616"/>
      <c r="AG5" s="616"/>
      <c r="AH5" s="616"/>
      <c r="AI5" s="616"/>
      <c r="AJ5" s="616"/>
      <c r="AK5" s="616"/>
      <c r="AL5" s="617">
        <v>55.3</v>
      </c>
      <c r="AM5" s="618"/>
      <c r="AN5" s="618"/>
      <c r="AO5" s="619"/>
      <c r="AP5" s="609" t="s">
        <v>216</v>
      </c>
      <c r="AQ5" s="610"/>
      <c r="AR5" s="610"/>
      <c r="AS5" s="610"/>
      <c r="AT5" s="610"/>
      <c r="AU5" s="610"/>
      <c r="AV5" s="610"/>
      <c r="AW5" s="610"/>
      <c r="AX5" s="610"/>
      <c r="AY5" s="610"/>
      <c r="AZ5" s="610"/>
      <c r="BA5" s="610"/>
      <c r="BB5" s="610"/>
      <c r="BC5" s="610"/>
      <c r="BD5" s="610"/>
      <c r="BE5" s="610"/>
      <c r="BF5" s="611"/>
      <c r="BG5" s="623">
        <v>136905620</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1356909</v>
      </c>
      <c r="S6" s="624"/>
      <c r="T6" s="624"/>
      <c r="U6" s="624"/>
      <c r="V6" s="624"/>
      <c r="W6" s="624"/>
      <c r="X6" s="624"/>
      <c r="Y6" s="625"/>
      <c r="Z6" s="626">
        <v>0.3</v>
      </c>
      <c r="AA6" s="626"/>
      <c r="AB6" s="626"/>
      <c r="AC6" s="626"/>
      <c r="AD6" s="627">
        <v>1356909</v>
      </c>
      <c r="AE6" s="627"/>
      <c r="AF6" s="627"/>
      <c r="AG6" s="627"/>
      <c r="AH6" s="627"/>
      <c r="AI6" s="627"/>
      <c r="AJ6" s="627"/>
      <c r="AK6" s="627"/>
      <c r="AL6" s="628">
        <v>0.5</v>
      </c>
      <c r="AM6" s="629"/>
      <c r="AN6" s="629"/>
      <c r="AO6" s="630"/>
      <c r="AP6" s="620" t="s">
        <v>221</v>
      </c>
      <c r="AQ6" s="621"/>
      <c r="AR6" s="621"/>
      <c r="AS6" s="621"/>
      <c r="AT6" s="621"/>
      <c r="AU6" s="621"/>
      <c r="AV6" s="621"/>
      <c r="AW6" s="621"/>
      <c r="AX6" s="621"/>
      <c r="AY6" s="621"/>
      <c r="AZ6" s="621"/>
      <c r="BA6" s="621"/>
      <c r="BB6" s="621"/>
      <c r="BC6" s="621"/>
      <c r="BD6" s="621"/>
      <c r="BE6" s="621"/>
      <c r="BF6" s="622"/>
      <c r="BG6" s="623">
        <v>136905620</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984149</v>
      </c>
      <c r="CS6" s="624"/>
      <c r="CT6" s="624"/>
      <c r="CU6" s="624"/>
      <c r="CV6" s="624"/>
      <c r="CW6" s="624"/>
      <c r="CX6" s="624"/>
      <c r="CY6" s="625"/>
      <c r="CZ6" s="617">
        <v>0.3</v>
      </c>
      <c r="DA6" s="618"/>
      <c r="DB6" s="618"/>
      <c r="DC6" s="634"/>
      <c r="DD6" s="632" t="s">
        <v>122</v>
      </c>
      <c r="DE6" s="624"/>
      <c r="DF6" s="624"/>
      <c r="DG6" s="624"/>
      <c r="DH6" s="624"/>
      <c r="DI6" s="624"/>
      <c r="DJ6" s="624"/>
      <c r="DK6" s="624"/>
      <c r="DL6" s="624"/>
      <c r="DM6" s="624"/>
      <c r="DN6" s="624"/>
      <c r="DO6" s="624"/>
      <c r="DP6" s="625"/>
      <c r="DQ6" s="632">
        <v>984149</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740469</v>
      </c>
      <c r="S7" s="624"/>
      <c r="T7" s="624"/>
      <c r="U7" s="624"/>
      <c r="V7" s="624"/>
      <c r="W7" s="624"/>
      <c r="X7" s="624"/>
      <c r="Y7" s="625"/>
      <c r="Z7" s="626">
        <v>0.2</v>
      </c>
      <c r="AA7" s="626"/>
      <c r="AB7" s="626"/>
      <c r="AC7" s="626"/>
      <c r="AD7" s="627">
        <v>740469</v>
      </c>
      <c r="AE7" s="627"/>
      <c r="AF7" s="627"/>
      <c r="AG7" s="627"/>
      <c r="AH7" s="627"/>
      <c r="AI7" s="627"/>
      <c r="AJ7" s="627"/>
      <c r="AK7" s="627"/>
      <c r="AL7" s="628">
        <v>0.3</v>
      </c>
      <c r="AM7" s="629"/>
      <c r="AN7" s="629"/>
      <c r="AO7" s="630"/>
      <c r="AP7" s="620" t="s">
        <v>224</v>
      </c>
      <c r="AQ7" s="621"/>
      <c r="AR7" s="621"/>
      <c r="AS7" s="621"/>
      <c r="AT7" s="621"/>
      <c r="AU7" s="621"/>
      <c r="AV7" s="621"/>
      <c r="AW7" s="621"/>
      <c r="AX7" s="621"/>
      <c r="AY7" s="621"/>
      <c r="AZ7" s="621"/>
      <c r="BA7" s="621"/>
      <c r="BB7" s="621"/>
      <c r="BC7" s="621"/>
      <c r="BD7" s="621"/>
      <c r="BE7" s="621"/>
      <c r="BF7" s="622"/>
      <c r="BG7" s="623">
        <v>131900450</v>
      </c>
      <c r="BH7" s="624"/>
      <c r="BI7" s="624"/>
      <c r="BJ7" s="624"/>
      <c r="BK7" s="624"/>
      <c r="BL7" s="624"/>
      <c r="BM7" s="624"/>
      <c r="BN7" s="625"/>
      <c r="BO7" s="626">
        <v>96.3</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45741962</v>
      </c>
      <c r="CS7" s="624"/>
      <c r="CT7" s="624"/>
      <c r="CU7" s="624"/>
      <c r="CV7" s="624"/>
      <c r="CW7" s="624"/>
      <c r="CX7" s="624"/>
      <c r="CY7" s="625"/>
      <c r="CZ7" s="626">
        <v>11.8</v>
      </c>
      <c r="DA7" s="626"/>
      <c r="DB7" s="626"/>
      <c r="DC7" s="626"/>
      <c r="DD7" s="632">
        <v>6172554</v>
      </c>
      <c r="DE7" s="624"/>
      <c r="DF7" s="624"/>
      <c r="DG7" s="624"/>
      <c r="DH7" s="624"/>
      <c r="DI7" s="624"/>
      <c r="DJ7" s="624"/>
      <c r="DK7" s="624"/>
      <c r="DL7" s="624"/>
      <c r="DM7" s="624"/>
      <c r="DN7" s="624"/>
      <c r="DO7" s="624"/>
      <c r="DP7" s="625"/>
      <c r="DQ7" s="632">
        <v>34894533</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3817964</v>
      </c>
      <c r="S8" s="624"/>
      <c r="T8" s="624"/>
      <c r="U8" s="624"/>
      <c r="V8" s="624"/>
      <c r="W8" s="624"/>
      <c r="X8" s="624"/>
      <c r="Y8" s="625"/>
      <c r="Z8" s="626">
        <v>0.9</v>
      </c>
      <c r="AA8" s="626"/>
      <c r="AB8" s="626"/>
      <c r="AC8" s="626"/>
      <c r="AD8" s="627">
        <v>3817964</v>
      </c>
      <c r="AE8" s="627"/>
      <c r="AF8" s="627"/>
      <c r="AG8" s="627"/>
      <c r="AH8" s="627"/>
      <c r="AI8" s="627"/>
      <c r="AJ8" s="627"/>
      <c r="AK8" s="627"/>
      <c r="AL8" s="628">
        <v>1.5</v>
      </c>
      <c r="AM8" s="629"/>
      <c r="AN8" s="629"/>
      <c r="AO8" s="630"/>
      <c r="AP8" s="620" t="s">
        <v>227</v>
      </c>
      <c r="AQ8" s="621"/>
      <c r="AR8" s="621"/>
      <c r="AS8" s="621"/>
      <c r="AT8" s="621"/>
      <c r="AU8" s="621"/>
      <c r="AV8" s="621"/>
      <c r="AW8" s="621"/>
      <c r="AX8" s="621"/>
      <c r="AY8" s="621"/>
      <c r="AZ8" s="621"/>
      <c r="BA8" s="621"/>
      <c r="BB8" s="621"/>
      <c r="BC8" s="621"/>
      <c r="BD8" s="621"/>
      <c r="BE8" s="621"/>
      <c r="BF8" s="622"/>
      <c r="BG8" s="623">
        <v>1655261</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197545753</v>
      </c>
      <c r="CS8" s="624"/>
      <c r="CT8" s="624"/>
      <c r="CU8" s="624"/>
      <c r="CV8" s="624"/>
      <c r="CW8" s="624"/>
      <c r="CX8" s="624"/>
      <c r="CY8" s="625"/>
      <c r="CZ8" s="626">
        <v>51</v>
      </c>
      <c r="DA8" s="626"/>
      <c r="DB8" s="626"/>
      <c r="DC8" s="626"/>
      <c r="DD8" s="632">
        <v>2599610</v>
      </c>
      <c r="DE8" s="624"/>
      <c r="DF8" s="624"/>
      <c r="DG8" s="624"/>
      <c r="DH8" s="624"/>
      <c r="DI8" s="624"/>
      <c r="DJ8" s="624"/>
      <c r="DK8" s="624"/>
      <c r="DL8" s="624"/>
      <c r="DM8" s="624"/>
      <c r="DN8" s="624"/>
      <c r="DO8" s="624"/>
      <c r="DP8" s="625"/>
      <c r="DQ8" s="632">
        <v>116250031</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5577298</v>
      </c>
      <c r="S9" s="624"/>
      <c r="T9" s="624"/>
      <c r="U9" s="624"/>
      <c r="V9" s="624"/>
      <c r="W9" s="624"/>
      <c r="X9" s="624"/>
      <c r="Y9" s="625"/>
      <c r="Z9" s="626">
        <v>1.4</v>
      </c>
      <c r="AA9" s="626"/>
      <c r="AB9" s="626"/>
      <c r="AC9" s="626"/>
      <c r="AD9" s="627">
        <v>5577298</v>
      </c>
      <c r="AE9" s="627"/>
      <c r="AF9" s="627"/>
      <c r="AG9" s="627"/>
      <c r="AH9" s="627"/>
      <c r="AI9" s="627"/>
      <c r="AJ9" s="627"/>
      <c r="AK9" s="627"/>
      <c r="AL9" s="628">
        <v>2.2999999999999998</v>
      </c>
      <c r="AM9" s="629"/>
      <c r="AN9" s="629"/>
      <c r="AO9" s="630"/>
      <c r="AP9" s="620" t="s">
        <v>230</v>
      </c>
      <c r="AQ9" s="621"/>
      <c r="AR9" s="621"/>
      <c r="AS9" s="621"/>
      <c r="AT9" s="621"/>
      <c r="AU9" s="621"/>
      <c r="AV9" s="621"/>
      <c r="AW9" s="621"/>
      <c r="AX9" s="621"/>
      <c r="AY9" s="621"/>
      <c r="AZ9" s="621"/>
      <c r="BA9" s="621"/>
      <c r="BB9" s="621"/>
      <c r="BC9" s="621"/>
      <c r="BD9" s="621"/>
      <c r="BE9" s="621"/>
      <c r="BF9" s="622"/>
      <c r="BG9" s="623">
        <v>130245189</v>
      </c>
      <c r="BH9" s="624"/>
      <c r="BI9" s="624"/>
      <c r="BJ9" s="624"/>
      <c r="BK9" s="624"/>
      <c r="BL9" s="624"/>
      <c r="BM9" s="624"/>
      <c r="BN9" s="625"/>
      <c r="BO9" s="626">
        <v>95.1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28628966</v>
      </c>
      <c r="CS9" s="624"/>
      <c r="CT9" s="624"/>
      <c r="CU9" s="624"/>
      <c r="CV9" s="624"/>
      <c r="CW9" s="624"/>
      <c r="CX9" s="624"/>
      <c r="CY9" s="625"/>
      <c r="CZ9" s="626">
        <v>7.4</v>
      </c>
      <c r="DA9" s="626"/>
      <c r="DB9" s="626"/>
      <c r="DC9" s="626"/>
      <c r="DD9" s="632">
        <v>533558</v>
      </c>
      <c r="DE9" s="624"/>
      <c r="DF9" s="624"/>
      <c r="DG9" s="624"/>
      <c r="DH9" s="624"/>
      <c r="DI9" s="624"/>
      <c r="DJ9" s="624"/>
      <c r="DK9" s="624"/>
      <c r="DL9" s="624"/>
      <c r="DM9" s="624"/>
      <c r="DN9" s="624"/>
      <c r="DO9" s="624"/>
      <c r="DP9" s="625"/>
      <c r="DQ9" s="632">
        <v>24304095</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t="s">
        <v>122</v>
      </c>
      <c r="BH10" s="624"/>
      <c r="BI10" s="624"/>
      <c r="BJ10" s="624"/>
      <c r="BK10" s="624"/>
      <c r="BL10" s="624"/>
      <c r="BM10" s="624"/>
      <c r="BN10" s="625"/>
      <c r="BO10" s="626" t="s">
        <v>122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281646</v>
      </c>
      <c r="CS10" s="624"/>
      <c r="CT10" s="624"/>
      <c r="CU10" s="624"/>
      <c r="CV10" s="624"/>
      <c r="CW10" s="624"/>
      <c r="CX10" s="624"/>
      <c r="CY10" s="625"/>
      <c r="CZ10" s="626">
        <v>0.1</v>
      </c>
      <c r="DA10" s="626"/>
      <c r="DB10" s="626"/>
      <c r="DC10" s="626"/>
      <c r="DD10" s="632">
        <v>22067</v>
      </c>
      <c r="DE10" s="624"/>
      <c r="DF10" s="624"/>
      <c r="DG10" s="624"/>
      <c r="DH10" s="624"/>
      <c r="DI10" s="624"/>
      <c r="DJ10" s="624"/>
      <c r="DK10" s="624"/>
      <c r="DL10" s="624"/>
      <c r="DM10" s="624"/>
      <c r="DN10" s="624"/>
      <c r="DO10" s="624"/>
      <c r="DP10" s="625"/>
      <c r="DQ10" s="632">
        <v>227974</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22818642</v>
      </c>
      <c r="S11" s="624"/>
      <c r="T11" s="624"/>
      <c r="U11" s="624"/>
      <c r="V11" s="624"/>
      <c r="W11" s="624"/>
      <c r="X11" s="624"/>
      <c r="Y11" s="625"/>
      <c r="Z11" s="628">
        <v>5.6</v>
      </c>
      <c r="AA11" s="629"/>
      <c r="AB11" s="629"/>
      <c r="AC11" s="635"/>
      <c r="AD11" s="632">
        <v>22818642</v>
      </c>
      <c r="AE11" s="624"/>
      <c r="AF11" s="624"/>
      <c r="AG11" s="624"/>
      <c r="AH11" s="624"/>
      <c r="AI11" s="624"/>
      <c r="AJ11" s="624"/>
      <c r="AK11" s="625"/>
      <c r="AL11" s="628">
        <v>9.1999999999999993</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t="s">
        <v>122</v>
      </c>
      <c r="BH11" s="624"/>
      <c r="BI11" s="624"/>
      <c r="BJ11" s="624"/>
      <c r="BK11" s="624"/>
      <c r="BL11" s="624"/>
      <c r="BM11" s="624"/>
      <c r="BN11" s="625"/>
      <c r="BO11" s="626" t="s">
        <v>122</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289473</v>
      </c>
      <c r="CS11" s="624"/>
      <c r="CT11" s="624"/>
      <c r="CU11" s="624"/>
      <c r="CV11" s="624"/>
      <c r="CW11" s="624"/>
      <c r="CX11" s="624"/>
      <c r="CY11" s="625"/>
      <c r="CZ11" s="626">
        <v>0.1</v>
      </c>
      <c r="DA11" s="626"/>
      <c r="DB11" s="626"/>
      <c r="DC11" s="626"/>
      <c r="DD11" s="632" t="s">
        <v>122</v>
      </c>
      <c r="DE11" s="624"/>
      <c r="DF11" s="624"/>
      <c r="DG11" s="624"/>
      <c r="DH11" s="624"/>
      <c r="DI11" s="624"/>
      <c r="DJ11" s="624"/>
      <c r="DK11" s="624"/>
      <c r="DL11" s="624"/>
      <c r="DM11" s="624"/>
      <c r="DN11" s="624"/>
      <c r="DO11" s="624"/>
      <c r="DP11" s="625"/>
      <c r="DQ11" s="632">
        <v>240081</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t="s">
        <v>122</v>
      </c>
      <c r="BH12" s="624"/>
      <c r="BI12" s="624"/>
      <c r="BJ12" s="624"/>
      <c r="BK12" s="624"/>
      <c r="BL12" s="624"/>
      <c r="BM12" s="624"/>
      <c r="BN12" s="625"/>
      <c r="BO12" s="626" t="s">
        <v>122</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3161244</v>
      </c>
      <c r="CS12" s="624"/>
      <c r="CT12" s="624"/>
      <c r="CU12" s="624"/>
      <c r="CV12" s="624"/>
      <c r="CW12" s="624"/>
      <c r="CX12" s="624"/>
      <c r="CY12" s="625"/>
      <c r="CZ12" s="626">
        <v>0.8</v>
      </c>
      <c r="DA12" s="626"/>
      <c r="DB12" s="626"/>
      <c r="DC12" s="626"/>
      <c r="DD12" s="632">
        <v>413542</v>
      </c>
      <c r="DE12" s="624"/>
      <c r="DF12" s="624"/>
      <c r="DG12" s="624"/>
      <c r="DH12" s="624"/>
      <c r="DI12" s="624"/>
      <c r="DJ12" s="624"/>
      <c r="DK12" s="624"/>
      <c r="DL12" s="624"/>
      <c r="DM12" s="624"/>
      <c r="DN12" s="624"/>
      <c r="DO12" s="624"/>
      <c r="DP12" s="625"/>
      <c r="DQ12" s="632">
        <v>2373207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v>4606</v>
      </c>
      <c r="S13" s="624"/>
      <c r="T13" s="624"/>
      <c r="U13" s="624"/>
      <c r="V13" s="624"/>
      <c r="W13" s="624"/>
      <c r="X13" s="624"/>
      <c r="Y13" s="625"/>
      <c r="Z13" s="626">
        <v>0</v>
      </c>
      <c r="AA13" s="626"/>
      <c r="AB13" s="626"/>
      <c r="AC13" s="626"/>
      <c r="AD13" s="627">
        <v>4606</v>
      </c>
      <c r="AE13" s="627"/>
      <c r="AF13" s="627"/>
      <c r="AG13" s="627"/>
      <c r="AH13" s="627"/>
      <c r="AI13" s="627"/>
      <c r="AJ13" s="627"/>
      <c r="AK13" s="627"/>
      <c r="AL13" s="628">
        <v>0</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t="s">
        <v>122</v>
      </c>
      <c r="BH13" s="624"/>
      <c r="BI13" s="624"/>
      <c r="BJ13" s="624"/>
      <c r="BK13" s="624"/>
      <c r="BL13" s="624"/>
      <c r="BM13" s="624"/>
      <c r="BN13" s="625"/>
      <c r="BO13" s="626" t="s">
        <v>122</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34915735</v>
      </c>
      <c r="CS13" s="624"/>
      <c r="CT13" s="624"/>
      <c r="CU13" s="624"/>
      <c r="CV13" s="624"/>
      <c r="CW13" s="624"/>
      <c r="CX13" s="624"/>
      <c r="CY13" s="625"/>
      <c r="CZ13" s="626">
        <v>9</v>
      </c>
      <c r="DA13" s="626"/>
      <c r="DB13" s="626"/>
      <c r="DC13" s="626"/>
      <c r="DD13" s="632">
        <v>19787390</v>
      </c>
      <c r="DE13" s="624"/>
      <c r="DF13" s="624"/>
      <c r="DG13" s="624"/>
      <c r="DH13" s="624"/>
      <c r="DI13" s="624"/>
      <c r="DJ13" s="624"/>
      <c r="DK13" s="624"/>
      <c r="DL13" s="624"/>
      <c r="DM13" s="624"/>
      <c r="DN13" s="624"/>
      <c r="DO13" s="624"/>
      <c r="DP13" s="625"/>
      <c r="DQ13" s="632">
        <v>25702912</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383043</v>
      </c>
      <c r="BH14" s="624"/>
      <c r="BI14" s="624"/>
      <c r="BJ14" s="624"/>
      <c r="BK14" s="624"/>
      <c r="BL14" s="624"/>
      <c r="BM14" s="624"/>
      <c r="BN14" s="625"/>
      <c r="BO14" s="626">
        <v>0.3</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4169714</v>
      </c>
      <c r="CS14" s="624"/>
      <c r="CT14" s="624"/>
      <c r="CU14" s="624"/>
      <c r="CV14" s="624"/>
      <c r="CW14" s="624"/>
      <c r="CX14" s="624"/>
      <c r="CY14" s="625"/>
      <c r="CZ14" s="626">
        <v>1.1000000000000001</v>
      </c>
      <c r="DA14" s="626"/>
      <c r="DB14" s="626"/>
      <c r="DC14" s="626"/>
      <c r="DD14" s="632">
        <v>277600</v>
      </c>
      <c r="DE14" s="624"/>
      <c r="DF14" s="624"/>
      <c r="DG14" s="624"/>
      <c r="DH14" s="624"/>
      <c r="DI14" s="624"/>
      <c r="DJ14" s="624"/>
      <c r="DK14" s="624"/>
      <c r="DL14" s="624"/>
      <c r="DM14" s="624"/>
      <c r="DN14" s="624"/>
      <c r="DO14" s="624"/>
      <c r="DP14" s="625"/>
      <c r="DQ14" s="632">
        <v>1448100</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497606</v>
      </c>
      <c r="S15" s="624"/>
      <c r="T15" s="624"/>
      <c r="U15" s="624"/>
      <c r="V15" s="624"/>
      <c r="W15" s="624"/>
      <c r="X15" s="624"/>
      <c r="Y15" s="625"/>
      <c r="Z15" s="626">
        <v>0.1</v>
      </c>
      <c r="AA15" s="626"/>
      <c r="AB15" s="626"/>
      <c r="AC15" s="626"/>
      <c r="AD15" s="627">
        <v>497606</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4622127</v>
      </c>
      <c r="BH15" s="624"/>
      <c r="BI15" s="624"/>
      <c r="BJ15" s="624"/>
      <c r="BK15" s="624"/>
      <c r="BL15" s="624"/>
      <c r="BM15" s="624"/>
      <c r="BN15" s="625"/>
      <c r="BO15" s="626">
        <v>3.4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62807786</v>
      </c>
      <c r="CS15" s="624"/>
      <c r="CT15" s="624"/>
      <c r="CU15" s="624"/>
      <c r="CV15" s="624"/>
      <c r="CW15" s="624"/>
      <c r="CX15" s="624"/>
      <c r="CY15" s="625"/>
      <c r="CZ15" s="626">
        <v>16.2</v>
      </c>
      <c r="DA15" s="626"/>
      <c r="DB15" s="626"/>
      <c r="DC15" s="626"/>
      <c r="DD15" s="632">
        <v>15176222</v>
      </c>
      <c r="DE15" s="624"/>
      <c r="DF15" s="624"/>
      <c r="DG15" s="624"/>
      <c r="DH15" s="624"/>
      <c r="DI15" s="624"/>
      <c r="DJ15" s="624"/>
      <c r="DK15" s="624"/>
      <c r="DL15" s="624"/>
      <c r="DM15" s="624"/>
      <c r="DN15" s="624"/>
      <c r="DO15" s="624"/>
      <c r="DP15" s="625"/>
      <c r="DQ15" s="632">
        <v>50921818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t="s">
        <v>122</v>
      </c>
      <c r="S16" s="624"/>
      <c r="T16" s="624"/>
      <c r="U16" s="624"/>
      <c r="V16" s="624"/>
      <c r="W16" s="624"/>
      <c r="X16" s="624"/>
      <c r="Y16" s="625"/>
      <c r="Z16" s="626" t="s">
        <v>122</v>
      </c>
      <c r="AA16" s="626"/>
      <c r="AB16" s="626"/>
      <c r="AC16" s="626"/>
      <c r="AD16" s="627" t="s">
        <v>122</v>
      </c>
      <c r="AE16" s="627"/>
      <c r="AF16" s="627"/>
      <c r="AG16" s="627"/>
      <c r="AH16" s="627"/>
      <c r="AI16" s="627"/>
      <c r="AJ16" s="627"/>
      <c r="AK16" s="627"/>
      <c r="AL16" s="628" t="s">
        <v>122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4550040</v>
      </c>
      <c r="S17" s="624"/>
      <c r="T17" s="624"/>
      <c r="U17" s="624"/>
      <c r="V17" s="624"/>
      <c r="W17" s="624"/>
      <c r="X17" s="624"/>
      <c r="Y17" s="625"/>
      <c r="Z17" s="626">
        <v>1.1000000000000001</v>
      </c>
      <c r="AA17" s="626"/>
      <c r="AB17" s="626"/>
      <c r="AC17" s="626"/>
      <c r="AD17" s="627">
        <v>4550040</v>
      </c>
      <c r="AE17" s="627"/>
      <c r="AF17" s="627"/>
      <c r="AG17" s="627"/>
      <c r="AH17" s="627"/>
      <c r="AI17" s="627"/>
      <c r="AJ17" s="627"/>
      <c r="AK17" s="627"/>
      <c r="AL17" s="628">
        <v>1.8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9143156</v>
      </c>
      <c r="CS17" s="624"/>
      <c r="CT17" s="624"/>
      <c r="CU17" s="624"/>
      <c r="CV17" s="624"/>
      <c r="CW17" s="624"/>
      <c r="CX17" s="624"/>
      <c r="CY17" s="625"/>
      <c r="CZ17" s="626">
        <v>2.4</v>
      </c>
      <c r="DA17" s="626"/>
      <c r="DB17" s="626"/>
      <c r="DC17" s="626"/>
      <c r="DD17" s="632" t="s">
        <v>122</v>
      </c>
      <c r="DE17" s="624"/>
      <c r="DF17" s="624"/>
      <c r="DG17" s="624"/>
      <c r="DH17" s="624"/>
      <c r="DI17" s="624"/>
      <c r="DJ17" s="624"/>
      <c r="DK17" s="624"/>
      <c r="DL17" s="624"/>
      <c r="DM17" s="624"/>
      <c r="DN17" s="624"/>
      <c r="DO17" s="624"/>
      <c r="DP17" s="625"/>
      <c r="DQ17" s="632">
        <v>9140064</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383423</v>
      </c>
      <c r="S18" s="624"/>
      <c r="T18" s="624"/>
      <c r="U18" s="624"/>
      <c r="V18" s="624"/>
      <c r="W18" s="624"/>
      <c r="X18" s="624"/>
      <c r="Y18" s="625"/>
      <c r="Z18" s="626">
        <v>0.1</v>
      </c>
      <c r="AA18" s="626"/>
      <c r="AB18" s="626"/>
      <c r="AC18" s="626"/>
      <c r="AD18" s="627">
        <v>383423</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4166617</v>
      </c>
      <c r="S19" s="624"/>
      <c r="T19" s="624"/>
      <c r="U19" s="624"/>
      <c r="V19" s="624"/>
      <c r="W19" s="624"/>
      <c r="X19" s="624"/>
      <c r="Y19" s="625"/>
      <c r="Z19" s="626">
        <v>1</v>
      </c>
      <c r="AA19" s="626"/>
      <c r="AB19" s="626"/>
      <c r="AC19" s="626"/>
      <c r="AD19" s="627">
        <v>4166617</v>
      </c>
      <c r="AE19" s="627"/>
      <c r="AF19" s="627"/>
      <c r="AG19" s="627"/>
      <c r="AH19" s="627"/>
      <c r="AI19" s="627"/>
      <c r="AJ19" s="627"/>
      <c r="AK19" s="627"/>
      <c r="AL19" s="628">
        <v>1.7</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9431</v>
      </c>
      <c r="BH19" s="624"/>
      <c r="BI19" s="624"/>
      <c r="BJ19" s="624"/>
      <c r="BK19" s="624"/>
      <c r="BL19" s="624"/>
      <c r="BM19" s="624"/>
      <c r="BN19" s="625"/>
      <c r="BO19" s="626">
        <v>0</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9431</v>
      </c>
      <c r="BH20" s="624"/>
      <c r="BI20" s="624"/>
      <c r="BJ20" s="624"/>
      <c r="BK20" s="624"/>
      <c r="BL20" s="624"/>
      <c r="BM20" s="624"/>
      <c r="BN20" s="625"/>
      <c r="BO20" s="626">
        <v>0</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387669584</v>
      </c>
      <c r="CS20" s="624"/>
      <c r="CT20" s="624"/>
      <c r="CU20" s="624"/>
      <c r="CV20" s="624"/>
      <c r="CW20" s="624"/>
      <c r="CX20" s="624"/>
      <c r="CY20" s="625"/>
      <c r="CZ20" s="626">
        <v>100</v>
      </c>
      <c r="DA20" s="626"/>
      <c r="DB20" s="626"/>
      <c r="DC20" s="626"/>
      <c r="DD20" s="632">
        <v>44982543</v>
      </c>
      <c r="DE20" s="624"/>
      <c r="DF20" s="624"/>
      <c r="DG20" s="624"/>
      <c r="DH20" s="624"/>
      <c r="DI20" s="624"/>
      <c r="DJ20" s="624"/>
      <c r="DK20" s="624"/>
      <c r="DL20" s="624"/>
      <c r="DM20" s="624"/>
      <c r="DN20" s="624"/>
      <c r="DO20" s="624"/>
      <c r="DP20" s="625"/>
      <c r="DQ20" s="632">
        <v>266486964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t="s">
        <v>122</v>
      </c>
      <c r="S21" s="624"/>
      <c r="T21" s="624"/>
      <c r="U21" s="624"/>
      <c r="V21" s="624"/>
      <c r="W21" s="624"/>
      <c r="X21" s="624"/>
      <c r="Y21" s="625"/>
      <c r="Z21" s="626" t="s">
        <v>122</v>
      </c>
      <c r="AA21" s="626"/>
      <c r="AB21" s="626"/>
      <c r="AC21" s="626"/>
      <c r="AD21" s="627" t="s">
        <v>122</v>
      </c>
      <c r="AE21" s="627"/>
      <c r="AF21" s="627"/>
      <c r="AG21" s="627"/>
      <c r="AH21" s="627"/>
      <c r="AI21" s="627"/>
      <c r="AJ21" s="627"/>
      <c r="AK21" s="627"/>
      <c r="AL21" s="628" t="s">
        <v>122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9431</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t="s">
        <v>122</v>
      </c>
      <c r="S22" s="624"/>
      <c r="T22" s="624"/>
      <c r="U22" s="624"/>
      <c r="V22" s="624"/>
      <c r="W22" s="624"/>
      <c r="X22" s="624"/>
      <c r="Y22" s="625"/>
      <c r="Z22" s="626" t="s">
        <v>122</v>
      </c>
      <c r="AA22" s="626"/>
      <c r="AB22" s="626"/>
      <c r="AC22" s="626"/>
      <c r="AD22" s="627" t="s">
        <v>122</v>
      </c>
      <c r="AE22" s="627"/>
      <c r="AF22" s="627"/>
      <c r="AG22" s="627"/>
      <c r="AH22" s="627"/>
      <c r="AI22" s="627"/>
      <c r="AJ22" s="627"/>
      <c r="AK22" s="627"/>
      <c r="AL22" s="628" t="s">
        <v>122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t="s">
        <v>122</v>
      </c>
      <c r="S23" s="624"/>
      <c r="T23" s="624"/>
      <c r="U23" s="624"/>
      <c r="V23" s="624"/>
      <c r="W23" s="624"/>
      <c r="X23" s="624"/>
      <c r="Y23" s="625"/>
      <c r="Z23" s="626" t="s">
        <v>122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195425084</v>
      </c>
      <c r="CS24" s="613"/>
      <c r="CT24" s="613"/>
      <c r="CU24" s="613"/>
      <c r="CV24" s="613"/>
      <c r="CW24" s="613"/>
      <c r="CX24" s="613"/>
      <c r="CY24" s="614"/>
      <c r="CZ24" s="617">
        <v>50.4</v>
      </c>
      <c r="DA24" s="618"/>
      <c r="DB24" s="618"/>
      <c r="DC24" s="634"/>
      <c r="DD24" s="658">
        <v>123773040</v>
      </c>
      <c r="DE24" s="613"/>
      <c r="DF24" s="613"/>
      <c r="DG24" s="613"/>
      <c r="DH24" s="613"/>
      <c r="DI24" s="613"/>
      <c r="DJ24" s="613"/>
      <c r="DK24" s="614"/>
      <c r="DL24" s="658">
        <v>113820804</v>
      </c>
      <c r="DM24" s="613"/>
      <c r="DN24" s="613"/>
      <c r="DO24" s="613"/>
      <c r="DP24" s="613"/>
      <c r="DQ24" s="613"/>
      <c r="DR24" s="613"/>
      <c r="DS24" s="613"/>
      <c r="DT24" s="613"/>
      <c r="DU24" s="613"/>
      <c r="DV24" s="614"/>
      <c r="DW24" s="617">
        <v>46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176278585</v>
      </c>
      <c r="S25" s="624"/>
      <c r="T25" s="624"/>
      <c r="U25" s="624"/>
      <c r="V25" s="624"/>
      <c r="W25" s="624"/>
      <c r="X25" s="624"/>
      <c r="Y25" s="625"/>
      <c r="Z25" s="626">
        <v>43.6</v>
      </c>
      <c r="AA25" s="626"/>
      <c r="AB25" s="626"/>
      <c r="AC25" s="626"/>
      <c r="AD25" s="627">
        <v>176278585</v>
      </c>
      <c r="AE25" s="627"/>
      <c r="AF25" s="627"/>
      <c r="AG25" s="627"/>
      <c r="AH25" s="627"/>
      <c r="AI25" s="627"/>
      <c r="AJ25" s="627"/>
      <c r="AK25" s="627"/>
      <c r="AL25" s="628">
        <v>71.2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62308031</v>
      </c>
      <c r="CS25" s="655"/>
      <c r="CT25" s="655"/>
      <c r="CU25" s="655"/>
      <c r="CV25" s="655"/>
      <c r="CW25" s="655"/>
      <c r="CX25" s="655"/>
      <c r="CY25" s="656"/>
      <c r="CZ25" s="628">
        <v>16.100000000000001</v>
      </c>
      <c r="DA25" s="653"/>
      <c r="DB25" s="653"/>
      <c r="DC25" s="657"/>
      <c r="DD25" s="632">
        <v>57974193</v>
      </c>
      <c r="DE25" s="655"/>
      <c r="DF25" s="655"/>
      <c r="DG25" s="655"/>
      <c r="DH25" s="655"/>
      <c r="DI25" s="655"/>
      <c r="DJ25" s="655"/>
      <c r="DK25" s="656"/>
      <c r="DL25" s="632">
        <v>57535220</v>
      </c>
      <c r="DM25" s="655"/>
      <c r="DN25" s="655"/>
      <c r="DO25" s="655"/>
      <c r="DP25" s="655"/>
      <c r="DQ25" s="655"/>
      <c r="DR25" s="655"/>
      <c r="DS25" s="655"/>
      <c r="DT25" s="655"/>
      <c r="DU25" s="655"/>
      <c r="DV25" s="656"/>
      <c r="DW25" s="628">
        <v>23.3</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74810</v>
      </c>
      <c r="S26" s="624"/>
      <c r="T26" s="624"/>
      <c r="U26" s="624"/>
      <c r="V26" s="624"/>
      <c r="W26" s="624"/>
      <c r="X26" s="624"/>
      <c r="Y26" s="625"/>
      <c r="Z26" s="626">
        <v>0</v>
      </c>
      <c r="AA26" s="626"/>
      <c r="AB26" s="626"/>
      <c r="AC26" s="626"/>
      <c r="AD26" s="627">
        <v>74810</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37992845</v>
      </c>
      <c r="CS26" s="624"/>
      <c r="CT26" s="624"/>
      <c r="CU26" s="624"/>
      <c r="CV26" s="624"/>
      <c r="CW26" s="624"/>
      <c r="CX26" s="624"/>
      <c r="CY26" s="625"/>
      <c r="CZ26" s="628">
        <v>9.8000000000000007</v>
      </c>
      <c r="DA26" s="653"/>
      <c r="DB26" s="653"/>
      <c r="DC26" s="657"/>
      <c r="DD26" s="632">
        <v>35416277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1899518</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136915051</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123974134</v>
      </c>
      <c r="CS27" s="655"/>
      <c r="CT27" s="655"/>
      <c r="CU27" s="655"/>
      <c r="CV27" s="655"/>
      <c r="CW27" s="655"/>
      <c r="CX27" s="655"/>
      <c r="CY27" s="656"/>
      <c r="CZ27" s="628">
        <v>32</v>
      </c>
      <c r="DA27" s="653"/>
      <c r="DB27" s="653"/>
      <c r="DC27" s="657"/>
      <c r="DD27" s="632">
        <v>56659020</v>
      </c>
      <c r="DE27" s="655"/>
      <c r="DF27" s="655"/>
      <c r="DG27" s="655"/>
      <c r="DH27" s="655"/>
      <c r="DI27" s="655"/>
      <c r="DJ27" s="655"/>
      <c r="DK27" s="656"/>
      <c r="DL27" s="632">
        <v>47145757</v>
      </c>
      <c r="DM27" s="655"/>
      <c r="DN27" s="655"/>
      <c r="DO27" s="655"/>
      <c r="DP27" s="655"/>
      <c r="DQ27" s="655"/>
      <c r="DR27" s="655"/>
      <c r="DS27" s="655"/>
      <c r="DT27" s="655"/>
      <c r="DU27" s="655"/>
      <c r="DV27" s="656"/>
      <c r="DW27" s="628">
        <v>19.100000000000001</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5747233</v>
      </c>
      <c r="S28" s="624"/>
      <c r="T28" s="624"/>
      <c r="U28" s="624"/>
      <c r="V28" s="624"/>
      <c r="W28" s="624"/>
      <c r="X28" s="624"/>
      <c r="Y28" s="625"/>
      <c r="Z28" s="626">
        <v>1.4</v>
      </c>
      <c r="AA28" s="626"/>
      <c r="AB28" s="626"/>
      <c r="AC28" s="626"/>
      <c r="AD28" s="627">
        <v>3521435</v>
      </c>
      <c r="AE28" s="627"/>
      <c r="AF28" s="627"/>
      <c r="AG28" s="627"/>
      <c r="AH28" s="627"/>
      <c r="AI28" s="627"/>
      <c r="AJ28" s="627"/>
      <c r="AK28" s="627"/>
      <c r="AL28" s="628">
        <v>1.4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9142919</v>
      </c>
      <c r="CS28" s="624"/>
      <c r="CT28" s="624"/>
      <c r="CU28" s="624"/>
      <c r="CV28" s="624"/>
      <c r="CW28" s="624"/>
      <c r="CX28" s="624"/>
      <c r="CY28" s="625"/>
      <c r="CZ28" s="628">
        <v>2.4</v>
      </c>
      <c r="DA28" s="653"/>
      <c r="DB28" s="653"/>
      <c r="DC28" s="657"/>
      <c r="DD28" s="632">
        <v>9139827</v>
      </c>
      <c r="DE28" s="624"/>
      <c r="DF28" s="624"/>
      <c r="DG28" s="624"/>
      <c r="DH28" s="624"/>
      <c r="DI28" s="624"/>
      <c r="DJ28" s="624"/>
      <c r="DK28" s="625"/>
      <c r="DL28" s="632">
        <v>9139827</v>
      </c>
      <c r="DM28" s="624"/>
      <c r="DN28" s="624"/>
      <c r="DO28" s="624"/>
      <c r="DP28" s="624"/>
      <c r="DQ28" s="624"/>
      <c r="DR28" s="624"/>
      <c r="DS28" s="624"/>
      <c r="DT28" s="624"/>
      <c r="DU28" s="624"/>
      <c r="DV28" s="625"/>
      <c r="DW28" s="628">
        <v>3.7</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1270951</v>
      </c>
      <c r="S29" s="624"/>
      <c r="T29" s="624"/>
      <c r="U29" s="624"/>
      <c r="V29" s="624"/>
      <c r="W29" s="624"/>
      <c r="X29" s="624"/>
      <c r="Y29" s="625"/>
      <c r="Z29" s="626">
        <v>0.3</v>
      </c>
      <c r="AA29" s="626"/>
      <c r="AB29" s="626"/>
      <c r="AC29" s="626"/>
      <c r="AD29" s="627">
        <v>7039</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9142919</v>
      </c>
      <c r="CS29" s="655"/>
      <c r="CT29" s="655"/>
      <c r="CU29" s="655"/>
      <c r="CV29" s="655"/>
      <c r="CW29" s="655"/>
      <c r="CX29" s="655"/>
      <c r="CY29" s="656"/>
      <c r="CZ29" s="628">
        <v>2.4</v>
      </c>
      <c r="DA29" s="653"/>
      <c r="DB29" s="653"/>
      <c r="DC29" s="657"/>
      <c r="DD29" s="632">
        <v>9139827</v>
      </c>
      <c r="DE29" s="655"/>
      <c r="DF29" s="655"/>
      <c r="DG29" s="655"/>
      <c r="DH29" s="655"/>
      <c r="DI29" s="655"/>
      <c r="DJ29" s="655"/>
      <c r="DK29" s="656"/>
      <c r="DL29" s="632">
        <v>9139827</v>
      </c>
      <c r="DM29" s="655"/>
      <c r="DN29" s="655"/>
      <c r="DO29" s="655"/>
      <c r="DP29" s="655"/>
      <c r="DQ29" s="655"/>
      <c r="DR29" s="655"/>
      <c r="DS29" s="655"/>
      <c r="DT29" s="655"/>
      <c r="DU29" s="655"/>
      <c r="DV29" s="656"/>
      <c r="DW29" s="628">
        <v>3.7</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58345015</v>
      </c>
      <c r="S30" s="624"/>
      <c r="T30" s="624"/>
      <c r="U30" s="624"/>
      <c r="V30" s="624"/>
      <c r="W30" s="624"/>
      <c r="X30" s="624"/>
      <c r="Y30" s="625"/>
      <c r="Z30" s="626">
        <v>14.4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8875975</v>
      </c>
      <c r="CS30" s="624"/>
      <c r="CT30" s="624"/>
      <c r="CU30" s="624"/>
      <c r="CV30" s="624"/>
      <c r="CW30" s="624"/>
      <c r="CX30" s="624"/>
      <c r="CY30" s="625"/>
      <c r="CZ30" s="628">
        <v>2.2999999999999998</v>
      </c>
      <c r="DA30" s="653"/>
      <c r="DB30" s="653"/>
      <c r="DC30" s="657"/>
      <c r="DD30" s="632">
        <v>8872883</v>
      </c>
      <c r="DE30" s="624"/>
      <c r="DF30" s="624"/>
      <c r="DG30" s="624"/>
      <c r="DH30" s="624"/>
      <c r="DI30" s="624"/>
      <c r="DJ30" s="624"/>
      <c r="DK30" s="625"/>
      <c r="DL30" s="632">
        <v>8872883</v>
      </c>
      <c r="DM30" s="624"/>
      <c r="DN30" s="624"/>
      <c r="DO30" s="624"/>
      <c r="DP30" s="624"/>
      <c r="DQ30" s="624"/>
      <c r="DR30" s="624"/>
      <c r="DS30" s="624"/>
      <c r="DT30" s="624"/>
      <c r="DU30" s="624"/>
      <c r="DV30" s="625"/>
      <c r="DW30" s="628">
        <v>3.6</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v>73912308</v>
      </c>
      <c r="S31" s="624"/>
      <c r="T31" s="624"/>
      <c r="U31" s="624"/>
      <c r="V31" s="624"/>
      <c r="W31" s="624"/>
      <c r="X31" s="624"/>
      <c r="Y31" s="625"/>
      <c r="Z31" s="626">
        <v>18.3</v>
      </c>
      <c r="AA31" s="626"/>
      <c r="AB31" s="626"/>
      <c r="AC31" s="626"/>
      <c r="AD31" s="627">
        <v>67253171</v>
      </c>
      <c r="AE31" s="627"/>
      <c r="AF31" s="627"/>
      <c r="AG31" s="627"/>
      <c r="AH31" s="627"/>
      <c r="AI31" s="627"/>
      <c r="AJ31" s="627"/>
      <c r="AK31" s="627"/>
      <c r="AL31" s="628">
        <v>27.2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99.1</v>
      </c>
      <c r="BH31" s="667"/>
      <c r="BI31" s="667"/>
      <c r="BJ31" s="667"/>
      <c r="BK31" s="667"/>
      <c r="BL31" s="667"/>
      <c r="BM31" s="618">
        <v>97.9</v>
      </c>
      <c r="BN31" s="667"/>
      <c r="BO31" s="667"/>
      <c r="BP31" s="667"/>
      <c r="BQ31" s="668"/>
      <c r="BR31" s="679">
        <v>99.3</v>
      </c>
      <c r="BS31" s="667"/>
      <c r="BT31" s="667"/>
      <c r="BU31" s="667"/>
      <c r="BV31" s="667"/>
      <c r="BW31" s="667"/>
      <c r="BX31" s="618">
        <v>98.1</v>
      </c>
      <c r="BY31" s="667"/>
      <c r="BZ31" s="667"/>
      <c r="CA31" s="667"/>
      <c r="CB31" s="668"/>
      <c r="CD31" s="661"/>
      <c r="CE31" s="662"/>
      <c r="CF31" s="620" t="s">
        <v>300</v>
      </c>
      <c r="CG31" s="621"/>
      <c r="CH31" s="621"/>
      <c r="CI31" s="621"/>
      <c r="CJ31" s="621"/>
      <c r="CK31" s="621"/>
      <c r="CL31" s="621"/>
      <c r="CM31" s="621"/>
      <c r="CN31" s="621"/>
      <c r="CO31" s="621"/>
      <c r="CP31" s="621"/>
      <c r="CQ31" s="622"/>
      <c r="CR31" s="623">
        <v>266944</v>
      </c>
      <c r="CS31" s="655"/>
      <c r="CT31" s="655"/>
      <c r="CU31" s="655"/>
      <c r="CV31" s="655"/>
      <c r="CW31" s="655"/>
      <c r="CX31" s="655"/>
      <c r="CY31" s="656"/>
      <c r="CZ31" s="628">
        <v>0.1</v>
      </c>
      <c r="DA31" s="653"/>
      <c r="DB31" s="653"/>
      <c r="DC31" s="657"/>
      <c r="DD31" s="632">
        <v>266944</v>
      </c>
      <c r="DE31" s="655"/>
      <c r="DF31" s="655"/>
      <c r="DG31" s="655"/>
      <c r="DH31" s="655"/>
      <c r="DI31" s="655"/>
      <c r="DJ31" s="655"/>
      <c r="DK31" s="656"/>
      <c r="DL31" s="632">
        <v>266944</v>
      </c>
      <c r="DM31" s="655"/>
      <c r="DN31" s="655"/>
      <c r="DO31" s="655"/>
      <c r="DP31" s="655"/>
      <c r="DQ31" s="655"/>
      <c r="DR31" s="655"/>
      <c r="DS31" s="655"/>
      <c r="DT31" s="655"/>
      <c r="DU31" s="655"/>
      <c r="DV31" s="656"/>
      <c r="DW31" s="628">
        <v>0.1</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46698460</v>
      </c>
      <c r="S32" s="624"/>
      <c r="T32" s="624"/>
      <c r="U32" s="624"/>
      <c r="V32" s="624"/>
      <c r="W32" s="624"/>
      <c r="X32" s="624"/>
      <c r="Y32" s="625"/>
      <c r="Z32" s="626">
        <v>11.6</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99.1</v>
      </c>
      <c r="BH32" s="655"/>
      <c r="BI32" s="655"/>
      <c r="BJ32" s="655"/>
      <c r="BK32" s="655"/>
      <c r="BL32" s="655"/>
      <c r="BM32" s="629">
        <v>97.9</v>
      </c>
      <c r="BN32" s="655"/>
      <c r="BO32" s="655"/>
      <c r="BP32" s="655"/>
      <c r="BQ32" s="678"/>
      <c r="BR32" s="680">
        <v>99.2</v>
      </c>
      <c r="BS32" s="655"/>
      <c r="BT32" s="655"/>
      <c r="BU32" s="655"/>
      <c r="BV32" s="655"/>
      <c r="BW32" s="655"/>
      <c r="BX32" s="629">
        <v>98</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1504194</v>
      </c>
      <c r="S33" s="624"/>
      <c r="T33" s="624"/>
      <c r="U33" s="624"/>
      <c r="V33" s="624"/>
      <c r="W33" s="624"/>
      <c r="X33" s="624"/>
      <c r="Y33" s="625"/>
      <c r="Z33" s="626">
        <v>0.4</v>
      </c>
      <c r="AA33" s="626"/>
      <c r="AB33" s="626"/>
      <c r="AC33" s="626"/>
      <c r="AD33" s="627">
        <v>82101</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t="s">
        <v>122</v>
      </c>
      <c r="BH33" s="682"/>
      <c r="BI33" s="682"/>
      <c r="BJ33" s="682"/>
      <c r="BK33" s="682"/>
      <c r="BL33" s="682"/>
      <c r="BM33" s="683" t="s">
        <v>122</v>
      </c>
      <c r="BN33" s="682"/>
      <c r="BO33" s="682"/>
      <c r="BP33" s="682"/>
      <c r="BQ33" s="684"/>
      <c r="BR33" s="681" t="s">
        <v>122</v>
      </c>
      <c r="BS33" s="682"/>
      <c r="BT33" s="682"/>
      <c r="BU33" s="682"/>
      <c r="BV33" s="682"/>
      <c r="BW33" s="682"/>
      <c r="BX33" s="683" t="s">
        <v>122</v>
      </c>
      <c r="BY33" s="682"/>
      <c r="BZ33" s="682"/>
      <c r="CA33" s="682"/>
      <c r="CB33" s="684"/>
      <c r="CD33" s="620" t="s">
        <v>307</v>
      </c>
      <c r="CE33" s="621"/>
      <c r="CF33" s="621"/>
      <c r="CG33" s="621"/>
      <c r="CH33" s="621"/>
      <c r="CI33" s="621"/>
      <c r="CJ33" s="621"/>
      <c r="CK33" s="621"/>
      <c r="CL33" s="621"/>
      <c r="CM33" s="621"/>
      <c r="CN33" s="621"/>
      <c r="CO33" s="621"/>
      <c r="CP33" s="621"/>
      <c r="CQ33" s="622"/>
      <c r="CR33" s="623">
        <v>147261957</v>
      </c>
      <c r="CS33" s="655"/>
      <c r="CT33" s="655"/>
      <c r="CU33" s="655"/>
      <c r="CV33" s="655"/>
      <c r="CW33" s="655"/>
      <c r="CX33" s="655"/>
      <c r="CY33" s="656"/>
      <c r="CZ33" s="628">
        <v>38</v>
      </c>
      <c r="DA33" s="653"/>
      <c r="DB33" s="653"/>
      <c r="DC33" s="657"/>
      <c r="DD33" s="632">
        <v>116076238</v>
      </c>
      <c r="DE33" s="655"/>
      <c r="DF33" s="655"/>
      <c r="DG33" s="655"/>
      <c r="DH33" s="655"/>
      <c r="DI33" s="655"/>
      <c r="DJ33" s="655"/>
      <c r="DK33" s="656"/>
      <c r="DL33" s="632">
        <v>88516279</v>
      </c>
      <c r="DM33" s="655"/>
      <c r="DN33" s="655"/>
      <c r="DO33" s="655"/>
      <c r="DP33" s="655"/>
      <c r="DQ33" s="655"/>
      <c r="DR33" s="655"/>
      <c r="DS33" s="655"/>
      <c r="DT33" s="655"/>
      <c r="DU33" s="655"/>
      <c r="DV33" s="656"/>
      <c r="DW33" s="628">
        <v>35.799999999999997</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1052484</v>
      </c>
      <c r="S34" s="624"/>
      <c r="T34" s="624"/>
      <c r="U34" s="624"/>
      <c r="V34" s="624"/>
      <c r="W34" s="624"/>
      <c r="X34" s="624"/>
      <c r="Y34" s="625"/>
      <c r="Z34" s="626">
        <v>0.3</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77868654</v>
      </c>
      <c r="CS34" s="624"/>
      <c r="CT34" s="624"/>
      <c r="CU34" s="624"/>
      <c r="CV34" s="624"/>
      <c r="CW34" s="624"/>
      <c r="CX34" s="624"/>
      <c r="CY34" s="625"/>
      <c r="CZ34" s="628">
        <v>20.100000000000001</v>
      </c>
      <c r="DA34" s="653"/>
      <c r="DB34" s="653"/>
      <c r="DC34" s="657"/>
      <c r="DD34" s="632">
        <v>60833943</v>
      </c>
      <c r="DE34" s="624"/>
      <c r="DF34" s="624"/>
      <c r="DG34" s="624"/>
      <c r="DH34" s="624"/>
      <c r="DI34" s="624"/>
      <c r="DJ34" s="624"/>
      <c r="DK34" s="625"/>
      <c r="DL34" s="632">
        <v>56513132</v>
      </c>
      <c r="DM34" s="624"/>
      <c r="DN34" s="624"/>
      <c r="DO34" s="624"/>
      <c r="DP34" s="624"/>
      <c r="DQ34" s="624"/>
      <c r="DR34" s="624"/>
      <c r="DS34" s="624"/>
      <c r="DT34" s="624"/>
      <c r="DU34" s="624"/>
      <c r="DV34" s="625"/>
      <c r="DW34" s="628">
        <v>22.8</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4278128</v>
      </c>
      <c r="S35" s="624"/>
      <c r="T35" s="624"/>
      <c r="U35" s="624"/>
      <c r="V35" s="624"/>
      <c r="W35" s="624"/>
      <c r="X35" s="624"/>
      <c r="Y35" s="625"/>
      <c r="Z35" s="626">
        <v>1.1000000000000001</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472495</v>
      </c>
      <c r="CS35" s="655"/>
      <c r="CT35" s="655"/>
      <c r="CU35" s="655"/>
      <c r="CV35" s="655"/>
      <c r="CW35" s="655"/>
      <c r="CX35" s="655"/>
      <c r="CY35" s="656"/>
      <c r="CZ35" s="628">
        <v>0.1</v>
      </c>
      <c r="DA35" s="653"/>
      <c r="DB35" s="653"/>
      <c r="DC35" s="657"/>
      <c r="DD35" s="632">
        <v>462156</v>
      </c>
      <c r="DE35" s="655"/>
      <c r="DF35" s="655"/>
      <c r="DG35" s="655"/>
      <c r="DH35" s="655"/>
      <c r="DI35" s="655"/>
      <c r="DJ35" s="655"/>
      <c r="DK35" s="656"/>
      <c r="DL35" s="632">
        <v>461529</v>
      </c>
      <c r="DM35" s="655"/>
      <c r="DN35" s="655"/>
      <c r="DO35" s="655"/>
      <c r="DP35" s="655"/>
      <c r="DQ35" s="655"/>
      <c r="DR35" s="655"/>
      <c r="DS35" s="655"/>
      <c r="DT35" s="655"/>
      <c r="DU35" s="655"/>
      <c r="DV35" s="656"/>
      <c r="DW35" s="628">
        <v>0.2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20221742</v>
      </c>
      <c r="S36" s="624"/>
      <c r="T36" s="624"/>
      <c r="U36" s="624"/>
      <c r="V36" s="624"/>
      <c r="W36" s="624"/>
      <c r="X36" s="624"/>
      <c r="Y36" s="625"/>
      <c r="Z36" s="626">
        <v>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29285348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651328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25596937</v>
      </c>
      <c r="CS36" s="624"/>
      <c r="CT36" s="624"/>
      <c r="CU36" s="624"/>
      <c r="CV36" s="624"/>
      <c r="CW36" s="624"/>
      <c r="CX36" s="624"/>
      <c r="CY36" s="625"/>
      <c r="CZ36" s="628">
        <v>6.6</v>
      </c>
      <c r="DA36" s="653"/>
      <c r="DB36" s="653"/>
      <c r="DC36" s="657"/>
      <c r="DD36" s="632">
        <v>18548666</v>
      </c>
      <c r="DE36" s="624"/>
      <c r="DF36" s="624"/>
      <c r="DG36" s="624"/>
      <c r="DH36" s="624"/>
      <c r="DI36" s="624"/>
      <c r="DJ36" s="624"/>
      <c r="DK36" s="625"/>
      <c r="DL36" s="632">
        <v>12591634</v>
      </c>
      <c r="DM36" s="624"/>
      <c r="DN36" s="624"/>
      <c r="DO36" s="624"/>
      <c r="DP36" s="624"/>
      <c r="DQ36" s="624"/>
      <c r="DR36" s="624"/>
      <c r="DS36" s="624"/>
      <c r="DT36" s="624"/>
      <c r="DU36" s="624"/>
      <c r="DV36" s="625"/>
      <c r="DW36" s="628">
        <v>5.0999999999999996</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9596604</v>
      </c>
      <c r="S37" s="624"/>
      <c r="T37" s="624"/>
      <c r="U37" s="624"/>
      <c r="V37" s="624"/>
      <c r="W37" s="624"/>
      <c r="X37" s="624"/>
      <c r="Y37" s="625"/>
      <c r="Z37" s="626">
        <v>2.4</v>
      </c>
      <c r="AA37" s="626"/>
      <c r="AB37" s="626"/>
      <c r="AC37" s="626"/>
      <c r="AD37" s="627">
        <v>209510</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1013650</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651328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4692702</v>
      </c>
      <c r="CS37" s="655"/>
      <c r="CT37" s="655"/>
      <c r="CU37" s="655"/>
      <c r="CV37" s="655"/>
      <c r="CW37" s="655"/>
      <c r="CX37" s="655"/>
      <c r="CY37" s="656"/>
      <c r="CZ37" s="628">
        <v>1.2</v>
      </c>
      <c r="DA37" s="653"/>
      <c r="DB37" s="653"/>
      <c r="DC37" s="657"/>
      <c r="DD37" s="632">
        <v>4692702</v>
      </c>
      <c r="DE37" s="655"/>
      <c r="DF37" s="655"/>
      <c r="DG37" s="655"/>
      <c r="DH37" s="655"/>
      <c r="DI37" s="655"/>
      <c r="DJ37" s="655"/>
      <c r="DK37" s="656"/>
      <c r="DL37" s="632">
        <v>3297301</v>
      </c>
      <c r="DM37" s="655"/>
      <c r="DN37" s="655"/>
      <c r="DO37" s="655"/>
      <c r="DP37" s="655"/>
      <c r="DQ37" s="655"/>
      <c r="DR37" s="655"/>
      <c r="DS37" s="655"/>
      <c r="DT37" s="655"/>
      <c r="DU37" s="655"/>
      <c r="DV37" s="656"/>
      <c r="DW37" s="628">
        <v>1.3</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3276000</v>
      </c>
      <c r="S38" s="624"/>
      <c r="T38" s="624"/>
      <c r="U38" s="624"/>
      <c r="V38" s="624"/>
      <c r="W38" s="624"/>
      <c r="X38" s="624"/>
      <c r="Y38" s="625"/>
      <c r="Z38" s="626">
        <v>0.8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121871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29285348</v>
      </c>
      <c r="CS38" s="624"/>
      <c r="CT38" s="624"/>
      <c r="CU38" s="624"/>
      <c r="CV38" s="624"/>
      <c r="CW38" s="624"/>
      <c r="CX38" s="624"/>
      <c r="CY38" s="625"/>
      <c r="CZ38" s="628">
        <v>7.6</v>
      </c>
      <c r="DA38" s="653"/>
      <c r="DB38" s="653"/>
      <c r="DC38" s="657"/>
      <c r="DD38" s="632">
        <v>23150134</v>
      </c>
      <c r="DE38" s="624"/>
      <c r="DF38" s="624"/>
      <c r="DG38" s="624"/>
      <c r="DH38" s="624"/>
      <c r="DI38" s="624"/>
      <c r="DJ38" s="624"/>
      <c r="DK38" s="625"/>
      <c r="DL38" s="632">
        <v>18946156</v>
      </c>
      <c r="DM38" s="624"/>
      <c r="DN38" s="624"/>
      <c r="DO38" s="624"/>
      <c r="DP38" s="624"/>
      <c r="DQ38" s="624"/>
      <c r="DR38" s="624"/>
      <c r="DS38" s="624"/>
      <c r="DT38" s="624"/>
      <c r="DU38" s="624"/>
      <c r="DV38" s="625"/>
      <c r="DW38" s="628">
        <v>7.7</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160065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11127971</v>
      </c>
      <c r="CS39" s="655"/>
      <c r="CT39" s="655"/>
      <c r="CU39" s="655"/>
      <c r="CV39" s="655"/>
      <c r="CW39" s="655"/>
      <c r="CX39" s="655"/>
      <c r="CY39" s="656"/>
      <c r="CZ39" s="628">
        <v>2.9</v>
      </c>
      <c r="DA39" s="653"/>
      <c r="DB39" s="653"/>
      <c r="DC39" s="657"/>
      <c r="DD39" s="632">
        <v>10170787</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168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2910552</v>
      </c>
      <c r="CS40" s="624"/>
      <c r="CT40" s="624"/>
      <c r="CU40" s="624"/>
      <c r="CV40" s="624"/>
      <c r="CW40" s="624"/>
      <c r="CX40" s="624"/>
      <c r="CY40" s="625"/>
      <c r="CZ40" s="628">
        <v>0.8</v>
      </c>
      <c r="DA40" s="653"/>
      <c r="DB40" s="653"/>
      <c r="DC40" s="657"/>
      <c r="DD40" s="632">
        <v>2910552</v>
      </c>
      <c r="DE40" s="624"/>
      <c r="DF40" s="624"/>
      <c r="DG40" s="624"/>
      <c r="DH40" s="624"/>
      <c r="DI40" s="624"/>
      <c r="DJ40" s="624"/>
      <c r="DK40" s="625"/>
      <c r="DL40" s="632">
        <v>3828</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404156032</v>
      </c>
      <c r="S41" s="696"/>
      <c r="T41" s="696"/>
      <c r="U41" s="696"/>
      <c r="V41" s="696"/>
      <c r="W41" s="696"/>
      <c r="X41" s="696"/>
      <c r="Y41" s="700"/>
      <c r="Z41" s="701">
        <v>100</v>
      </c>
      <c r="AA41" s="701"/>
      <c r="AB41" s="701"/>
      <c r="AC41" s="701"/>
      <c r="AD41" s="702">
        <v>247426651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7907734</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20363964</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293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44982543</v>
      </c>
      <c r="CS42" s="655"/>
      <c r="CT42" s="655"/>
      <c r="CU42" s="655"/>
      <c r="CV42" s="655"/>
      <c r="CW42" s="655"/>
      <c r="CX42" s="655"/>
      <c r="CY42" s="656"/>
      <c r="CZ42" s="628">
        <v>11.6</v>
      </c>
      <c r="DA42" s="653"/>
      <c r="DB42" s="653"/>
      <c r="DC42" s="657"/>
      <c r="DD42" s="632">
        <v>26637686</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1064108</v>
      </c>
      <c r="CS43" s="655"/>
      <c r="CT43" s="655"/>
      <c r="CU43" s="655"/>
      <c r="CV43" s="655"/>
      <c r="CW43" s="655"/>
      <c r="CX43" s="655"/>
      <c r="CY43" s="656"/>
      <c r="CZ43" s="628">
        <v>0.3</v>
      </c>
      <c r="DA43" s="653"/>
      <c r="DB43" s="653"/>
      <c r="DC43" s="657"/>
      <c r="DD43" s="632">
        <v>1064108</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44982543</v>
      </c>
      <c r="CS44" s="624"/>
      <c r="CT44" s="624"/>
      <c r="CU44" s="624"/>
      <c r="CV44" s="624"/>
      <c r="CW44" s="624"/>
      <c r="CX44" s="624"/>
      <c r="CY44" s="625"/>
      <c r="CZ44" s="628">
        <v>11.6</v>
      </c>
      <c r="DA44" s="629"/>
      <c r="DB44" s="629"/>
      <c r="DC44" s="635"/>
      <c r="DD44" s="632">
        <v>26637686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8724237</v>
      </c>
      <c r="CS45" s="655"/>
      <c r="CT45" s="655"/>
      <c r="CU45" s="655"/>
      <c r="CV45" s="655"/>
      <c r="CW45" s="655"/>
      <c r="CX45" s="655"/>
      <c r="CY45" s="656"/>
      <c r="CZ45" s="628">
        <v>2.2999999999999998</v>
      </c>
      <c r="DA45" s="653"/>
      <c r="DB45" s="653"/>
      <c r="DC45" s="657"/>
      <c r="DD45" s="632">
        <v>3106114</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34657534</v>
      </c>
      <c r="CS46" s="624"/>
      <c r="CT46" s="624"/>
      <c r="CU46" s="624"/>
      <c r="CV46" s="624"/>
      <c r="CW46" s="624"/>
      <c r="CX46" s="624"/>
      <c r="CY46" s="625"/>
      <c r="CZ46" s="628">
        <v>8.9</v>
      </c>
      <c r="DA46" s="629"/>
      <c r="DB46" s="629"/>
      <c r="DC46" s="635"/>
      <c r="DD46" s="632">
        <v>22417861</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387669584</v>
      </c>
      <c r="CS49" s="682"/>
      <c r="CT49" s="682"/>
      <c r="CU49" s="682"/>
      <c r="CV49" s="682"/>
      <c r="CW49" s="682"/>
      <c r="CX49" s="682"/>
      <c r="CY49" s="711"/>
      <c r="CZ49" s="703">
        <v>100</v>
      </c>
      <c r="DA49" s="712"/>
      <c r="DB49" s="712"/>
      <c r="DC49" s="713"/>
      <c r="DD49" s="714">
        <v>266486964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ew3PpHbnO4NEl5znEDU9w71pD0D9VxwSwgquHeAkbHwlK+M/52QHaIoeNrcmKHpfKyS5GboRnL1UB+dsfgmyA==" saltValue="KIj7BKYkunWZ3lEZg1IHaA==" spinCount="100000" sheet="1" objects="1" scenarios="1"/>
  <customSheetViews>
    <customSheetView guid="{39806648-A4EC-410E-8E62-0BAC68A749AC}" showGridLines="0" fitToPage="1" hiddenRows="1" hiddenColumns="1">
      <pageMargins left="0" right="0" top="0.39370078740157483" bottom="0.39370078740157483" header="0.19685039370078741" footer="0.19685039370078741"/>
      <printOptions horizontalCentered="1"/>
      <pageSetup paperSize="9" scale="70" orientation="landscape" r:id="rId1"/>
      <headerFooter alignWithMargins="0">
        <oddFooter>&amp;C&amp;P/&amp;N</oddFooter>
      </headerFooter>
    </customSheetView>
  </customSheetViews>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2"/>
  <headerFooter alignWithMargins="0">
    <oddFooter>&amp;C&amp;P/&amp;N</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405481</v>
      </c>
      <c r="R7" s="753"/>
      <c r="S7" s="753"/>
      <c r="T7" s="753"/>
      <c r="U7" s="753"/>
      <c r="V7" s="753">
        <v>389000</v>
      </c>
      <c r="W7" s="753"/>
      <c r="X7" s="753"/>
      <c r="Y7" s="753"/>
      <c r="Z7" s="753"/>
      <c r="AA7" s="753">
        <v>16481</v>
      </c>
      <c r="AB7" s="753"/>
      <c r="AC7" s="753"/>
      <c r="AD7" s="753"/>
      <c r="AE7" s="754"/>
      <c r="AF7" s="755">
        <v>12981</v>
      </c>
      <c r="AG7" s="756"/>
      <c r="AH7" s="756"/>
      <c r="AI7" s="756"/>
      <c r="AJ7" s="757"/>
      <c r="AK7" s="758">
        <v>4278</v>
      </c>
      <c r="AL7" s="759"/>
      <c r="AM7" s="759"/>
      <c r="AN7" s="759"/>
      <c r="AO7" s="759"/>
      <c r="AP7" s="759">
        <v>41832</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540</v>
      </c>
      <c r="BT7" s="747"/>
      <c r="BU7" s="747"/>
      <c r="BV7" s="747"/>
      <c r="BW7" s="747"/>
      <c r="BX7" s="747"/>
      <c r="BY7" s="747"/>
      <c r="BZ7" s="747"/>
      <c r="CA7" s="747"/>
      <c r="CB7" s="747"/>
      <c r="CC7" s="747"/>
      <c r="CD7" s="747"/>
      <c r="CE7" s="747"/>
      <c r="CF7" s="747"/>
      <c r="CG7" s="762"/>
      <c r="CH7" s="743">
        <v>28</v>
      </c>
      <c r="CI7" s="744"/>
      <c r="CJ7" s="744"/>
      <c r="CK7" s="744"/>
      <c r="CL7" s="745"/>
      <c r="CM7" s="743">
        <v>1104</v>
      </c>
      <c r="CN7" s="744"/>
      <c r="CO7" s="744"/>
      <c r="CP7" s="744"/>
      <c r="CQ7" s="745"/>
      <c r="CR7" s="743">
        <v>500</v>
      </c>
      <c r="CS7" s="744"/>
      <c r="CT7" s="744"/>
      <c r="CU7" s="744"/>
      <c r="CV7" s="745"/>
      <c r="CW7" s="743">
        <v>292</v>
      </c>
      <c r="CX7" s="744"/>
      <c r="CY7" s="744"/>
      <c r="CZ7" s="744"/>
      <c r="DA7" s="745"/>
      <c r="DB7" s="743" t="s">
        <v>548</v>
      </c>
      <c r="DC7" s="744"/>
      <c r="DD7" s="744"/>
      <c r="DE7" s="744"/>
      <c r="DF7" s="745"/>
      <c r="DG7" s="743" t="s">
        <v>548</v>
      </c>
      <c r="DH7" s="744"/>
      <c r="DI7" s="744"/>
      <c r="DJ7" s="744"/>
      <c r="DK7" s="745"/>
      <c r="DL7" s="743" t="s">
        <v>548</v>
      </c>
      <c r="DM7" s="744"/>
      <c r="DN7" s="744"/>
      <c r="DO7" s="744"/>
      <c r="DP7" s="745"/>
      <c r="DQ7" s="743" t="s">
        <v>548</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3321</v>
      </c>
      <c r="R8" s="784"/>
      <c r="S8" s="784"/>
      <c r="T8" s="784"/>
      <c r="U8" s="784"/>
      <c r="V8" s="784">
        <v>3315</v>
      </c>
      <c r="W8" s="784"/>
      <c r="X8" s="784"/>
      <c r="Y8" s="784"/>
      <c r="Z8" s="784"/>
      <c r="AA8" s="784">
        <v>6</v>
      </c>
      <c r="AB8" s="784"/>
      <c r="AC8" s="784"/>
      <c r="AD8" s="784"/>
      <c r="AE8" s="785"/>
      <c r="AF8" s="786">
        <v>6</v>
      </c>
      <c r="AG8" s="787"/>
      <c r="AH8" s="787"/>
      <c r="AI8" s="787"/>
      <c r="AJ8" s="788"/>
      <c r="AK8" s="769">
        <v>2966</v>
      </c>
      <c r="AL8" s="770"/>
      <c r="AM8" s="770"/>
      <c r="AN8" s="770"/>
      <c r="AO8" s="770"/>
      <c r="AP8" s="770" t="s">
        <v>548</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541</v>
      </c>
      <c r="BT8" s="774"/>
      <c r="BU8" s="774"/>
      <c r="BV8" s="774"/>
      <c r="BW8" s="774"/>
      <c r="BX8" s="774"/>
      <c r="BY8" s="774"/>
      <c r="BZ8" s="774"/>
      <c r="CA8" s="774"/>
      <c r="CB8" s="774"/>
      <c r="CC8" s="774"/>
      <c r="CD8" s="774"/>
      <c r="CE8" s="774"/>
      <c r="CF8" s="774"/>
      <c r="CG8" s="775"/>
      <c r="CH8" s="776">
        <v>-4</v>
      </c>
      <c r="CI8" s="777"/>
      <c r="CJ8" s="777"/>
      <c r="CK8" s="777"/>
      <c r="CL8" s="778"/>
      <c r="CM8" s="776">
        <v>601</v>
      </c>
      <c r="CN8" s="777"/>
      <c r="CO8" s="777"/>
      <c r="CP8" s="777"/>
      <c r="CQ8" s="778"/>
      <c r="CR8" s="776">
        <v>500</v>
      </c>
      <c r="CS8" s="777"/>
      <c r="CT8" s="777"/>
      <c r="CU8" s="777"/>
      <c r="CV8" s="778"/>
      <c r="CW8" s="776">
        <v>409</v>
      </c>
      <c r="CX8" s="777"/>
      <c r="CY8" s="777"/>
      <c r="CZ8" s="777"/>
      <c r="DA8" s="778"/>
      <c r="DB8" s="776" t="s">
        <v>548</v>
      </c>
      <c r="DC8" s="777"/>
      <c r="DD8" s="777"/>
      <c r="DE8" s="777"/>
      <c r="DF8" s="778"/>
      <c r="DG8" s="776" t="s">
        <v>548</v>
      </c>
      <c r="DH8" s="777"/>
      <c r="DI8" s="777"/>
      <c r="DJ8" s="777"/>
      <c r="DK8" s="778"/>
      <c r="DL8" s="776" t="s">
        <v>548</v>
      </c>
      <c r="DM8" s="777"/>
      <c r="DN8" s="777"/>
      <c r="DO8" s="777"/>
      <c r="DP8" s="778"/>
      <c r="DQ8" s="776" t="s">
        <v>548</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t="s">
        <v>561</v>
      </c>
      <c r="BS9" s="773" t="s">
        <v>542</v>
      </c>
      <c r="BT9" s="774"/>
      <c r="BU9" s="774"/>
      <c r="BV9" s="774"/>
      <c r="BW9" s="774"/>
      <c r="BX9" s="774"/>
      <c r="BY9" s="774"/>
      <c r="BZ9" s="774"/>
      <c r="CA9" s="774"/>
      <c r="CB9" s="774"/>
      <c r="CC9" s="774"/>
      <c r="CD9" s="774"/>
      <c r="CE9" s="774"/>
      <c r="CF9" s="774"/>
      <c r="CG9" s="775"/>
      <c r="CH9" s="776">
        <v>0</v>
      </c>
      <c r="CI9" s="777"/>
      <c r="CJ9" s="777"/>
      <c r="CK9" s="777"/>
      <c r="CL9" s="778"/>
      <c r="CM9" s="776">
        <v>13</v>
      </c>
      <c r="CN9" s="777"/>
      <c r="CO9" s="777"/>
      <c r="CP9" s="777"/>
      <c r="CQ9" s="778"/>
      <c r="CR9" s="776">
        <v>5</v>
      </c>
      <c r="CS9" s="777"/>
      <c r="CT9" s="777"/>
      <c r="CU9" s="777"/>
      <c r="CV9" s="778"/>
      <c r="CW9" s="776">
        <v>1</v>
      </c>
      <c r="CX9" s="777"/>
      <c r="CY9" s="777"/>
      <c r="CZ9" s="777"/>
      <c r="DA9" s="778"/>
      <c r="DB9" s="776">
        <v>6518</v>
      </c>
      <c r="DC9" s="777"/>
      <c r="DD9" s="777"/>
      <c r="DE9" s="777"/>
      <c r="DF9" s="778"/>
      <c r="DG9" s="776">
        <v>8785</v>
      </c>
      <c r="DH9" s="777"/>
      <c r="DI9" s="777"/>
      <c r="DJ9" s="777"/>
      <c r="DK9" s="778"/>
      <c r="DL9" s="776" t="s">
        <v>548</v>
      </c>
      <c r="DM9" s="777"/>
      <c r="DN9" s="777"/>
      <c r="DO9" s="777"/>
      <c r="DP9" s="778"/>
      <c r="DQ9" s="776" t="s">
        <v>548</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543</v>
      </c>
      <c r="BT10" s="774"/>
      <c r="BU10" s="774"/>
      <c r="BV10" s="774"/>
      <c r="BW10" s="774"/>
      <c r="BX10" s="774"/>
      <c r="BY10" s="774"/>
      <c r="BZ10" s="774"/>
      <c r="CA10" s="774"/>
      <c r="CB10" s="774"/>
      <c r="CC10" s="774"/>
      <c r="CD10" s="774"/>
      <c r="CE10" s="774"/>
      <c r="CF10" s="774"/>
      <c r="CG10" s="775"/>
      <c r="CH10" s="776">
        <v>61</v>
      </c>
      <c r="CI10" s="777"/>
      <c r="CJ10" s="777"/>
      <c r="CK10" s="777"/>
      <c r="CL10" s="778"/>
      <c r="CM10" s="776">
        <v>1705</v>
      </c>
      <c r="CN10" s="777"/>
      <c r="CO10" s="777"/>
      <c r="CP10" s="777"/>
      <c r="CQ10" s="778"/>
      <c r="CR10" s="776">
        <v>800</v>
      </c>
      <c r="CS10" s="777"/>
      <c r="CT10" s="777"/>
      <c r="CU10" s="777"/>
      <c r="CV10" s="778"/>
      <c r="CW10" s="776">
        <v>1318</v>
      </c>
      <c r="CX10" s="777"/>
      <c r="CY10" s="777"/>
      <c r="CZ10" s="777"/>
      <c r="DA10" s="778"/>
      <c r="DB10" s="776" t="s">
        <v>548</v>
      </c>
      <c r="DC10" s="777"/>
      <c r="DD10" s="777"/>
      <c r="DE10" s="777"/>
      <c r="DF10" s="778"/>
      <c r="DG10" s="776" t="s">
        <v>548</v>
      </c>
      <c r="DH10" s="777"/>
      <c r="DI10" s="777"/>
      <c r="DJ10" s="777"/>
      <c r="DK10" s="778"/>
      <c r="DL10" s="776" t="s">
        <v>548</v>
      </c>
      <c r="DM10" s="777"/>
      <c r="DN10" s="777"/>
      <c r="DO10" s="777"/>
      <c r="DP10" s="778"/>
      <c r="DQ10" s="776" t="s">
        <v>548</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544</v>
      </c>
      <c r="BT11" s="774"/>
      <c r="BU11" s="774"/>
      <c r="BV11" s="774"/>
      <c r="BW11" s="774"/>
      <c r="BX11" s="774"/>
      <c r="BY11" s="774"/>
      <c r="BZ11" s="774"/>
      <c r="CA11" s="774"/>
      <c r="CB11" s="774"/>
      <c r="CC11" s="774"/>
      <c r="CD11" s="774"/>
      <c r="CE11" s="774"/>
      <c r="CF11" s="774"/>
      <c r="CG11" s="775"/>
      <c r="CH11" s="776">
        <v>-6</v>
      </c>
      <c r="CI11" s="777"/>
      <c r="CJ11" s="777"/>
      <c r="CK11" s="777"/>
      <c r="CL11" s="778"/>
      <c r="CM11" s="776">
        <v>4594</v>
      </c>
      <c r="CN11" s="777"/>
      <c r="CO11" s="777"/>
      <c r="CP11" s="777"/>
      <c r="CQ11" s="778"/>
      <c r="CR11" s="776">
        <v>500</v>
      </c>
      <c r="CS11" s="777"/>
      <c r="CT11" s="777"/>
      <c r="CU11" s="777"/>
      <c r="CV11" s="778"/>
      <c r="CW11" s="776">
        <v>252</v>
      </c>
      <c r="CX11" s="777"/>
      <c r="CY11" s="777"/>
      <c r="CZ11" s="777"/>
      <c r="DA11" s="778"/>
      <c r="DB11" s="776" t="s">
        <v>548</v>
      </c>
      <c r="DC11" s="777"/>
      <c r="DD11" s="777"/>
      <c r="DE11" s="777"/>
      <c r="DF11" s="778"/>
      <c r="DG11" s="776" t="s">
        <v>548</v>
      </c>
      <c r="DH11" s="777"/>
      <c r="DI11" s="777"/>
      <c r="DJ11" s="777"/>
      <c r="DK11" s="778"/>
      <c r="DL11" s="776" t="s">
        <v>548</v>
      </c>
      <c r="DM11" s="777"/>
      <c r="DN11" s="777"/>
      <c r="DO11" s="777"/>
      <c r="DP11" s="778"/>
      <c r="DQ11" s="776" t="s">
        <v>548</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545</v>
      </c>
      <c r="BT12" s="774"/>
      <c r="BU12" s="774"/>
      <c r="BV12" s="774"/>
      <c r="BW12" s="774"/>
      <c r="BX12" s="774"/>
      <c r="BY12" s="774"/>
      <c r="BZ12" s="774"/>
      <c r="CA12" s="774"/>
      <c r="CB12" s="774"/>
      <c r="CC12" s="774"/>
      <c r="CD12" s="774"/>
      <c r="CE12" s="774"/>
      <c r="CF12" s="774"/>
      <c r="CG12" s="775"/>
      <c r="CH12" s="776">
        <v>140</v>
      </c>
      <c r="CI12" s="777"/>
      <c r="CJ12" s="777"/>
      <c r="CK12" s="777"/>
      <c r="CL12" s="778"/>
      <c r="CM12" s="776">
        <v>3592</v>
      </c>
      <c r="CN12" s="777"/>
      <c r="CO12" s="777"/>
      <c r="CP12" s="777"/>
      <c r="CQ12" s="778"/>
      <c r="CR12" s="776">
        <v>400</v>
      </c>
      <c r="CS12" s="777"/>
      <c r="CT12" s="777"/>
      <c r="CU12" s="777"/>
      <c r="CV12" s="778"/>
      <c r="CW12" s="776" t="s">
        <v>548</v>
      </c>
      <c r="CX12" s="777"/>
      <c r="CY12" s="777"/>
      <c r="CZ12" s="777"/>
      <c r="DA12" s="778"/>
      <c r="DB12" s="776" t="s">
        <v>548</v>
      </c>
      <c r="DC12" s="777"/>
      <c r="DD12" s="777"/>
      <c r="DE12" s="777"/>
      <c r="DF12" s="778"/>
      <c r="DG12" s="776" t="s">
        <v>548</v>
      </c>
      <c r="DH12" s="777"/>
      <c r="DI12" s="777"/>
      <c r="DJ12" s="777"/>
      <c r="DK12" s="778"/>
      <c r="DL12" s="776" t="s">
        <v>548</v>
      </c>
      <c r="DM12" s="777"/>
      <c r="DN12" s="777"/>
      <c r="DO12" s="777"/>
      <c r="DP12" s="778"/>
      <c r="DQ12" s="776" t="s">
        <v>548</v>
      </c>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t="s">
        <v>546</v>
      </c>
      <c r="BT13" s="774"/>
      <c r="BU13" s="774"/>
      <c r="BV13" s="774"/>
      <c r="BW13" s="774"/>
      <c r="BX13" s="774"/>
      <c r="BY13" s="774"/>
      <c r="BZ13" s="774"/>
      <c r="CA13" s="774"/>
      <c r="CB13" s="774"/>
      <c r="CC13" s="774"/>
      <c r="CD13" s="774"/>
      <c r="CE13" s="774"/>
      <c r="CF13" s="774"/>
      <c r="CG13" s="775"/>
      <c r="CH13" s="776">
        <v>19</v>
      </c>
      <c r="CI13" s="777"/>
      <c r="CJ13" s="777"/>
      <c r="CK13" s="777"/>
      <c r="CL13" s="778"/>
      <c r="CM13" s="776">
        <v>280</v>
      </c>
      <c r="CN13" s="777"/>
      <c r="CO13" s="777"/>
      <c r="CP13" s="777"/>
      <c r="CQ13" s="778"/>
      <c r="CR13" s="776">
        <v>30</v>
      </c>
      <c r="CS13" s="777"/>
      <c r="CT13" s="777"/>
      <c r="CU13" s="777"/>
      <c r="CV13" s="778"/>
      <c r="CW13" s="776" t="s">
        <v>548</v>
      </c>
      <c r="CX13" s="777"/>
      <c r="CY13" s="777"/>
      <c r="CZ13" s="777"/>
      <c r="DA13" s="778"/>
      <c r="DB13" s="776" t="s">
        <v>548</v>
      </c>
      <c r="DC13" s="777"/>
      <c r="DD13" s="777"/>
      <c r="DE13" s="777"/>
      <c r="DF13" s="778"/>
      <c r="DG13" s="776" t="s">
        <v>548</v>
      </c>
      <c r="DH13" s="777"/>
      <c r="DI13" s="777"/>
      <c r="DJ13" s="777"/>
      <c r="DK13" s="778"/>
      <c r="DL13" s="776" t="s">
        <v>548</v>
      </c>
      <c r="DM13" s="777"/>
      <c r="DN13" s="777"/>
      <c r="DO13" s="777"/>
      <c r="DP13" s="778"/>
      <c r="DQ13" s="776" t="s">
        <v>548</v>
      </c>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t="s">
        <v>547</v>
      </c>
      <c r="BT14" s="774"/>
      <c r="BU14" s="774"/>
      <c r="BV14" s="774"/>
      <c r="BW14" s="774"/>
      <c r="BX14" s="774"/>
      <c r="BY14" s="774"/>
      <c r="BZ14" s="774"/>
      <c r="CA14" s="774"/>
      <c r="CB14" s="774"/>
      <c r="CC14" s="774"/>
      <c r="CD14" s="774"/>
      <c r="CE14" s="774"/>
      <c r="CF14" s="774"/>
      <c r="CG14" s="775"/>
      <c r="CH14" s="776">
        <v>6</v>
      </c>
      <c r="CI14" s="777"/>
      <c r="CJ14" s="777"/>
      <c r="CK14" s="777"/>
      <c r="CL14" s="778"/>
      <c r="CM14" s="776">
        <v>626</v>
      </c>
      <c r="CN14" s="777"/>
      <c r="CO14" s="777"/>
      <c r="CP14" s="777"/>
      <c r="CQ14" s="778"/>
      <c r="CR14" s="776">
        <v>400</v>
      </c>
      <c r="CS14" s="777"/>
      <c r="CT14" s="777"/>
      <c r="CU14" s="777"/>
      <c r="CV14" s="778"/>
      <c r="CW14" s="776">
        <v>157</v>
      </c>
      <c r="CX14" s="777"/>
      <c r="CY14" s="777"/>
      <c r="CZ14" s="777"/>
      <c r="DA14" s="778"/>
      <c r="DB14" s="776" t="s">
        <v>548</v>
      </c>
      <c r="DC14" s="777"/>
      <c r="DD14" s="777"/>
      <c r="DE14" s="777"/>
      <c r="DF14" s="778"/>
      <c r="DG14" s="776" t="s">
        <v>548</v>
      </c>
      <c r="DH14" s="777"/>
      <c r="DI14" s="777"/>
      <c r="DJ14" s="777"/>
      <c r="DK14" s="778"/>
      <c r="DL14" s="776" t="s">
        <v>548</v>
      </c>
      <c r="DM14" s="777"/>
      <c r="DN14" s="777"/>
      <c r="DO14" s="777"/>
      <c r="DP14" s="778"/>
      <c r="DQ14" s="776" t="s">
        <v>548</v>
      </c>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405836</v>
      </c>
      <c r="R23" s="793"/>
      <c r="S23" s="793"/>
      <c r="T23" s="793"/>
      <c r="U23" s="793"/>
      <c r="V23" s="793">
        <v>389350</v>
      </c>
      <c r="W23" s="793"/>
      <c r="X23" s="793"/>
      <c r="Y23" s="793"/>
      <c r="Z23" s="793"/>
      <c r="AA23" s="793">
        <v>16486</v>
      </c>
      <c r="AB23" s="793"/>
      <c r="AC23" s="793"/>
      <c r="AD23" s="793"/>
      <c r="AE23" s="794"/>
      <c r="AF23" s="795">
        <v>12986</v>
      </c>
      <c r="AG23" s="793"/>
      <c r="AH23" s="793"/>
      <c r="AI23" s="793"/>
      <c r="AJ23" s="796"/>
      <c r="AK23" s="797"/>
      <c r="AL23" s="798"/>
      <c r="AM23" s="798"/>
      <c r="AN23" s="798"/>
      <c r="AO23" s="798"/>
      <c r="AP23" s="793">
        <v>41832</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83126</v>
      </c>
      <c r="R28" s="823"/>
      <c r="S28" s="823"/>
      <c r="T28" s="823"/>
      <c r="U28" s="823"/>
      <c r="V28" s="823">
        <v>82475</v>
      </c>
      <c r="W28" s="823"/>
      <c r="X28" s="823"/>
      <c r="Y28" s="823"/>
      <c r="Z28" s="823"/>
      <c r="AA28" s="823">
        <v>651</v>
      </c>
      <c r="AB28" s="823"/>
      <c r="AC28" s="823"/>
      <c r="AD28" s="823"/>
      <c r="AE28" s="824"/>
      <c r="AF28" s="825">
        <v>651</v>
      </c>
      <c r="AG28" s="823"/>
      <c r="AH28" s="823"/>
      <c r="AI28" s="823"/>
      <c r="AJ28" s="826"/>
      <c r="AK28" s="827">
        <v>7866</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26700</v>
      </c>
      <c r="R29" s="784"/>
      <c r="S29" s="784"/>
      <c r="T29" s="784"/>
      <c r="U29" s="784"/>
      <c r="V29" s="784">
        <v>25576</v>
      </c>
      <c r="W29" s="784"/>
      <c r="X29" s="784"/>
      <c r="Y29" s="784"/>
      <c r="Z29" s="784"/>
      <c r="AA29" s="784">
        <v>1124</v>
      </c>
      <c r="AB29" s="784"/>
      <c r="AC29" s="784"/>
      <c r="AD29" s="784"/>
      <c r="AE29" s="785"/>
      <c r="AF29" s="786">
        <v>1124</v>
      </c>
      <c r="AG29" s="787"/>
      <c r="AH29" s="787"/>
      <c r="AI29" s="787"/>
      <c r="AJ29" s="788"/>
      <c r="AK29" s="834">
        <v>620</v>
      </c>
      <c r="AL29" s="830"/>
      <c r="AM29" s="830"/>
      <c r="AN29" s="830"/>
      <c r="AO29" s="830"/>
      <c r="AP29" s="830" t="s">
        <v>548</v>
      </c>
      <c r="AQ29" s="830"/>
      <c r="AR29" s="830"/>
      <c r="AS29" s="830"/>
      <c r="AT29" s="830"/>
      <c r="AU29" s="830" t="s">
        <v>548</v>
      </c>
      <c r="AV29" s="830"/>
      <c r="AW29" s="830"/>
      <c r="AX29" s="830"/>
      <c r="AY29" s="830"/>
      <c r="AZ29" s="831" t="s">
        <v>548</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76554</v>
      </c>
      <c r="R30" s="784"/>
      <c r="S30" s="784"/>
      <c r="T30" s="784"/>
      <c r="U30" s="784"/>
      <c r="V30" s="784">
        <v>74330</v>
      </c>
      <c r="W30" s="784"/>
      <c r="X30" s="784"/>
      <c r="Y30" s="784"/>
      <c r="Z30" s="784"/>
      <c r="AA30" s="784">
        <v>2224</v>
      </c>
      <c r="AB30" s="784"/>
      <c r="AC30" s="784"/>
      <c r="AD30" s="784"/>
      <c r="AE30" s="785"/>
      <c r="AF30" s="786">
        <v>2224</v>
      </c>
      <c r="AG30" s="787"/>
      <c r="AH30" s="787"/>
      <c r="AI30" s="787"/>
      <c r="AJ30" s="788"/>
      <c r="AK30" s="834">
        <v>148</v>
      </c>
      <c r="AL30" s="830"/>
      <c r="AM30" s="830"/>
      <c r="AN30" s="830"/>
      <c r="AO30" s="830"/>
      <c r="AP30" s="830" t="s">
        <v>548</v>
      </c>
      <c r="AQ30" s="830"/>
      <c r="AR30" s="830"/>
      <c r="AS30" s="830"/>
      <c r="AT30" s="830"/>
      <c r="AU30" s="830" t="s">
        <v>548</v>
      </c>
      <c r="AV30" s="830"/>
      <c r="AW30" s="830"/>
      <c r="AX30" s="830"/>
      <c r="AY30" s="830"/>
      <c r="AZ30" s="831" t="s">
        <v>548</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392</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393</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3999</v>
      </c>
      <c r="AG63" s="844"/>
      <c r="AH63" s="844"/>
      <c r="AI63" s="844"/>
      <c r="AJ63" s="845"/>
      <c r="AK63" s="846"/>
      <c r="AL63" s="841"/>
      <c r="AM63" s="841"/>
      <c r="AN63" s="841"/>
      <c r="AO63" s="841"/>
      <c r="AP63" s="844" t="s">
        <v>548</v>
      </c>
      <c r="AQ63" s="844"/>
      <c r="AR63" s="844"/>
      <c r="AS63" s="844"/>
      <c r="AT63" s="844"/>
      <c r="AU63" s="844" t="s">
        <v>548</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394</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395</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396</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554</v>
      </c>
      <c r="C68" s="870"/>
      <c r="D68" s="870"/>
      <c r="E68" s="870"/>
      <c r="F68" s="870"/>
      <c r="G68" s="870"/>
      <c r="H68" s="870"/>
      <c r="I68" s="870"/>
      <c r="J68" s="870"/>
      <c r="K68" s="870"/>
      <c r="L68" s="870"/>
      <c r="M68" s="870"/>
      <c r="N68" s="870"/>
      <c r="O68" s="870"/>
      <c r="P68" s="871"/>
      <c r="Q68" s="872">
        <v>9139</v>
      </c>
      <c r="R68" s="866"/>
      <c r="S68" s="866"/>
      <c r="T68" s="866"/>
      <c r="U68" s="866"/>
      <c r="V68" s="866">
        <v>8458</v>
      </c>
      <c r="W68" s="866"/>
      <c r="X68" s="866"/>
      <c r="Y68" s="866"/>
      <c r="Z68" s="866"/>
      <c r="AA68" s="866">
        <v>681</v>
      </c>
      <c r="AB68" s="866"/>
      <c r="AC68" s="866"/>
      <c r="AD68" s="866"/>
      <c r="AE68" s="866"/>
      <c r="AF68" s="866">
        <v>681</v>
      </c>
      <c r="AG68" s="866"/>
      <c r="AH68" s="866"/>
      <c r="AI68" s="866"/>
      <c r="AJ68" s="866"/>
      <c r="AK68" s="866">
        <v>92</v>
      </c>
      <c r="AL68" s="866"/>
      <c r="AM68" s="866"/>
      <c r="AN68" s="866"/>
      <c r="AO68" s="866"/>
      <c r="AP68" s="866">
        <v>2895</v>
      </c>
      <c r="AQ68" s="866"/>
      <c r="AR68" s="866"/>
      <c r="AS68" s="866"/>
      <c r="AT68" s="866"/>
      <c r="AU68" s="866">
        <v>124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555</v>
      </c>
      <c r="C69" s="874"/>
      <c r="D69" s="874"/>
      <c r="E69" s="874"/>
      <c r="F69" s="874"/>
      <c r="G69" s="874"/>
      <c r="H69" s="874"/>
      <c r="I69" s="874"/>
      <c r="J69" s="874"/>
      <c r="K69" s="874"/>
      <c r="L69" s="874"/>
      <c r="M69" s="874"/>
      <c r="N69" s="874"/>
      <c r="O69" s="874"/>
      <c r="P69" s="875"/>
      <c r="Q69" s="876">
        <v>217938</v>
      </c>
      <c r="R69" s="830"/>
      <c r="S69" s="830"/>
      <c r="T69" s="830"/>
      <c r="U69" s="830"/>
      <c r="V69" s="830">
        <v>200432</v>
      </c>
      <c r="W69" s="830"/>
      <c r="X69" s="830"/>
      <c r="Y69" s="830"/>
      <c r="Z69" s="830"/>
      <c r="AA69" s="830">
        <v>17506</v>
      </c>
      <c r="AB69" s="830"/>
      <c r="AC69" s="830"/>
      <c r="AD69" s="830"/>
      <c r="AE69" s="830"/>
      <c r="AF69" s="830">
        <v>40895</v>
      </c>
      <c r="AG69" s="830"/>
      <c r="AH69" s="830"/>
      <c r="AI69" s="830"/>
      <c r="AJ69" s="830"/>
      <c r="AK69" s="830" t="s">
        <v>548</v>
      </c>
      <c r="AL69" s="830"/>
      <c r="AM69" s="830"/>
      <c r="AN69" s="830"/>
      <c r="AO69" s="830"/>
      <c r="AP69" s="830" t="s">
        <v>548</v>
      </c>
      <c r="AQ69" s="830"/>
      <c r="AR69" s="830"/>
      <c r="AS69" s="830"/>
      <c r="AT69" s="830"/>
      <c r="AU69" s="830" t="s">
        <v>548</v>
      </c>
      <c r="AV69" s="830"/>
      <c r="AW69" s="830"/>
      <c r="AX69" s="830"/>
      <c r="AY69" s="830"/>
      <c r="AZ69" s="832" t="s">
        <v>556</v>
      </c>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557</v>
      </c>
      <c r="C70" s="874"/>
      <c r="D70" s="874"/>
      <c r="E70" s="874"/>
      <c r="F70" s="874"/>
      <c r="G70" s="874"/>
      <c r="H70" s="874"/>
      <c r="I70" s="874"/>
      <c r="J70" s="874"/>
      <c r="K70" s="874"/>
      <c r="L70" s="874"/>
      <c r="M70" s="874"/>
      <c r="N70" s="874"/>
      <c r="O70" s="874"/>
      <c r="P70" s="875"/>
      <c r="Q70" s="876">
        <v>898</v>
      </c>
      <c r="R70" s="830"/>
      <c r="S70" s="830"/>
      <c r="T70" s="830"/>
      <c r="U70" s="830"/>
      <c r="V70" s="830">
        <v>758</v>
      </c>
      <c r="W70" s="830"/>
      <c r="X70" s="830"/>
      <c r="Y70" s="830"/>
      <c r="Z70" s="830"/>
      <c r="AA70" s="830">
        <v>140</v>
      </c>
      <c r="AB70" s="830"/>
      <c r="AC70" s="830"/>
      <c r="AD70" s="830"/>
      <c r="AE70" s="830"/>
      <c r="AF70" s="830">
        <v>140</v>
      </c>
      <c r="AG70" s="830"/>
      <c r="AH70" s="830"/>
      <c r="AI70" s="830"/>
      <c r="AJ70" s="830"/>
      <c r="AK70" s="830">
        <v>85</v>
      </c>
      <c r="AL70" s="830"/>
      <c r="AM70" s="830"/>
      <c r="AN70" s="830"/>
      <c r="AO70" s="830"/>
      <c r="AP70" s="830" t="s">
        <v>548</v>
      </c>
      <c r="AQ70" s="830"/>
      <c r="AR70" s="830"/>
      <c r="AS70" s="830"/>
      <c r="AT70" s="830"/>
      <c r="AU70" s="830" t="s">
        <v>548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558</v>
      </c>
      <c r="C71" s="874"/>
      <c r="D71" s="874"/>
      <c r="E71" s="874"/>
      <c r="F71" s="874"/>
      <c r="G71" s="874"/>
      <c r="H71" s="874"/>
      <c r="I71" s="874"/>
      <c r="J71" s="874"/>
      <c r="K71" s="874"/>
      <c r="L71" s="874"/>
      <c r="M71" s="874"/>
      <c r="N71" s="874"/>
      <c r="O71" s="874"/>
      <c r="P71" s="875"/>
      <c r="Q71" s="876">
        <v>101278</v>
      </c>
      <c r="R71" s="830"/>
      <c r="S71" s="830"/>
      <c r="T71" s="830"/>
      <c r="U71" s="830"/>
      <c r="V71" s="830">
        <v>98372</v>
      </c>
      <c r="W71" s="830"/>
      <c r="X71" s="830"/>
      <c r="Y71" s="830"/>
      <c r="Z71" s="830"/>
      <c r="AA71" s="830">
        <v>2906</v>
      </c>
      <c r="AB71" s="830"/>
      <c r="AC71" s="830"/>
      <c r="AD71" s="830"/>
      <c r="AE71" s="830"/>
      <c r="AF71" s="830">
        <v>2874</v>
      </c>
      <c r="AG71" s="830"/>
      <c r="AH71" s="830"/>
      <c r="AI71" s="830"/>
      <c r="AJ71" s="830"/>
      <c r="AK71" s="830">
        <v>3777</v>
      </c>
      <c r="AL71" s="830"/>
      <c r="AM71" s="830"/>
      <c r="AN71" s="830"/>
      <c r="AO71" s="830"/>
      <c r="AP71" s="830">
        <v>85217</v>
      </c>
      <c r="AQ71" s="830"/>
      <c r="AR71" s="830"/>
      <c r="AS71" s="830"/>
      <c r="AT71" s="830"/>
      <c r="AU71" s="830">
        <v>6136</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559</v>
      </c>
      <c r="C72" s="874"/>
      <c r="D72" s="874"/>
      <c r="E72" s="874"/>
      <c r="F72" s="874"/>
      <c r="G72" s="874"/>
      <c r="H72" s="874"/>
      <c r="I72" s="874"/>
      <c r="J72" s="874"/>
      <c r="K72" s="874"/>
      <c r="L72" s="874"/>
      <c r="M72" s="874"/>
      <c r="N72" s="874"/>
      <c r="O72" s="874"/>
      <c r="P72" s="875"/>
      <c r="Q72" s="876">
        <v>11048</v>
      </c>
      <c r="R72" s="830"/>
      <c r="S72" s="830"/>
      <c r="T72" s="830"/>
      <c r="U72" s="830"/>
      <c r="V72" s="830">
        <v>10962</v>
      </c>
      <c r="W72" s="830"/>
      <c r="X72" s="830"/>
      <c r="Y72" s="830"/>
      <c r="Z72" s="830"/>
      <c r="AA72" s="830">
        <v>86</v>
      </c>
      <c r="AB72" s="830"/>
      <c r="AC72" s="830"/>
      <c r="AD72" s="830"/>
      <c r="AE72" s="830"/>
      <c r="AF72" s="830">
        <v>86</v>
      </c>
      <c r="AG72" s="830"/>
      <c r="AH72" s="830"/>
      <c r="AI72" s="830"/>
      <c r="AJ72" s="830"/>
      <c r="AK72" s="830">
        <v>4624</v>
      </c>
      <c r="AL72" s="830"/>
      <c r="AM72" s="830"/>
      <c r="AN72" s="830"/>
      <c r="AO72" s="830"/>
      <c r="AP72" s="830" t="s">
        <v>548</v>
      </c>
      <c r="AQ72" s="830"/>
      <c r="AR72" s="830"/>
      <c r="AS72" s="830"/>
      <c r="AT72" s="830"/>
      <c r="AU72" s="830" t="s">
        <v>548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560</v>
      </c>
      <c r="C73" s="874"/>
      <c r="D73" s="874"/>
      <c r="E73" s="874"/>
      <c r="F73" s="874"/>
      <c r="G73" s="874"/>
      <c r="H73" s="874"/>
      <c r="I73" s="874"/>
      <c r="J73" s="874"/>
      <c r="K73" s="874"/>
      <c r="L73" s="874"/>
      <c r="M73" s="874"/>
      <c r="N73" s="874"/>
      <c r="O73" s="874"/>
      <c r="P73" s="875"/>
      <c r="Q73" s="876">
        <v>1656633</v>
      </c>
      <c r="R73" s="830"/>
      <c r="S73" s="830"/>
      <c r="T73" s="830"/>
      <c r="U73" s="830"/>
      <c r="V73" s="830">
        <v>1631442</v>
      </c>
      <c r="W73" s="830"/>
      <c r="X73" s="830"/>
      <c r="Y73" s="830"/>
      <c r="Z73" s="830"/>
      <c r="AA73" s="830">
        <v>25191</v>
      </c>
      <c r="AB73" s="830"/>
      <c r="AC73" s="830"/>
      <c r="AD73" s="830"/>
      <c r="AE73" s="830"/>
      <c r="AF73" s="830">
        <v>25191</v>
      </c>
      <c r="AG73" s="830"/>
      <c r="AH73" s="830"/>
      <c r="AI73" s="830"/>
      <c r="AJ73" s="830"/>
      <c r="AK73" s="830">
        <v>23240</v>
      </c>
      <c r="AL73" s="830"/>
      <c r="AM73" s="830"/>
      <c r="AN73" s="830"/>
      <c r="AO73" s="830"/>
      <c r="AP73" s="830" t="s">
        <v>548</v>
      </c>
      <c r="AQ73" s="830"/>
      <c r="AR73" s="830"/>
      <c r="AS73" s="830"/>
      <c r="AT73" s="830"/>
      <c r="AU73" s="830" t="s">
        <v>548</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397</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69868</v>
      </c>
      <c r="AG88" s="844"/>
      <c r="AH88" s="844"/>
      <c r="AI88" s="844"/>
      <c r="AJ88" s="844"/>
      <c r="AK88" s="841"/>
      <c r="AL88" s="841"/>
      <c r="AM88" s="841"/>
      <c r="AN88" s="841"/>
      <c r="AO88" s="841"/>
      <c r="AP88" s="844">
        <v>88111</v>
      </c>
      <c r="AQ88" s="844"/>
      <c r="AR88" s="844"/>
      <c r="AS88" s="844"/>
      <c r="AT88" s="844"/>
      <c r="AU88" s="844">
        <v>6260</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398</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3135</v>
      </c>
      <c r="CS102" s="852"/>
      <c r="CT102" s="852"/>
      <c r="CU102" s="852"/>
      <c r="CV102" s="891"/>
      <c r="CW102" s="890">
        <v>2428</v>
      </c>
      <c r="CX102" s="852"/>
      <c r="CY102" s="852"/>
      <c r="CZ102" s="852"/>
      <c r="DA102" s="891"/>
      <c r="DB102" s="890">
        <v>6518</v>
      </c>
      <c r="DC102" s="852"/>
      <c r="DD102" s="852"/>
      <c r="DE102" s="852"/>
      <c r="DF102" s="891"/>
      <c r="DG102" s="890">
        <v>8785</v>
      </c>
      <c r="DH102" s="852"/>
      <c r="DI102" s="852"/>
      <c r="DJ102" s="852"/>
      <c r="DK102" s="891"/>
      <c r="DL102" s="890" t="s">
        <v>548</v>
      </c>
      <c r="DM102" s="852"/>
      <c r="DN102" s="852"/>
      <c r="DO102" s="852"/>
      <c r="DP102" s="891"/>
      <c r="DQ102" s="890" t="s">
        <v>548</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399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401</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402</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406</v>
      </c>
      <c r="AB109" s="893"/>
      <c r="AC109" s="893"/>
      <c r="AD109" s="893"/>
      <c r="AE109" s="894"/>
      <c r="AF109" s="892" t="s">
        <v>407</v>
      </c>
      <c r="AG109" s="893"/>
      <c r="AH109" s="893"/>
      <c r="AI109" s="893"/>
      <c r="AJ109" s="894"/>
      <c r="AK109" s="892" t="s">
        <v>294</v>
      </c>
      <c r="AL109" s="893"/>
      <c r="AM109" s="893"/>
      <c r="AN109" s="893"/>
      <c r="AO109" s="894"/>
      <c r="AP109" s="892" t="s">
        <v>408</v>
      </c>
      <c r="AQ109" s="893"/>
      <c r="AR109" s="893"/>
      <c r="AS109" s="893"/>
      <c r="AT109" s="895"/>
      <c r="AU109" s="912" t="s">
        <v>405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406</v>
      </c>
      <c r="BR109" s="893"/>
      <c r="BS109" s="893"/>
      <c r="BT109" s="893"/>
      <c r="BU109" s="894"/>
      <c r="BV109" s="892" t="s">
        <v>407</v>
      </c>
      <c r="BW109" s="893"/>
      <c r="BX109" s="893"/>
      <c r="BY109" s="893"/>
      <c r="BZ109" s="894"/>
      <c r="CA109" s="892" t="s">
        <v>294</v>
      </c>
      <c r="CB109" s="893"/>
      <c r="CC109" s="893"/>
      <c r="CD109" s="893"/>
      <c r="CE109" s="894"/>
      <c r="CF109" s="913" t="s">
        <v>408</v>
      </c>
      <c r="CG109" s="913"/>
      <c r="CH109" s="913"/>
      <c r="CI109" s="913"/>
      <c r="CJ109" s="913"/>
      <c r="CK109" s="892" t="s">
        <v>409</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406</v>
      </c>
      <c r="DH109" s="893"/>
      <c r="DI109" s="893"/>
      <c r="DJ109" s="893"/>
      <c r="DK109" s="894"/>
      <c r="DL109" s="892" t="s">
        <v>407</v>
      </c>
      <c r="DM109" s="893"/>
      <c r="DN109" s="893"/>
      <c r="DO109" s="893"/>
      <c r="DP109" s="894"/>
      <c r="DQ109" s="892" t="s">
        <v>294</v>
      </c>
      <c r="DR109" s="893"/>
      <c r="DS109" s="893"/>
      <c r="DT109" s="893"/>
      <c r="DU109" s="894"/>
      <c r="DV109" s="892" t="s">
        <v>408</v>
      </c>
      <c r="DW109" s="893"/>
      <c r="DX109" s="893"/>
      <c r="DY109" s="893"/>
      <c r="DZ109" s="895"/>
    </row>
    <row r="110" spans="1:131" s="218" customFormat="1" ht="26.25" customHeight="1" x14ac:dyDescent="0.2">
      <c r="A110" s="896" t="s">
        <v>410</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3992509</v>
      </c>
      <c r="AB110" s="900"/>
      <c r="AC110" s="900"/>
      <c r="AD110" s="900"/>
      <c r="AE110" s="901"/>
      <c r="AF110" s="902">
        <v>3823090</v>
      </c>
      <c r="AG110" s="900"/>
      <c r="AH110" s="900"/>
      <c r="AI110" s="900"/>
      <c r="AJ110" s="901"/>
      <c r="AK110" s="902">
        <v>3588556</v>
      </c>
      <c r="AL110" s="900"/>
      <c r="AM110" s="900"/>
      <c r="AN110" s="900"/>
      <c r="AO110" s="901"/>
      <c r="AP110" s="903">
        <v>1.6</v>
      </c>
      <c r="AQ110" s="904"/>
      <c r="AR110" s="904"/>
      <c r="AS110" s="904"/>
      <c r="AT110" s="905"/>
      <c r="AU110" s="906" t="s">
        <v>69</v>
      </c>
      <c r="AV110" s="907"/>
      <c r="AW110" s="907"/>
      <c r="AX110" s="907"/>
      <c r="AY110" s="907"/>
      <c r="AZ110" s="929" t="s">
        <v>411</v>
      </c>
      <c r="BA110" s="897"/>
      <c r="BB110" s="897"/>
      <c r="BC110" s="897"/>
      <c r="BD110" s="897"/>
      <c r="BE110" s="897"/>
      <c r="BF110" s="897"/>
      <c r="BG110" s="897"/>
      <c r="BH110" s="897"/>
      <c r="BI110" s="897"/>
      <c r="BJ110" s="897"/>
      <c r="BK110" s="897"/>
      <c r="BL110" s="897"/>
      <c r="BM110" s="897"/>
      <c r="BN110" s="897"/>
      <c r="BO110" s="897"/>
      <c r="BP110" s="898"/>
      <c r="BQ110" s="930">
        <v>55594706</v>
      </c>
      <c r="BR110" s="931"/>
      <c r="BS110" s="931"/>
      <c r="BT110" s="931"/>
      <c r="BU110" s="931"/>
      <c r="BV110" s="931">
        <v>48131934</v>
      </c>
      <c r="BW110" s="931"/>
      <c r="BX110" s="931"/>
      <c r="BY110" s="931"/>
      <c r="BZ110" s="931"/>
      <c r="CA110" s="931">
        <v>41831959</v>
      </c>
      <c r="CB110" s="931"/>
      <c r="CC110" s="931"/>
      <c r="CD110" s="931"/>
      <c r="CE110" s="931"/>
      <c r="CF110" s="944">
        <v>18.5</v>
      </c>
      <c r="CG110" s="945"/>
      <c r="CH110" s="945"/>
      <c r="CI110" s="945"/>
      <c r="CJ110" s="945"/>
      <c r="CK110" s="946" t="s">
        <v>412</v>
      </c>
      <c r="CL110" s="947"/>
      <c r="CM110" s="929" t="s">
        <v>413</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414</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415</v>
      </c>
      <c r="BA111" s="923"/>
      <c r="BB111" s="923"/>
      <c r="BC111" s="923"/>
      <c r="BD111" s="923"/>
      <c r="BE111" s="923"/>
      <c r="BF111" s="923"/>
      <c r="BG111" s="923"/>
      <c r="BH111" s="923"/>
      <c r="BI111" s="923"/>
      <c r="BJ111" s="923"/>
      <c r="BK111" s="923"/>
      <c r="BL111" s="923"/>
      <c r="BM111" s="923"/>
      <c r="BN111" s="923"/>
      <c r="BO111" s="923"/>
      <c r="BP111" s="924"/>
      <c r="BQ111" s="925">
        <v>22507655</v>
      </c>
      <c r="BR111" s="926"/>
      <c r="BS111" s="926"/>
      <c r="BT111" s="926"/>
      <c r="BU111" s="926"/>
      <c r="BV111" s="926">
        <v>22725341</v>
      </c>
      <c r="BW111" s="926"/>
      <c r="BX111" s="926"/>
      <c r="BY111" s="926"/>
      <c r="BZ111" s="926"/>
      <c r="CA111" s="926">
        <v>16529325</v>
      </c>
      <c r="CB111" s="926"/>
      <c r="CC111" s="926"/>
      <c r="CD111" s="926"/>
      <c r="CE111" s="926"/>
      <c r="CF111" s="920">
        <v>7.3</v>
      </c>
      <c r="CG111" s="921"/>
      <c r="CH111" s="921"/>
      <c r="CI111" s="921"/>
      <c r="CJ111" s="921"/>
      <c r="CK111" s="948"/>
      <c r="CL111" s="949"/>
      <c r="CM111" s="922" t="s">
        <v>416</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417</v>
      </c>
      <c r="B112" s="953"/>
      <c r="C112" s="923" t="s">
        <v>418</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v>863297</v>
      </c>
      <c r="AB112" s="959"/>
      <c r="AC112" s="959"/>
      <c r="AD112" s="959"/>
      <c r="AE112" s="960"/>
      <c r="AF112" s="961">
        <v>615267</v>
      </c>
      <c r="AG112" s="959"/>
      <c r="AH112" s="959"/>
      <c r="AI112" s="959"/>
      <c r="AJ112" s="960"/>
      <c r="AK112" s="961">
        <v>374033</v>
      </c>
      <c r="AL112" s="959"/>
      <c r="AM112" s="959"/>
      <c r="AN112" s="959"/>
      <c r="AO112" s="960"/>
      <c r="AP112" s="962">
        <v>0.2</v>
      </c>
      <c r="AQ112" s="963"/>
      <c r="AR112" s="963"/>
      <c r="AS112" s="963"/>
      <c r="AT112" s="964"/>
      <c r="AU112" s="908"/>
      <c r="AV112" s="909"/>
      <c r="AW112" s="909"/>
      <c r="AX112" s="909"/>
      <c r="AY112" s="909"/>
      <c r="AZ112" s="922" t="s">
        <v>419</v>
      </c>
      <c r="BA112" s="923"/>
      <c r="BB112" s="923"/>
      <c r="BC112" s="923"/>
      <c r="BD112" s="923"/>
      <c r="BE112" s="923"/>
      <c r="BF112" s="923"/>
      <c r="BG112" s="923"/>
      <c r="BH112" s="923"/>
      <c r="BI112" s="923"/>
      <c r="BJ112" s="923"/>
      <c r="BK112" s="923"/>
      <c r="BL112" s="923"/>
      <c r="BM112" s="923"/>
      <c r="BN112" s="923"/>
      <c r="BO112" s="923"/>
      <c r="BP112" s="924"/>
      <c r="BQ112" s="925" t="s">
        <v>122</v>
      </c>
      <c r="BR112" s="926"/>
      <c r="BS112" s="926"/>
      <c r="BT112" s="926"/>
      <c r="BU112" s="926"/>
      <c r="BV112" s="926" t="s">
        <v>122</v>
      </c>
      <c r="BW112" s="926"/>
      <c r="BX112" s="926"/>
      <c r="BY112" s="926"/>
      <c r="BZ112" s="926"/>
      <c r="CA112" s="926" t="s">
        <v>122</v>
      </c>
      <c r="CB112" s="926"/>
      <c r="CC112" s="926"/>
      <c r="CD112" s="926"/>
      <c r="CE112" s="926"/>
      <c r="CF112" s="920" t="s">
        <v>122</v>
      </c>
      <c r="CG112" s="921"/>
      <c r="CH112" s="921"/>
      <c r="CI112" s="921"/>
      <c r="CJ112" s="921"/>
      <c r="CK112" s="948"/>
      <c r="CL112" s="949"/>
      <c r="CM112" s="922" t="s">
        <v>420</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421</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t="s">
        <v>122</v>
      </c>
      <c r="AB113" s="938"/>
      <c r="AC113" s="938"/>
      <c r="AD113" s="938"/>
      <c r="AE113" s="939"/>
      <c r="AF113" s="940" t="s">
        <v>122</v>
      </c>
      <c r="AG113" s="938"/>
      <c r="AH113" s="938"/>
      <c r="AI113" s="938"/>
      <c r="AJ113" s="939"/>
      <c r="AK113" s="940" t="s">
        <v>122</v>
      </c>
      <c r="AL113" s="938"/>
      <c r="AM113" s="938"/>
      <c r="AN113" s="938"/>
      <c r="AO113" s="939"/>
      <c r="AP113" s="941" t="s">
        <v>122</v>
      </c>
      <c r="AQ113" s="942"/>
      <c r="AR113" s="942"/>
      <c r="AS113" s="942"/>
      <c r="AT113" s="943"/>
      <c r="AU113" s="908"/>
      <c r="AV113" s="909"/>
      <c r="AW113" s="909"/>
      <c r="AX113" s="909"/>
      <c r="AY113" s="909"/>
      <c r="AZ113" s="922" t="s">
        <v>422</v>
      </c>
      <c r="BA113" s="923"/>
      <c r="BB113" s="923"/>
      <c r="BC113" s="923"/>
      <c r="BD113" s="923"/>
      <c r="BE113" s="923"/>
      <c r="BF113" s="923"/>
      <c r="BG113" s="923"/>
      <c r="BH113" s="923"/>
      <c r="BI113" s="923"/>
      <c r="BJ113" s="923"/>
      <c r="BK113" s="923"/>
      <c r="BL113" s="923"/>
      <c r="BM113" s="923"/>
      <c r="BN113" s="923"/>
      <c r="BO113" s="923"/>
      <c r="BP113" s="924"/>
      <c r="BQ113" s="925">
        <v>4966166</v>
      </c>
      <c r="BR113" s="926"/>
      <c r="BS113" s="926"/>
      <c r="BT113" s="926"/>
      <c r="BU113" s="926"/>
      <c r="BV113" s="926">
        <v>5249888</v>
      </c>
      <c r="BW113" s="926"/>
      <c r="BX113" s="926"/>
      <c r="BY113" s="926"/>
      <c r="BZ113" s="926"/>
      <c r="CA113" s="926">
        <v>6260068</v>
      </c>
      <c r="CB113" s="926"/>
      <c r="CC113" s="926"/>
      <c r="CD113" s="926"/>
      <c r="CE113" s="926"/>
      <c r="CF113" s="920">
        <v>2.8</v>
      </c>
      <c r="CG113" s="921"/>
      <c r="CH113" s="921"/>
      <c r="CI113" s="921"/>
      <c r="CJ113" s="921"/>
      <c r="CK113" s="948"/>
      <c r="CL113" s="949"/>
      <c r="CM113" s="922" t="s">
        <v>423</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424</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266189</v>
      </c>
      <c r="AB114" s="959"/>
      <c r="AC114" s="959"/>
      <c r="AD114" s="959"/>
      <c r="AE114" s="960"/>
      <c r="AF114" s="961">
        <v>331224</v>
      </c>
      <c r="AG114" s="959"/>
      <c r="AH114" s="959"/>
      <c r="AI114" s="959"/>
      <c r="AJ114" s="960"/>
      <c r="AK114" s="961">
        <v>457960</v>
      </c>
      <c r="AL114" s="959"/>
      <c r="AM114" s="959"/>
      <c r="AN114" s="959"/>
      <c r="AO114" s="960"/>
      <c r="AP114" s="962">
        <v>0.2</v>
      </c>
      <c r="AQ114" s="963"/>
      <c r="AR114" s="963"/>
      <c r="AS114" s="963"/>
      <c r="AT114" s="964"/>
      <c r="AU114" s="908"/>
      <c r="AV114" s="909"/>
      <c r="AW114" s="909"/>
      <c r="AX114" s="909"/>
      <c r="AY114" s="909"/>
      <c r="AZ114" s="922" t="s">
        <v>425</v>
      </c>
      <c r="BA114" s="923"/>
      <c r="BB114" s="923"/>
      <c r="BC114" s="923"/>
      <c r="BD114" s="923"/>
      <c r="BE114" s="923"/>
      <c r="BF114" s="923"/>
      <c r="BG114" s="923"/>
      <c r="BH114" s="923"/>
      <c r="BI114" s="923"/>
      <c r="BJ114" s="923"/>
      <c r="BK114" s="923"/>
      <c r="BL114" s="923"/>
      <c r="BM114" s="923"/>
      <c r="BN114" s="923"/>
      <c r="BO114" s="923"/>
      <c r="BP114" s="924"/>
      <c r="BQ114" s="925">
        <v>31192973</v>
      </c>
      <c r="BR114" s="926"/>
      <c r="BS114" s="926"/>
      <c r="BT114" s="926"/>
      <c r="BU114" s="926"/>
      <c r="BV114" s="926">
        <v>32721619</v>
      </c>
      <c r="BW114" s="926"/>
      <c r="BX114" s="926"/>
      <c r="BY114" s="926"/>
      <c r="BZ114" s="926"/>
      <c r="CA114" s="926">
        <v>32013155</v>
      </c>
      <c r="CB114" s="926"/>
      <c r="CC114" s="926"/>
      <c r="CD114" s="926"/>
      <c r="CE114" s="926"/>
      <c r="CF114" s="920">
        <v>14.1</v>
      </c>
      <c r="CG114" s="921"/>
      <c r="CH114" s="921"/>
      <c r="CI114" s="921"/>
      <c r="CJ114" s="921"/>
      <c r="CK114" s="948"/>
      <c r="CL114" s="949"/>
      <c r="CM114" s="922" t="s">
        <v>426</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427</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3408708</v>
      </c>
      <c r="AB115" s="938"/>
      <c r="AC115" s="938"/>
      <c r="AD115" s="938"/>
      <c r="AE115" s="939"/>
      <c r="AF115" s="940">
        <v>4338490</v>
      </c>
      <c r="AG115" s="938"/>
      <c r="AH115" s="938"/>
      <c r="AI115" s="938"/>
      <c r="AJ115" s="939"/>
      <c r="AK115" s="940">
        <v>3813690</v>
      </c>
      <c r="AL115" s="938"/>
      <c r="AM115" s="938"/>
      <c r="AN115" s="938"/>
      <c r="AO115" s="939"/>
      <c r="AP115" s="941">
        <v>1.7</v>
      </c>
      <c r="AQ115" s="942"/>
      <c r="AR115" s="942"/>
      <c r="AS115" s="942"/>
      <c r="AT115" s="943"/>
      <c r="AU115" s="908"/>
      <c r="AV115" s="909"/>
      <c r="AW115" s="909"/>
      <c r="AX115" s="909"/>
      <c r="AY115" s="909"/>
      <c r="AZ115" s="922" t="s">
        <v>428</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429</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20739372</v>
      </c>
      <c r="DH115" s="959"/>
      <c r="DI115" s="959"/>
      <c r="DJ115" s="959"/>
      <c r="DK115" s="960"/>
      <c r="DL115" s="961">
        <v>21214964</v>
      </c>
      <c r="DM115" s="959"/>
      <c r="DN115" s="959"/>
      <c r="DO115" s="959"/>
      <c r="DP115" s="960"/>
      <c r="DQ115" s="961">
        <v>15303487</v>
      </c>
      <c r="DR115" s="959"/>
      <c r="DS115" s="959"/>
      <c r="DT115" s="959"/>
      <c r="DU115" s="960"/>
      <c r="DV115" s="962">
        <v>6.8</v>
      </c>
      <c r="DW115" s="963"/>
      <c r="DX115" s="963"/>
      <c r="DY115" s="963"/>
      <c r="DZ115" s="964"/>
    </row>
    <row r="116" spans="1:130" s="218" customFormat="1" ht="26.25" customHeight="1" x14ac:dyDescent="0.2">
      <c r="A116" s="956"/>
      <c r="B116" s="957"/>
      <c r="C116" s="965" t="s">
        <v>430</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431</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432</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753391</v>
      </c>
      <c r="DH116" s="959"/>
      <c r="DI116" s="959"/>
      <c r="DJ116" s="959"/>
      <c r="DK116" s="960"/>
      <c r="DL116" s="961">
        <v>711305</v>
      </c>
      <c r="DM116" s="959"/>
      <c r="DN116" s="959"/>
      <c r="DO116" s="959"/>
      <c r="DP116" s="960"/>
      <c r="DQ116" s="961">
        <v>642584</v>
      </c>
      <c r="DR116" s="959"/>
      <c r="DS116" s="959"/>
      <c r="DT116" s="959"/>
      <c r="DU116" s="960"/>
      <c r="DV116" s="962">
        <v>0.3</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433</v>
      </c>
      <c r="Z117" s="894"/>
      <c r="AA117" s="978">
        <v>8530703</v>
      </c>
      <c r="AB117" s="979"/>
      <c r="AC117" s="979"/>
      <c r="AD117" s="979"/>
      <c r="AE117" s="980"/>
      <c r="AF117" s="981">
        <v>9108071</v>
      </c>
      <c r="AG117" s="979"/>
      <c r="AH117" s="979"/>
      <c r="AI117" s="979"/>
      <c r="AJ117" s="980"/>
      <c r="AK117" s="981">
        <v>8234239</v>
      </c>
      <c r="AL117" s="979"/>
      <c r="AM117" s="979"/>
      <c r="AN117" s="979"/>
      <c r="AO117" s="980"/>
      <c r="AP117" s="982"/>
      <c r="AQ117" s="983"/>
      <c r="AR117" s="983"/>
      <c r="AS117" s="983"/>
      <c r="AT117" s="984"/>
      <c r="AU117" s="908"/>
      <c r="AV117" s="909"/>
      <c r="AW117" s="909"/>
      <c r="AX117" s="909"/>
      <c r="AY117" s="909"/>
      <c r="AZ117" s="974" t="s">
        <v>434</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435</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409</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406</v>
      </c>
      <c r="AB118" s="893"/>
      <c r="AC118" s="893"/>
      <c r="AD118" s="893"/>
      <c r="AE118" s="894"/>
      <c r="AF118" s="892" t="s">
        <v>407</v>
      </c>
      <c r="AG118" s="893"/>
      <c r="AH118" s="893"/>
      <c r="AI118" s="893"/>
      <c r="AJ118" s="894"/>
      <c r="AK118" s="892" t="s">
        <v>294</v>
      </c>
      <c r="AL118" s="893"/>
      <c r="AM118" s="893"/>
      <c r="AN118" s="893"/>
      <c r="AO118" s="894"/>
      <c r="AP118" s="970" t="s">
        <v>408</v>
      </c>
      <c r="AQ118" s="971"/>
      <c r="AR118" s="971"/>
      <c r="AS118" s="971"/>
      <c r="AT118" s="972"/>
      <c r="AU118" s="908"/>
      <c r="AV118" s="909"/>
      <c r="AW118" s="909"/>
      <c r="AX118" s="909"/>
      <c r="AY118" s="909"/>
      <c r="AZ118" s="973" t="s">
        <v>436</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437</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412</v>
      </c>
      <c r="B119" s="947"/>
      <c r="C119" s="929" t="s">
        <v>413</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438</v>
      </c>
      <c r="BP119" s="1005"/>
      <c r="BQ119" s="999">
        <v>114261500</v>
      </c>
      <c r="BR119" s="1000"/>
      <c r="BS119" s="1000"/>
      <c r="BT119" s="1000"/>
      <c r="BU119" s="1000"/>
      <c r="BV119" s="1000">
        <v>108828782</v>
      </c>
      <c r="BW119" s="1000"/>
      <c r="BX119" s="1000"/>
      <c r="BY119" s="1000"/>
      <c r="BZ119" s="1000"/>
      <c r="CA119" s="1000">
        <v>96634507</v>
      </c>
      <c r="CB119" s="1000"/>
      <c r="CC119" s="1000"/>
      <c r="CD119" s="1000"/>
      <c r="CE119" s="1000"/>
      <c r="CF119" s="1001"/>
      <c r="CG119" s="1002"/>
      <c r="CH119" s="1002"/>
      <c r="CI119" s="1002"/>
      <c r="CJ119" s="1003"/>
      <c r="CK119" s="950"/>
      <c r="CL119" s="951"/>
      <c r="CM119" s="973" t="s">
        <v>439</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1014892</v>
      </c>
      <c r="DH119" s="986"/>
      <c r="DI119" s="986"/>
      <c r="DJ119" s="986"/>
      <c r="DK119" s="987"/>
      <c r="DL119" s="985">
        <v>799072</v>
      </c>
      <c r="DM119" s="986"/>
      <c r="DN119" s="986"/>
      <c r="DO119" s="986"/>
      <c r="DP119" s="987"/>
      <c r="DQ119" s="985">
        <v>583254</v>
      </c>
      <c r="DR119" s="986"/>
      <c r="DS119" s="986"/>
      <c r="DT119" s="986"/>
      <c r="DU119" s="987"/>
      <c r="DV119" s="988">
        <v>0.3</v>
      </c>
      <c r="DW119" s="989"/>
      <c r="DX119" s="989"/>
      <c r="DY119" s="989"/>
      <c r="DZ119" s="990"/>
    </row>
    <row r="120" spans="1:130" s="218" customFormat="1" ht="26.25" customHeight="1" x14ac:dyDescent="0.2">
      <c r="A120" s="1057"/>
      <c r="B120" s="949"/>
      <c r="C120" s="922" t="s">
        <v>416</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440</v>
      </c>
      <c r="AV120" s="992"/>
      <c r="AW120" s="992"/>
      <c r="AX120" s="992"/>
      <c r="AY120" s="993"/>
      <c r="AZ120" s="929" t="s">
        <v>441</v>
      </c>
      <c r="BA120" s="897"/>
      <c r="BB120" s="897"/>
      <c r="BC120" s="897"/>
      <c r="BD120" s="897"/>
      <c r="BE120" s="897"/>
      <c r="BF120" s="897"/>
      <c r="BG120" s="897"/>
      <c r="BH120" s="897"/>
      <c r="BI120" s="897"/>
      <c r="BJ120" s="897"/>
      <c r="BK120" s="897"/>
      <c r="BL120" s="897"/>
      <c r="BM120" s="897"/>
      <c r="BN120" s="897"/>
      <c r="BO120" s="897"/>
      <c r="BP120" s="898"/>
      <c r="BQ120" s="930">
        <v>163175086</v>
      </c>
      <c r="BR120" s="931"/>
      <c r="BS120" s="931"/>
      <c r="BT120" s="931"/>
      <c r="BU120" s="931"/>
      <c r="BV120" s="931">
        <v>165869416</v>
      </c>
      <c r="BW120" s="931"/>
      <c r="BX120" s="931"/>
      <c r="BY120" s="931"/>
      <c r="BZ120" s="931"/>
      <c r="CA120" s="931">
        <v>170215853</v>
      </c>
      <c r="CB120" s="931"/>
      <c r="CC120" s="931"/>
      <c r="CD120" s="931"/>
      <c r="CE120" s="931"/>
      <c r="CF120" s="944">
        <v>75.099999999999994</v>
      </c>
      <c r="CG120" s="945"/>
      <c r="CH120" s="945"/>
      <c r="CI120" s="945"/>
      <c r="CJ120" s="945"/>
      <c r="CK120" s="1006" t="s">
        <v>442</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t="s">
        <v>122</v>
      </c>
      <c r="DR120" s="931"/>
      <c r="DS120" s="931"/>
      <c r="DT120" s="931"/>
      <c r="DU120" s="931"/>
      <c r="DV120" s="932" t="s">
        <v>122</v>
      </c>
      <c r="DW120" s="932"/>
      <c r="DX120" s="932"/>
      <c r="DY120" s="932"/>
      <c r="DZ120" s="933"/>
    </row>
    <row r="121" spans="1:130" s="218" customFormat="1" ht="26.25" customHeight="1" x14ac:dyDescent="0.2">
      <c r="A121" s="1057"/>
      <c r="B121" s="949"/>
      <c r="C121" s="974" t="s">
        <v>443</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444</v>
      </c>
      <c r="BA121" s="923"/>
      <c r="BB121" s="923"/>
      <c r="BC121" s="923"/>
      <c r="BD121" s="923"/>
      <c r="BE121" s="923"/>
      <c r="BF121" s="923"/>
      <c r="BG121" s="923"/>
      <c r="BH121" s="923"/>
      <c r="BI121" s="923"/>
      <c r="BJ121" s="923"/>
      <c r="BK121" s="923"/>
      <c r="BL121" s="923"/>
      <c r="BM121" s="923"/>
      <c r="BN121" s="923"/>
      <c r="BO121" s="923"/>
      <c r="BP121" s="924"/>
      <c r="BQ121" s="925">
        <v>5908189</v>
      </c>
      <c r="BR121" s="926"/>
      <c r="BS121" s="926"/>
      <c r="BT121" s="926"/>
      <c r="BU121" s="926"/>
      <c r="BV121" s="926">
        <v>5883961</v>
      </c>
      <c r="BW121" s="926"/>
      <c r="BX121" s="926"/>
      <c r="BY121" s="926"/>
      <c r="BZ121" s="926"/>
      <c r="CA121" s="926">
        <v>6531455</v>
      </c>
      <c r="CB121" s="926"/>
      <c r="CC121" s="926"/>
      <c r="CD121" s="926"/>
      <c r="CE121" s="926"/>
      <c r="CF121" s="920">
        <v>2.9</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426</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445</v>
      </c>
      <c r="BA122" s="965"/>
      <c r="BB122" s="965"/>
      <c r="BC122" s="965"/>
      <c r="BD122" s="965"/>
      <c r="BE122" s="965"/>
      <c r="BF122" s="965"/>
      <c r="BG122" s="965"/>
      <c r="BH122" s="965"/>
      <c r="BI122" s="965"/>
      <c r="BJ122" s="965"/>
      <c r="BK122" s="965"/>
      <c r="BL122" s="965"/>
      <c r="BM122" s="965"/>
      <c r="BN122" s="965"/>
      <c r="BO122" s="965"/>
      <c r="BP122" s="966"/>
      <c r="BQ122" s="999">
        <v>115154535</v>
      </c>
      <c r="BR122" s="1000"/>
      <c r="BS122" s="1000"/>
      <c r="BT122" s="1000"/>
      <c r="BU122" s="1000"/>
      <c r="BV122" s="1000">
        <v>99521340</v>
      </c>
      <c r="BW122" s="1000"/>
      <c r="BX122" s="1000"/>
      <c r="BY122" s="1000"/>
      <c r="BZ122" s="1000"/>
      <c r="CA122" s="1000">
        <v>86395515</v>
      </c>
      <c r="CB122" s="1000"/>
      <c r="CC122" s="1000"/>
      <c r="CD122" s="1000"/>
      <c r="CE122" s="1000"/>
      <c r="CF122" s="1017">
        <v>38.1</v>
      </c>
      <c r="CG122" s="1018"/>
      <c r="CH122" s="1018"/>
      <c r="CI122" s="1018"/>
      <c r="CJ122" s="1018"/>
      <c r="CK122" s="1009"/>
      <c r="CL122" s="1010"/>
      <c r="CM122" s="1010"/>
      <c r="CN122" s="1010"/>
      <c r="CO122" s="1011"/>
      <c r="CP122" s="1019" t="s">
        <v>389</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432</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89772</v>
      </c>
      <c r="AB123" s="959"/>
      <c r="AC123" s="959"/>
      <c r="AD123" s="959"/>
      <c r="AE123" s="960"/>
      <c r="AF123" s="961">
        <v>42056</v>
      </c>
      <c r="AG123" s="959"/>
      <c r="AH123" s="959"/>
      <c r="AI123" s="959"/>
      <c r="AJ123" s="960"/>
      <c r="AK123" s="961">
        <v>39434</v>
      </c>
      <c r="AL123" s="959"/>
      <c r="AM123" s="959"/>
      <c r="AN123" s="959"/>
      <c r="AO123" s="960"/>
      <c r="AP123" s="962">
        <v>0</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446</v>
      </c>
      <c r="BP123" s="1005"/>
      <c r="BQ123" s="1063">
        <v>284237810</v>
      </c>
      <c r="BR123" s="1064"/>
      <c r="BS123" s="1064"/>
      <c r="BT123" s="1064"/>
      <c r="BU123" s="1064"/>
      <c r="BV123" s="1064">
        <v>271274717</v>
      </c>
      <c r="BW123" s="1064"/>
      <c r="BX123" s="1064"/>
      <c r="BY123" s="1064"/>
      <c r="BZ123" s="1064"/>
      <c r="CA123" s="1064">
        <v>263142823</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5">
      <c r="A124" s="1057"/>
      <c r="B124" s="949"/>
      <c r="C124" s="922" t="s">
        <v>435</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447</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448</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437</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449</v>
      </c>
      <c r="CL125" s="1007"/>
      <c r="CM125" s="1007"/>
      <c r="CN125" s="1007"/>
      <c r="CO125" s="1008"/>
      <c r="CP125" s="929" t="s">
        <v>450</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439</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2816748</v>
      </c>
      <c r="AB126" s="959"/>
      <c r="AC126" s="959"/>
      <c r="AD126" s="959"/>
      <c r="AE126" s="960"/>
      <c r="AF126" s="961">
        <v>3825340</v>
      </c>
      <c r="AG126" s="959"/>
      <c r="AH126" s="959"/>
      <c r="AI126" s="959"/>
      <c r="AJ126" s="960"/>
      <c r="AK126" s="961">
        <v>3340301</v>
      </c>
      <c r="AL126" s="959"/>
      <c r="AM126" s="959"/>
      <c r="AN126" s="959"/>
      <c r="AO126" s="960"/>
      <c r="AP126" s="962">
        <v>1.5</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451</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452</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502188</v>
      </c>
      <c r="AB127" s="959"/>
      <c r="AC127" s="959"/>
      <c r="AD127" s="959"/>
      <c r="AE127" s="960"/>
      <c r="AF127" s="961">
        <v>471094</v>
      </c>
      <c r="AG127" s="959"/>
      <c r="AH127" s="959"/>
      <c r="AI127" s="959"/>
      <c r="AJ127" s="960"/>
      <c r="AK127" s="961">
        <v>433955</v>
      </c>
      <c r="AL127" s="959"/>
      <c r="AM127" s="959"/>
      <c r="AN127" s="959"/>
      <c r="AO127" s="960"/>
      <c r="AP127" s="962">
        <v>0.2</v>
      </c>
      <c r="AQ127" s="963"/>
      <c r="AR127" s="963"/>
      <c r="AS127" s="963"/>
      <c r="AT127" s="964"/>
      <c r="AU127" s="220"/>
      <c r="AV127" s="220"/>
      <c r="AW127" s="220"/>
      <c r="AX127" s="1031" t="s">
        <v>453</v>
      </c>
      <c r="AY127" s="1032"/>
      <c r="AZ127" s="1032"/>
      <c r="BA127" s="1032"/>
      <c r="BB127" s="1032"/>
      <c r="BC127" s="1032"/>
      <c r="BD127" s="1032"/>
      <c r="BE127" s="1033"/>
      <c r="BF127" s="1034" t="s">
        <v>454</v>
      </c>
      <c r="BG127" s="1032"/>
      <c r="BH127" s="1032"/>
      <c r="BI127" s="1032"/>
      <c r="BJ127" s="1032"/>
      <c r="BK127" s="1032"/>
      <c r="BL127" s="1033"/>
      <c r="BM127" s="1034" t="s">
        <v>455</v>
      </c>
      <c r="BN127" s="1032"/>
      <c r="BO127" s="1032"/>
      <c r="BP127" s="1032"/>
      <c r="BQ127" s="1032"/>
      <c r="BR127" s="1032"/>
      <c r="BS127" s="1033"/>
      <c r="BT127" s="1034" t="s">
        <v>456</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457</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458</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459</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20"/>
      <c r="AV128" s="220"/>
      <c r="AW128" s="220"/>
      <c r="AX128" s="896" t="s">
        <v>460</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461</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462</v>
      </c>
      <c r="X129" s="1071"/>
      <c r="Y129" s="1071"/>
      <c r="Z129" s="1072"/>
      <c r="AA129" s="958">
        <v>217125148</v>
      </c>
      <c r="AB129" s="959"/>
      <c r="AC129" s="959"/>
      <c r="AD129" s="959"/>
      <c r="AE129" s="960"/>
      <c r="AF129" s="961">
        <v>226601394</v>
      </c>
      <c r="AG129" s="959"/>
      <c r="AH129" s="959"/>
      <c r="AI129" s="959"/>
      <c r="AJ129" s="960"/>
      <c r="AK129" s="961">
        <v>236562472</v>
      </c>
      <c r="AL129" s="959"/>
      <c r="AM129" s="959"/>
      <c r="AN129" s="959"/>
      <c r="AO129" s="960"/>
      <c r="AP129" s="1073"/>
      <c r="AQ129" s="1074"/>
      <c r="AR129" s="1074"/>
      <c r="AS129" s="1074"/>
      <c r="AT129" s="1075"/>
      <c r="AU129" s="221"/>
      <c r="AV129" s="221"/>
      <c r="AW129" s="221"/>
      <c r="AX129" s="1065" t="s">
        <v>463</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464</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465</v>
      </c>
      <c r="X130" s="1071"/>
      <c r="Y130" s="1071"/>
      <c r="Z130" s="1072"/>
      <c r="AA130" s="958">
        <v>13426291</v>
      </c>
      <c r="AB130" s="959"/>
      <c r="AC130" s="959"/>
      <c r="AD130" s="959"/>
      <c r="AE130" s="960"/>
      <c r="AF130" s="961">
        <v>12161115</v>
      </c>
      <c r="AG130" s="959"/>
      <c r="AH130" s="959"/>
      <c r="AI130" s="959"/>
      <c r="AJ130" s="960"/>
      <c r="AK130" s="961">
        <v>9945038</v>
      </c>
      <c r="AL130" s="959"/>
      <c r="AM130" s="959"/>
      <c r="AN130" s="959"/>
      <c r="AO130" s="960"/>
      <c r="AP130" s="1073"/>
      <c r="AQ130" s="1074"/>
      <c r="AR130" s="1074"/>
      <c r="AS130" s="1074"/>
      <c r="AT130" s="1075"/>
      <c r="AU130" s="221"/>
      <c r="AV130" s="221"/>
      <c r="AW130" s="221"/>
      <c r="AX130" s="1065" t="s">
        <v>466</v>
      </c>
      <c r="AY130" s="923"/>
      <c r="AZ130" s="923"/>
      <c r="BA130" s="923"/>
      <c r="BB130" s="923"/>
      <c r="BC130" s="923"/>
      <c r="BD130" s="923"/>
      <c r="BE130" s="924"/>
      <c r="BF130" s="1101">
        <v>-1.5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467</v>
      </c>
      <c r="X131" s="1108"/>
      <c r="Y131" s="1108"/>
      <c r="Z131" s="1109"/>
      <c r="AA131" s="1004">
        <v>203698857</v>
      </c>
      <c r="AB131" s="986"/>
      <c r="AC131" s="986"/>
      <c r="AD131" s="986"/>
      <c r="AE131" s="987"/>
      <c r="AF131" s="985">
        <v>214440279</v>
      </c>
      <c r="AG131" s="986"/>
      <c r="AH131" s="986"/>
      <c r="AI131" s="986"/>
      <c r="AJ131" s="987"/>
      <c r="AK131" s="985">
        <v>226617434</v>
      </c>
      <c r="AL131" s="986"/>
      <c r="AM131" s="986"/>
      <c r="AN131" s="986"/>
      <c r="AO131" s="987"/>
      <c r="AP131" s="1110"/>
      <c r="AQ131" s="1111"/>
      <c r="AR131" s="1111"/>
      <c r="AS131" s="1111"/>
      <c r="AT131" s="1112"/>
      <c r="AU131" s="221"/>
      <c r="AV131" s="221"/>
      <c r="AW131" s="221"/>
      <c r="AX131" s="1083" t="s">
        <v>468</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469</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470</v>
      </c>
      <c r="W132" s="1094"/>
      <c r="X132" s="1094"/>
      <c r="Y132" s="1094"/>
      <c r="Z132" s="1095"/>
      <c r="AA132" s="1096">
        <v>-2.4033458369999998</v>
      </c>
      <c r="AB132" s="1097"/>
      <c r="AC132" s="1097"/>
      <c r="AD132" s="1097"/>
      <c r="AE132" s="1098"/>
      <c r="AF132" s="1099">
        <v>-1.4237270849999999</v>
      </c>
      <c r="AG132" s="1097"/>
      <c r="AH132" s="1097"/>
      <c r="AI132" s="1097"/>
      <c r="AJ132" s="1098"/>
      <c r="AK132" s="1099">
        <v>-0.754928237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471</v>
      </c>
      <c r="W133" s="1077"/>
      <c r="X133" s="1077"/>
      <c r="Y133" s="1077"/>
      <c r="Z133" s="1078"/>
      <c r="AA133" s="1079">
        <v>-3</v>
      </c>
      <c r="AB133" s="1080"/>
      <c r="AC133" s="1080"/>
      <c r="AD133" s="1080"/>
      <c r="AE133" s="1081"/>
      <c r="AF133" s="1079">
        <v>-2.4</v>
      </c>
      <c r="AG133" s="1080"/>
      <c r="AH133" s="1080"/>
      <c r="AI133" s="1080"/>
      <c r="AJ133" s="1081"/>
      <c r="AK133" s="1079">
        <v>-1.5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ad1+FyVQ5ONzMhN+YaEA8BvWeR9CrxHUUHzoAiLRV2DNOc6FzQv4gxzq/zZZsA8eEisemLrmoV70D5Kh/L6zfw==" saltValue="An96dWXR8el9KLDcKRmbeA==" spinCount="100000" sheet="1" objects="1" scenarios="1" formatRows="0"/>
  <customSheetViews>
    <customSheetView guid="{39806648-A4EC-410E-8E62-0BAC68A749AC}" scale="70" fitToPage="1" hiddenRows="1" hiddenColumns="1">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customSheetView>
  </customSheetViews>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6" orientation="portrait" horizontalDpi="1200" verticalDpi="1200" r:id="rId2"/>
  <headerFooter alignWithMargins="0">
    <oddFooter>&amp;C&amp;P/&amp;N</oddFooter>
  </headerFooter>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2" zoomScaleNormal="85" zoomScaleSheetLayoutView="72"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472</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FUk/0cY9cIwlln/VBdsJWWqsMnPq8vZOIM95SeJcmXVEfd6G+Lv450yyo13+nCYqqd3VYJZMdhZl+OMPqh4Eg==" saltValue="iYP9UC1Z4URjUe/cqTFkNA==" spinCount="100000" sheet="1" objects="1" scenarios="1"/>
  <dataConsolidate/>
  <customSheetViews>
    <customSheetView guid="{39806648-A4EC-410E-8E62-0BAC68A749AC}" showPageBreaks="1" showGridLines="0" fitToPage="1" hiddenRows="1" hiddenColumns="1" view="pageBreakPreview" topLeftCell="A16">
      <pageMargins left="0" right="0" top="0" bottom="0" header="0" footer="0"/>
      <printOptions horizontalCentered="1" verticalCentered="1"/>
      <pageSetup paperSize="9" scale="46" orientation="landscape" r:id="rId1"/>
      <headerFooter alignWithMargins="0">
        <oddFooter>&amp;C&amp;P / &amp;N</oddFooter>
      </headerFooter>
    </customSheetView>
  </customSheetViews>
  <phoneticPr fontId="2"/>
  <printOptions horizontalCentered="1" verticalCentered="1"/>
  <pageMargins left="0" right="0" top="0" bottom="0" header="0" footer="0"/>
  <pageSetup paperSize="9" scale="46" orientation="landscape" r:id="rId2"/>
  <headerFooter alignWithMargins="0">
    <oddFooter>&amp;C&amp;P /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i9vapPqGtJoPUb8mhto5dBQvkbda3L7BtlwWbR40Meh6OQR+JNm5UQbowDKvhX3AvPruUAAoIQWxFqasrk11A==" saltValue="tICL1U3FnsMLv8kAOSLJkQ==" spinCount="100000" sheet="1" objects="1" scenarios="1"/>
  <dataConsolidate/>
  <customSheetViews>
    <customSheetView guid="{39806648-A4EC-410E-8E62-0BAC68A749AC}" showGridLines="0" fitToPage="1" hiddenRows="1" hiddenColumns="1">
      <pageMargins left="0" right="0" top="0" bottom="0" header="0" footer="0"/>
      <printOptions horizontalCentered="1" verticalCentered="1"/>
      <pageSetup paperSize="9" scale="46" orientation="landscape" horizontalDpi="300" verticalDpi="300" r:id="rId1"/>
      <headerFooter alignWithMargins="0">
        <oddFooter>&amp;C&amp;P/&amp;N</oddFooter>
      </headerFooter>
    </customSheetView>
  </customSheetViews>
  <phoneticPr fontId="2"/>
  <printOptions horizontalCentered="1" verticalCentered="1"/>
  <pageMargins left="0" right="0" top="0" bottom="0" header="0" footer="0"/>
  <pageSetup paperSize="9" scale="48" orientation="landscape" horizontalDpi="300" verticalDpi="300" r:id="rId2"/>
  <headerFooter alignWithMargins="0">
    <oddFooter>&amp;C&amp;P/&amp;N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473</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474</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475</v>
      </c>
      <c r="AP7" s="260"/>
      <c r="AQ7" s="261" t="s">
        <v>476</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477</v>
      </c>
      <c r="AQ8" s="267" t="s">
        <v>478</v>
      </c>
      <c r="AR8" s="268" t="s">
        <v>479</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480</v>
      </c>
      <c r="AL9" s="1117"/>
      <c r="AM9" s="1117"/>
      <c r="AN9" s="1118"/>
      <c r="AO9" s="269">
        <v>62308031</v>
      </c>
      <c r="AP9" s="269">
        <v>67491</v>
      </c>
      <c r="AQ9" s="270">
        <v>69750</v>
      </c>
      <c r="AR9" s="271">
        <v>-3.2</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481</v>
      </c>
      <c r="AL10" s="1117"/>
      <c r="AM10" s="1117"/>
      <c r="AN10" s="1118"/>
      <c r="AO10" s="272">
        <v>936934</v>
      </c>
      <c r="AP10" s="272">
        <v>1015</v>
      </c>
      <c r="AQ10" s="273">
        <v>1158</v>
      </c>
      <c r="AR10" s="274">
        <v>-12.3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482</v>
      </c>
      <c r="AL11" s="1117"/>
      <c r="AM11" s="1117"/>
      <c r="AN11" s="1118"/>
      <c r="AO11" s="272" t="s">
        <v>483</v>
      </c>
      <c r="AP11" s="272" t="s">
        <v>483</v>
      </c>
      <c r="AQ11" s="273" t="s">
        <v>483</v>
      </c>
      <c r="AR11" s="274" t="s">
        <v>483</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484</v>
      </c>
      <c r="AL12" s="1117"/>
      <c r="AM12" s="1117"/>
      <c r="AN12" s="1118"/>
      <c r="AO12" s="272" t="s">
        <v>483</v>
      </c>
      <c r="AP12" s="272" t="s">
        <v>483</v>
      </c>
      <c r="AQ12" s="273" t="s">
        <v>483</v>
      </c>
      <c r="AR12" s="274" t="s">
        <v>483</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485</v>
      </c>
      <c r="AL13" s="1117"/>
      <c r="AM13" s="1117"/>
      <c r="AN13" s="1118"/>
      <c r="AO13" s="272">
        <v>1481742</v>
      </c>
      <c r="AP13" s="272">
        <v>1605</v>
      </c>
      <c r="AQ13" s="273">
        <v>2380</v>
      </c>
      <c r="AR13" s="274">
        <v>-32.6</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486</v>
      </c>
      <c r="AL14" s="1117"/>
      <c r="AM14" s="1117"/>
      <c r="AN14" s="1118"/>
      <c r="AO14" s="272">
        <v>1064108</v>
      </c>
      <c r="AP14" s="272">
        <v>1153</v>
      </c>
      <c r="AQ14" s="273">
        <v>1678</v>
      </c>
      <c r="AR14" s="274">
        <v>-31.3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487</v>
      </c>
      <c r="AL15" s="1120"/>
      <c r="AM15" s="1120"/>
      <c r="AN15" s="1121"/>
      <c r="AO15" s="272">
        <v>-3907401</v>
      </c>
      <c r="AP15" s="272">
        <v>-4232</v>
      </c>
      <c r="AQ15" s="273">
        <v>-4869</v>
      </c>
      <c r="AR15" s="274">
        <v>-13.1</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61883414</v>
      </c>
      <c r="AP16" s="272">
        <v>67031</v>
      </c>
      <c r="AQ16" s="273">
        <v>70096</v>
      </c>
      <c r="AR16" s="274">
        <v>-4.4000000000000004</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488</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489</v>
      </c>
      <c r="AP20" s="281" t="s">
        <v>490</v>
      </c>
      <c r="AQ20" s="282" t="s">
        <v>491</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492</v>
      </c>
      <c r="AL21" s="1123"/>
      <c r="AM21" s="1123"/>
      <c r="AN21" s="1124"/>
      <c r="AO21" s="285">
        <v>5.83</v>
      </c>
      <c r="AP21" s="286">
        <v>6.37</v>
      </c>
      <c r="AQ21" s="287">
        <v>-0.54</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493</v>
      </c>
      <c r="AL22" s="1123"/>
      <c r="AM22" s="1123"/>
      <c r="AN22" s="1124"/>
      <c r="AO22" s="290">
        <v>99.3</v>
      </c>
      <c r="AP22" s="291">
        <v>98.4</v>
      </c>
      <c r="AQ22" s="292">
        <v>0.9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494</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495</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496</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475</v>
      </c>
      <c r="AP30" s="260"/>
      <c r="AQ30" s="261" t="s">
        <v>476</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477</v>
      </c>
      <c r="AQ31" s="267" t="s">
        <v>478</v>
      </c>
      <c r="AR31" s="268" t="s">
        <v>479</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497</v>
      </c>
      <c r="AL32" s="1131"/>
      <c r="AM32" s="1131"/>
      <c r="AN32" s="1132"/>
      <c r="AO32" s="300">
        <v>3588556</v>
      </c>
      <c r="AP32" s="300">
        <v>3887</v>
      </c>
      <c r="AQ32" s="301">
        <v>4451</v>
      </c>
      <c r="AR32" s="302">
        <v>-12.7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498</v>
      </c>
      <c r="AL33" s="1131"/>
      <c r="AM33" s="1131"/>
      <c r="AN33" s="1132"/>
      <c r="AO33" s="300" t="s">
        <v>483</v>
      </c>
      <c r="AP33" s="300" t="s">
        <v>483</v>
      </c>
      <c r="AQ33" s="301" t="s">
        <v>483</v>
      </c>
      <c r="AR33" s="302" t="s">
        <v>483</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499</v>
      </c>
      <c r="AL34" s="1131"/>
      <c r="AM34" s="1131"/>
      <c r="AN34" s="1132"/>
      <c r="AO34" s="300">
        <v>374033</v>
      </c>
      <c r="AP34" s="300">
        <v>405</v>
      </c>
      <c r="AQ34" s="301">
        <v>416</v>
      </c>
      <c r="AR34" s="302">
        <v>-2.6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500</v>
      </c>
      <c r="AL35" s="1131"/>
      <c r="AM35" s="1131"/>
      <c r="AN35" s="1132"/>
      <c r="AO35" s="300" t="s">
        <v>483</v>
      </c>
      <c r="AP35" s="300" t="s">
        <v>483</v>
      </c>
      <c r="AQ35" s="301">
        <v>18</v>
      </c>
      <c r="AR35" s="302" t="s">
        <v>483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501</v>
      </c>
      <c r="AL36" s="1131"/>
      <c r="AM36" s="1131"/>
      <c r="AN36" s="1132"/>
      <c r="AO36" s="300">
        <v>457960</v>
      </c>
      <c r="AP36" s="300">
        <v>496</v>
      </c>
      <c r="AQ36" s="301">
        <v>532</v>
      </c>
      <c r="AR36" s="302">
        <v>-6.8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502</v>
      </c>
      <c r="AL37" s="1131"/>
      <c r="AM37" s="1131"/>
      <c r="AN37" s="1132"/>
      <c r="AO37" s="300">
        <v>3813690</v>
      </c>
      <c r="AP37" s="300">
        <v>4131</v>
      </c>
      <c r="AQ37" s="301">
        <v>1760</v>
      </c>
      <c r="AR37" s="302">
        <v>134.69999999999999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503</v>
      </c>
      <c r="AL38" s="1134"/>
      <c r="AM38" s="1134"/>
      <c r="AN38" s="1135"/>
      <c r="AO38" s="303" t="s">
        <v>483</v>
      </c>
      <c r="AP38" s="303" t="s">
        <v>483</v>
      </c>
      <c r="AQ38" s="304" t="s">
        <v>483</v>
      </c>
      <c r="AR38" s="292" t="s">
        <v>483</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504</v>
      </c>
      <c r="AL39" s="1134"/>
      <c r="AM39" s="1134"/>
      <c r="AN39" s="1135"/>
      <c r="AO39" s="300" t="s">
        <v>483</v>
      </c>
      <c r="AP39" s="300" t="s">
        <v>483</v>
      </c>
      <c r="AQ39" s="301">
        <v>-15</v>
      </c>
      <c r="AR39" s="302" t="s">
        <v>483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505</v>
      </c>
      <c r="AL40" s="1131"/>
      <c r="AM40" s="1131"/>
      <c r="AN40" s="1132"/>
      <c r="AO40" s="300">
        <v>-9945038</v>
      </c>
      <c r="AP40" s="300">
        <v>-10772</v>
      </c>
      <c r="AQ40" s="301">
        <v>-9977</v>
      </c>
      <c r="AR40" s="302">
        <v>8</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-1710799</v>
      </c>
      <c r="AP41" s="300">
        <v>-1853</v>
      </c>
      <c r="AQ41" s="301">
        <v>-2814</v>
      </c>
      <c r="AR41" s="302">
        <v>-34.200000000000003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506</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507</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475</v>
      </c>
      <c r="AN49" s="1127" t="s">
        <v>508</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509</v>
      </c>
      <c r="AO50" s="317" t="s">
        <v>510</v>
      </c>
      <c r="AP50" s="318" t="s">
        <v>511</v>
      </c>
      <c r="AQ50" s="319" t="s">
        <v>512</v>
      </c>
      <c r="AR50" s="320" t="s">
        <v>513</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514</v>
      </c>
      <c r="AL51" s="313"/>
      <c r="AM51" s="321">
        <v>39789958</v>
      </c>
      <c r="AN51" s="322">
        <v>43232</v>
      </c>
      <c r="AO51" s="323">
        <v>-22.9</v>
      </c>
      <c r="AP51" s="324">
        <v>50465</v>
      </c>
      <c r="AQ51" s="325">
        <v>-2.4</v>
      </c>
      <c r="AR51" s="326">
        <v>-20.5</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515</v>
      </c>
      <c r="AM52" s="329">
        <v>24135100</v>
      </c>
      <c r="AN52" s="330">
        <v>26223</v>
      </c>
      <c r="AO52" s="331">
        <v>-28.2</v>
      </c>
      <c r="AP52" s="332">
        <v>34193</v>
      </c>
      <c r="AQ52" s="333">
        <v>-8.1</v>
      </c>
      <c r="AR52" s="334">
        <v>-20.100000000000001</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516</v>
      </c>
      <c r="AL53" s="313"/>
      <c r="AM53" s="321">
        <v>31758464</v>
      </c>
      <c r="AN53" s="322">
        <v>34663</v>
      </c>
      <c r="AO53" s="323">
        <v>-19.8</v>
      </c>
      <c r="AP53" s="324">
        <v>51679</v>
      </c>
      <c r="AQ53" s="325">
        <v>2.4</v>
      </c>
      <c r="AR53" s="326">
        <v>-22.2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515</v>
      </c>
      <c r="AM54" s="329">
        <v>19373964</v>
      </c>
      <c r="AN54" s="330">
        <v>21146</v>
      </c>
      <c r="AO54" s="331">
        <v>-19.399999999999999</v>
      </c>
      <c r="AP54" s="332">
        <v>35132</v>
      </c>
      <c r="AQ54" s="333">
        <v>2.7</v>
      </c>
      <c r="AR54" s="334">
        <v>-22.1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517</v>
      </c>
      <c r="AL55" s="313"/>
      <c r="AM55" s="321">
        <v>31780904</v>
      </c>
      <c r="AN55" s="322">
        <v>34717</v>
      </c>
      <c r="AO55" s="323">
        <v>0.2</v>
      </c>
      <c r="AP55" s="324">
        <v>49665</v>
      </c>
      <c r="AQ55" s="325">
        <v>-3.9</v>
      </c>
      <c r="AR55" s="326">
        <v>4.0999999999999996</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515</v>
      </c>
      <c r="AM56" s="329">
        <v>20470625</v>
      </c>
      <c r="AN56" s="330">
        <v>22362</v>
      </c>
      <c r="AO56" s="331">
        <v>5.8</v>
      </c>
      <c r="AP56" s="332">
        <v>34678</v>
      </c>
      <c r="AQ56" s="333">
        <v>-1.3</v>
      </c>
      <c r="AR56" s="334">
        <v>7.1</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518</v>
      </c>
      <c r="AL57" s="313"/>
      <c r="AM57" s="321">
        <v>46241479</v>
      </c>
      <c r="AN57" s="322">
        <v>50364</v>
      </c>
      <c r="AO57" s="323">
        <v>45.1</v>
      </c>
      <c r="AP57" s="324">
        <v>63439</v>
      </c>
      <c r="AQ57" s="325">
        <v>27.7</v>
      </c>
      <c r="AR57" s="326">
        <v>17.399999999999999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515</v>
      </c>
      <c r="AM58" s="329">
        <v>33098687</v>
      </c>
      <c r="AN58" s="330">
        <v>36050</v>
      </c>
      <c r="AO58" s="331">
        <v>61.2</v>
      </c>
      <c r="AP58" s="332">
        <v>46463</v>
      </c>
      <c r="AQ58" s="333">
        <v>34</v>
      </c>
      <c r="AR58" s="334">
        <v>27.2</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519</v>
      </c>
      <c r="AL59" s="313"/>
      <c r="AM59" s="321">
        <v>44982543</v>
      </c>
      <c r="AN59" s="322">
        <v>48724</v>
      </c>
      <c r="AO59" s="323">
        <v>-3.3</v>
      </c>
      <c r="AP59" s="324">
        <v>60097</v>
      </c>
      <c r="AQ59" s="325">
        <v>-5.3</v>
      </c>
      <c r="AR59" s="326">
        <v>2</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515</v>
      </c>
      <c r="AM60" s="329">
        <v>34657534</v>
      </c>
      <c r="AN60" s="330">
        <v>37540</v>
      </c>
      <c r="AO60" s="331">
        <v>4.0999999999999996</v>
      </c>
      <c r="AP60" s="332">
        <v>43011</v>
      </c>
      <c r="AQ60" s="333">
        <v>-7.4</v>
      </c>
      <c r="AR60" s="334">
        <v>11.5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520</v>
      </c>
      <c r="AL61" s="335"/>
      <c r="AM61" s="336">
        <v>38910670</v>
      </c>
      <c r="AN61" s="337">
        <v>42340</v>
      </c>
      <c r="AO61" s="338">
        <v>-0.1</v>
      </c>
      <c r="AP61" s="339">
        <v>55069</v>
      </c>
      <c r="AQ61" s="340">
        <v>3.7</v>
      </c>
      <c r="AR61" s="326">
        <v>-3.8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515</v>
      </c>
      <c r="AM62" s="329">
        <v>26347182</v>
      </c>
      <c r="AN62" s="330">
        <v>28664</v>
      </c>
      <c r="AO62" s="331">
        <v>4.7</v>
      </c>
      <c r="AP62" s="332">
        <v>38695</v>
      </c>
      <c r="AQ62" s="333">
        <v>4</v>
      </c>
      <c r="AR62" s="334">
        <v>0.7</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vr0sQLf3FBJQR4+68Nk7o95beL08cZQYjIDpWg+6vWc/TVRqk1nMu69Un84Mlk+o2gWu3Kud/xvqH0Z2kb5YVA==" saltValue="YD69y6DZWG56j5Akf1mR8g==" spinCount="100000" sheet="1" objects="1" scenarios="1"/>
  <customSheetViews>
    <customSheetView guid="{39806648-A4EC-410E-8E62-0BAC68A749AC}"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59" orientation="landscape" r:id="rId1"/>
      <headerFooter alignWithMargins="0">
        <oddFooter>&amp;C&amp;P/&amp;N</oddFooter>
      </headerFooter>
    </customSheetView>
  </customSheetViews>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2"/>
  <headerFooter alignWithMargins="0">
    <oddFooter>&amp;C&amp;P/&amp;N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0" zoomScaleNormal="5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472</v>
      </c>
    </row>
    <row r="121" spans="125:125" ht="13.5" hidden="1" customHeight="1" x14ac:dyDescent="0.2">
      <c r="DU121" s="247"/>
    </row>
  </sheetData>
  <sheetProtection algorithmName="SHA-512" hashValue="+4Vke15Sz0s2jWkBMsIuIxN42xCUffnVzSf9OCsgMw91wV4YyOPVyTZ+3sp9YfgJvEvegmTlws3dnkx94rEiLg==" saltValue="G2XC9ObLzHl0LBXuv5/2cg==" spinCount="100000" sheet="1" objects="1" scenarios="1"/>
  <dataConsolidate/>
  <customSheetViews>
    <customSheetView guid="{39806648-A4EC-410E-8E62-0BAC68A749AC}"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1"/>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9" orientation="landscape" horizontalDpi="300" verticalDpi="300" r:id="rId2"/>
  <headerFooter alignWithMargins="0">
    <oddFooter>&amp;C&amp;P/&amp;N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0" zoomScaleNormal="5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472</v>
      </c>
    </row>
  </sheetData>
  <sheetProtection algorithmName="SHA-512" hashValue="sT8iVyPWZ8XY9F3gX8xOP+X0TUqsLW1VkBSxxpef2Qq6LLPsB5kgVighUsICpgrGfQ+YZX+WzswMHAGOgtJmzw==" saltValue="jMRpG808+owVEom2/8uwnw==" spinCount="100000" sheet="1" objects="1" scenarios="1"/>
  <dataConsolidate/>
  <customSheetViews>
    <customSheetView guid="{39806648-A4EC-410E-8E62-0BAC68A749AC}" showGridLines="0" fitToPage="1" hiddenRows="1" hiddenColumns="1">
      <pageMargins left="0" right="0" top="0.19685039370078741" bottom="0" header="0.39370078740157483" footer="0"/>
      <printOptions horizontalCentered="1" verticalCentered="1"/>
      <pageSetup paperSize="9" scale="40" orientation="landscape" horizontalDpi="300" verticalDpi="300" r:id="rId1"/>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9" orientation="landscape" horizontalDpi="300" verticalDpi="300" r:id="rId2"/>
  <headerFooter alignWithMargins="0">
    <oddFooter>&amp;C&amp;P/&amp;N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60" zoomScaleNormal="6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39" t="s">
        <v>3</v>
      </c>
      <c r="D47" s="1139"/>
      <c r="E47" s="1140"/>
      <c r="F47" s="11">
        <v>19.100000000000001</v>
      </c>
      <c r="G47" s="12">
        <v>18.78</v>
      </c>
      <c r="H47" s="12">
        <v>19.27</v>
      </c>
      <c r="I47" s="12">
        <v>18.5</v>
      </c>
      <c r="J47" s="13">
        <v>17.77</v>
      </c>
    </row>
    <row r="48" spans="2:10" ht="57.75" customHeight="1" x14ac:dyDescent="0.2">
      <c r="B48" s="14"/>
      <c r="C48" s="1141" t="s">
        <v>4</v>
      </c>
      <c r="D48" s="1141"/>
      <c r="E48" s="1142"/>
      <c r="F48" s="15">
        <v>6.13</v>
      </c>
      <c r="G48" s="16">
        <v>8.26</v>
      </c>
      <c r="H48" s="16">
        <v>7.02</v>
      </c>
      <c r="I48" s="16">
        <v>4.91</v>
      </c>
      <c r="J48" s="17">
        <v>5.49</v>
      </c>
    </row>
    <row r="49" spans="2:10" ht="57.75" customHeight="1" thickBot="1" x14ac:dyDescent="0.25">
      <c r="B49" s="18"/>
      <c r="C49" s="1143" t="s">
        <v>5</v>
      </c>
      <c r="D49" s="1143"/>
      <c r="E49" s="1144"/>
      <c r="F49" s="19">
        <v>3.75</v>
      </c>
      <c r="G49" s="20">
        <v>2.69</v>
      </c>
      <c r="H49" s="20">
        <v>0.54</v>
      </c>
      <c r="I49" s="20" t="s">
        <v>527</v>
      </c>
      <c r="J49" s="21">
        <v>0.84</v>
      </c>
    </row>
    <row r="50" spans="2:10" ht="13.2" x14ac:dyDescent="0.2"/>
  </sheetData>
  <sheetProtection algorithmName="SHA-512" hashValue="Cxp2XulScWT0fUYempxgzkqBhsRWRdklBfSmgoa0zwTL97+VgLofT8D+UvtQo7iCONPK+IZA7+FeXcT/pH4Gwg==" saltValue="Exk4nFL8cwdHSu/7yOjUHQ==" spinCount="100000" sheet="1" objects="1" scenarios="1"/>
  <customSheetViews>
    <customSheetView guid="{39806648-A4EC-410E-8E62-0BAC68A749AC}" showGridLines="0" fitToPage="1" hiddenRows="1" hiddenColumns="1">
      <pageMargins left="0" right="0" top="0.19685039370078741" bottom="0" header="0" footer="0"/>
      <printOptions horizontalCentered="1"/>
      <pageSetup paperSize="9" scale="64" orientation="landscape" horizontalDpi="300" verticalDpi="300" r:id="rId1"/>
      <headerFooter alignWithMargins="0">
        <oddFooter>&amp;C&amp;P/&amp;N</oddFooter>
      </headerFooter>
    </customSheetView>
  </customSheetViews>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2"/>
  <headerFooter alignWithMargins="0">
    <oddFooter>&amp;C&amp;P/&amp;N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髙田　良太</cp:lastModifiedBy>
  <cp:lastPrinted>2026-03-04T02:01:27Z</cp:lastPrinted>
  <dcterms:created xsi:type="dcterms:W3CDTF">2026-02-23T05:50:00Z</dcterms:created>
  <dcterms:modified xsi:type="dcterms:W3CDTF">2026-03-12T23:46:30Z</dcterms:modified>
  <cp:category/>
</cp:coreProperties>
</file>