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setagaya.local\files\SEA01044\７年度\事業者指導担当\02_認可指導担当\01_認可指導共通\02_施設調査書\Ｒ７年度\2 家庭的保育事業等\R7_黒字版\"/>
    </mc:Choice>
  </mc:AlternateContent>
  <xr:revisionPtr revIDLastSave="0" documentId="13_ncr:1_{1856105A-98C4-407B-9DD1-FFD8BF561016}" xr6:coauthVersionLast="47" xr6:coauthVersionMax="47" xr10:uidLastSave="{00000000-0000-0000-0000-000000000000}"/>
  <bookViews>
    <workbookView xWindow="-110" yWindow="-110" windowWidth="19420" windowHeight="10300" tabRatio="954" firstSheet="1" activeTab="1" xr2:uid="{00000000-000D-0000-FFFF-FFFF00000000}"/>
  </bookViews>
  <sheets>
    <sheet name="program" sheetId="180" state="hidden" r:id="rId1"/>
    <sheet name="P0(世田谷区)" sheetId="2" r:id="rId2"/>
    <sheet name="P1(世田谷区)" sheetId="3" r:id="rId3"/>
    <sheet name="P2(世田谷区)" sheetId="193" r:id="rId4"/>
    <sheet name="P3(世田谷区)" sheetId="6" r:id="rId5"/>
    <sheet name="P4(世田谷区)" sheetId="7" r:id="rId6"/>
    <sheet name="P5(世田谷区)" sheetId="8" r:id="rId7"/>
    <sheet name="P6(世田谷区)" sheetId="10" r:id="rId8"/>
    <sheet name="P7(世田谷区)" sheetId="191" r:id="rId9"/>
    <sheet name="P8（ア）(世田谷区)" sheetId="203" r:id="rId10"/>
    <sheet name="P8（イ）(世田谷区)" sheetId="194" r:id="rId11"/>
    <sheet name="P9(世田谷区)" sheetId="14" r:id="rId12"/>
    <sheet name="P10(世田谷区)" sheetId="15" r:id="rId13"/>
    <sheet name="P11(世田谷区)" sheetId="18" r:id="rId14"/>
    <sheet name="P12(世田谷区)" sheetId="25" r:id="rId15"/>
    <sheet name="P13(世田谷区)" sheetId="26" r:id="rId16"/>
    <sheet name="P14(世田谷区)" sheetId="28" r:id="rId17"/>
    <sheet name="P15(世田谷区)" sheetId="29" r:id="rId18"/>
    <sheet name="P16(世田谷区)" sheetId="80" r:id="rId19"/>
    <sheet name="P17(世田谷区)" sheetId="82" r:id="rId20"/>
    <sheet name="P18世田谷区)" sheetId="84" r:id="rId21"/>
    <sheet name="P19(世田谷区)" sheetId="190" r:id="rId22"/>
    <sheet name="P20(世田谷区)" sheetId="89" r:id="rId23"/>
    <sheet name="P21(世田谷区)" sheetId="97" r:id="rId24"/>
    <sheet name="P22(世田谷区)" sheetId="99" r:id="rId25"/>
    <sheet name="P23(世田谷区)" sheetId="178" r:id="rId26"/>
    <sheet name="P24(世田谷区)" sheetId="156" r:id="rId27"/>
    <sheet name="P25(世田谷区)" sheetId="158" r:id="rId28"/>
    <sheet name="P26(世田谷区)" sheetId="159" r:id="rId29"/>
    <sheet name="P27(世田谷区)" sheetId="160" r:id="rId30"/>
    <sheet name="P28(世田谷区)" sheetId="161" r:id="rId31"/>
    <sheet name="P29(世田谷区)" sheetId="162" r:id="rId32"/>
    <sheet name="P30(世田谷区)" sheetId="163" r:id="rId33"/>
    <sheet name="P31(世田谷区)" sheetId="164" r:id="rId34"/>
    <sheet name="P32(世田谷区)" sheetId="165" r:id="rId35"/>
    <sheet name="P33(世田谷区)" sheetId="166" r:id="rId36"/>
    <sheet name="未1" sheetId="167" state="hidden" r:id="rId37"/>
    <sheet name="未2" sheetId="168" state="hidden" r:id="rId38"/>
    <sheet name="未3" sheetId="169" state="hidden" r:id="rId39"/>
    <sheet name="未4" sheetId="170" state="hidden" r:id="rId40"/>
    <sheet name="未5" sheetId="171" state="hidden" r:id="rId41"/>
    <sheet name="P34(世田谷区)" sheetId="172" r:id="rId42"/>
    <sheet name="P65" sheetId="173" state="hidden" r:id="rId43"/>
    <sheet name="P66" sheetId="174" state="hidden" r:id="rId44"/>
    <sheet name="P67" sheetId="175" state="hidden" r:id="rId45"/>
    <sheet name="conf" sheetId="179" state="hidden" r:id="rId46"/>
    <sheet name="P35(世田谷区)" sheetId="185" r:id="rId47"/>
    <sheet name="Sheet1" sheetId="198" state="hidden" r:id="rId48"/>
    <sheet name="Sheet3" sheetId="199" state="hidden" r:id="rId49"/>
    <sheet name="P36(世田谷区)" sheetId="182" r:id="rId50"/>
    <sheet name="Sheet4" sheetId="200" state="hidden" r:id="rId51"/>
  </sheets>
  <definedNames>
    <definedName name="_xlnm.Print_Area" localSheetId="1">'P0(世田谷区)'!$A$1:$G$23</definedName>
    <definedName name="_xlnm.Print_Area" localSheetId="2">'P1(世田谷区)'!$A$1:$H$20</definedName>
    <definedName name="_xlnm.Print_Area" localSheetId="12">'P10(世田谷区)'!$A$1:$M$20</definedName>
    <definedName name="_xlnm.Print_Area" localSheetId="16">'P14(世田谷区)'!$A$1:$I$24</definedName>
    <definedName name="_xlnm.Print_Area" localSheetId="17">'P15(世田谷区)'!$A$1:$R$36</definedName>
    <definedName name="_xlnm.Print_Area" localSheetId="18">'P16(世田谷区)'!$A$1:$G$23</definedName>
    <definedName name="_xlnm.Print_Area" localSheetId="19">'P17(世田谷区)'!$A$1:$T$27</definedName>
    <definedName name="_xlnm.Print_Area" localSheetId="20">'P18世田谷区)'!$A$1:$H$29</definedName>
    <definedName name="_xlnm.Print_Area" localSheetId="21">'P19(世田谷区)'!$A$1:$U$26</definedName>
    <definedName name="_xlnm.Print_Area" localSheetId="22">'P20(世田谷区)'!$A$1:$Q$26</definedName>
    <definedName name="_xlnm.Print_Area" localSheetId="23">'P21(世田谷区)'!$A$1:$V$23</definedName>
    <definedName name="_xlnm.Print_Area" localSheetId="24">'P22(世田谷区)'!$A$1:$AC$22</definedName>
    <definedName name="_xlnm.Print_Area" localSheetId="25">'P23(世田谷区)'!$A$1:$K$32</definedName>
    <definedName name="_xlnm.Print_Area" localSheetId="26">'P24(世田谷区)'!$A$1:$L$25</definedName>
    <definedName name="_xlnm.Print_Area" localSheetId="29">'P27(世田谷区)'!$A$1:$I$26</definedName>
    <definedName name="_xlnm.Print_Area" localSheetId="34">'P32(世田谷区)'!$A$1:$L$24</definedName>
    <definedName name="_xlnm.Print_Area" localSheetId="35">'P33(世田谷区)'!$A$1:$O$22</definedName>
    <definedName name="_xlnm.Print_Area" localSheetId="5">'P4(世田谷区)'!$A$1:$L$28</definedName>
    <definedName name="_xlnm.Print_Area" localSheetId="6">'P5(世田谷区)'!$A$1:$J$14</definedName>
    <definedName name="_xlnm.Print_Area" localSheetId="37">未2!$A$1:$I$24</definedName>
    <definedName name="Z_CB65DC77_56B9_4B82_BA4C_940D5F0607D4_.wvu.PrintArea" localSheetId="2" hidden="1">'P1(世田谷区)'!$A$1:$H$21</definedName>
    <definedName name="Z_CB65DC77_56B9_4B82_BA4C_940D5F0607D4_.wvu.PrintArea" localSheetId="16" hidden="1">'P14(世田谷区)'!$A$1:$I$16</definedName>
    <definedName name="Z_EA53CA90_5139_4B28_B317_A0192C4E22DE_.wvu.PrintArea" localSheetId="2" hidden="1">'P1(世田谷区)'!$A$1:$H$21</definedName>
    <definedName name="Z_EA53CA90_5139_4B28_B317_A0192C4E22DE_.wvu.PrintArea" localSheetId="16" hidden="1">'P14(世田谷区)'!$A$1:$I$16</definedName>
    <definedName name="Z_EA53CA90_5139_4B28_B317_A0192C4E22DE_.wvu.PrintArea" localSheetId="25" hidden="1">'P23(世田谷区)'!$A$1:$K$28</definedName>
    <definedName name="Z_EA53CA90_5139_4B28_B317_A0192C4E22DE_.wvu.PrintArea" localSheetId="29" hidden="1">'P27(世田谷区)'!$A$1:$I$26</definedName>
    <definedName name="Z_EA53CA90_5139_4B28_B317_A0192C4E22DE_.wvu.PrintArea" localSheetId="37" hidden="1">未2!$A$1:$I$24</definedName>
  </definedNames>
  <calcPr calcId="191029"/>
  <customWorkbookViews>
    <customWorkbookView name="itagaki - 個人用ビュー" guid="{CB65DC77-56B9-4B82-BA4C-940D5F0607D4}" mergeInterval="0" personalView="1" xWindow="20" yWindow="45" windowWidth="1144" windowHeight="422" tabRatio="954" activeSheetId="56"/>
    <customWorkbookView name="東京都 - 個人用ビュー" guid="{EA53CA90-5139-4B28-B317-A0192C4E22DE}" mergeInterval="0" personalView="1" maximized="1" windowWidth="1362" windowHeight="550" tabRatio="954" activeSheetId="2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94" l="1"/>
  <c r="R9" i="194" s="1"/>
  <c r="M10" i="194"/>
  <c r="J10" i="194"/>
  <c r="G10" i="194"/>
  <c r="T9" i="194"/>
  <c r="P7" i="194"/>
  <c r="R6" i="194" s="1"/>
  <c r="M7" i="194"/>
  <c r="J7" i="194"/>
  <c r="G7" i="194"/>
  <c r="U9" i="203"/>
  <c r="P10" i="203"/>
  <c r="M10" i="203"/>
  <c r="J10" i="203"/>
  <c r="G10" i="203"/>
  <c r="P7" i="203"/>
  <c r="M7" i="203"/>
  <c r="J7" i="203"/>
  <c r="G7" i="203"/>
  <c r="S7" i="194" l="1"/>
  <c r="T7" i="194" s="1"/>
  <c r="R9" i="203"/>
  <c r="T7" i="203" s="1"/>
  <c r="U7" i="203" s="1"/>
  <c r="R6" i="203"/>
  <c r="C56" i="185" l="1"/>
  <c r="C55" i="185"/>
  <c r="C48" i="185"/>
  <c r="G48" i="185" s="1"/>
  <c r="F55" i="185"/>
  <c r="G47" i="185"/>
  <c r="F48" i="185"/>
  <c r="K4" i="6"/>
  <c r="G55" i="185" l="1"/>
  <c r="C3" i="185"/>
  <c r="G1" i="178"/>
  <c r="F1" i="80"/>
  <c r="F1" i="3"/>
  <c r="D7" i="182" l="1"/>
  <c r="C7" i="182"/>
  <c r="C11" i="182"/>
  <c r="F24" i="185"/>
  <c r="F13" i="185"/>
  <c r="L22" i="164"/>
  <c r="J25" i="164"/>
  <c r="K25" i="164"/>
  <c r="P13" i="164"/>
  <c r="L8" i="164"/>
  <c r="D306" i="179"/>
  <c r="K6" i="6"/>
  <c r="K5" i="6"/>
  <c r="H20" i="191"/>
  <c r="F20" i="191"/>
  <c r="D20" i="191"/>
  <c r="C10" i="185"/>
  <c r="F6" i="185"/>
  <c r="F56" i="185" s="1"/>
  <c r="C6" i="185"/>
  <c r="D11" i="182"/>
  <c r="D15" i="182"/>
  <c r="E11" i="182"/>
  <c r="F11" i="182" s="1"/>
  <c r="E7" i="182"/>
  <c r="F7" i="182" s="1"/>
  <c r="E15" i="182"/>
  <c r="P13" i="82"/>
  <c r="K16" i="6"/>
  <c r="K15" i="6"/>
  <c r="K14" i="6"/>
  <c r="K13" i="6"/>
  <c r="M12" i="6" s="1"/>
  <c r="M11" i="6"/>
  <c r="K12" i="6"/>
  <c r="K11" i="6"/>
  <c r="M14" i="6"/>
  <c r="K10" i="6"/>
  <c r="K7" i="6"/>
  <c r="M5" i="6" s="1"/>
  <c r="D2340" i="179"/>
  <c r="D2337" i="179"/>
  <c r="D2334" i="179"/>
  <c r="D2333" i="179"/>
  <c r="D2332" i="179"/>
  <c r="D2331" i="179"/>
  <c r="D2329" i="179"/>
  <c r="D2328" i="179"/>
  <c r="D2327" i="179"/>
  <c r="D2326" i="179"/>
  <c r="D2325" i="179"/>
  <c r="D2322" i="179"/>
  <c r="D2321" i="179"/>
  <c r="D2320" i="179"/>
  <c r="D2319" i="179"/>
  <c r="D2318" i="179"/>
  <c r="D2317" i="179"/>
  <c r="D2316" i="179"/>
  <c r="D2315" i="179"/>
  <c r="D2314" i="179"/>
  <c r="D2313" i="179"/>
  <c r="D2312" i="179"/>
  <c r="D2311" i="179"/>
  <c r="D2310" i="179"/>
  <c r="D2308" i="179"/>
  <c r="D2307" i="179"/>
  <c r="D2306" i="179"/>
  <c r="D2305" i="179"/>
  <c r="D2304" i="179"/>
  <c r="D2303" i="179"/>
  <c r="D2302" i="179"/>
  <c r="D2301" i="179"/>
  <c r="D2299" i="179"/>
  <c r="D2298" i="179"/>
  <c r="D2296" i="179"/>
  <c r="D2295" i="179"/>
  <c r="D2294" i="179"/>
  <c r="D2293" i="179"/>
  <c r="D2292" i="179"/>
  <c r="D2291" i="179"/>
  <c r="D2290" i="179"/>
  <c r="D2289" i="179"/>
  <c r="D2287" i="179"/>
  <c r="D2286" i="179"/>
  <c r="D2285" i="179"/>
  <c r="D2284" i="179"/>
  <c r="D2283" i="179"/>
  <c r="D2277" i="179"/>
  <c r="D2276" i="179"/>
  <c r="D2275" i="179"/>
  <c r="D2273" i="179"/>
  <c r="D2272" i="179"/>
  <c r="D2271" i="179"/>
  <c r="D2269" i="179"/>
  <c r="D2268" i="179"/>
  <c r="D2267" i="179"/>
  <c r="D2265" i="179"/>
  <c r="D2264" i="179"/>
  <c r="D2263" i="179"/>
  <c r="D2261" i="179"/>
  <c r="D2260" i="179"/>
  <c r="D2259" i="179"/>
  <c r="D2257" i="179"/>
  <c r="D2256" i="179"/>
  <c r="D2255" i="179"/>
  <c r="D2254" i="179"/>
  <c r="D2253" i="179"/>
  <c r="D2252" i="179"/>
  <c r="D2251" i="179"/>
  <c r="D2250" i="179"/>
  <c r="D2249" i="179"/>
  <c r="D2248" i="179"/>
  <c r="D2247" i="179"/>
  <c r="D2246" i="179"/>
  <c r="D2245" i="179"/>
  <c r="D2244" i="179"/>
  <c r="D2243" i="179"/>
  <c r="D2242" i="179"/>
  <c r="D2241" i="179"/>
  <c r="D2240" i="179"/>
  <c r="D2239" i="179"/>
  <c r="D2238" i="179"/>
  <c r="D2237" i="179"/>
  <c r="D2236" i="179"/>
  <c r="D2235" i="179"/>
  <c r="D2234" i="179"/>
  <c r="D2233" i="179"/>
  <c r="D2232" i="179"/>
  <c r="D2231" i="179"/>
  <c r="D2230" i="179"/>
  <c r="D2229" i="179"/>
  <c r="D2228" i="179"/>
  <c r="D2227" i="179"/>
  <c r="D2226" i="179"/>
  <c r="D2225" i="179"/>
  <c r="D2224" i="179"/>
  <c r="D2223" i="179"/>
  <c r="D2222" i="179"/>
  <c r="D2221" i="179"/>
  <c r="D2220" i="179"/>
  <c r="D2219" i="179"/>
  <c r="D2218" i="179"/>
  <c r="D2217" i="179"/>
  <c r="D2216" i="179"/>
  <c r="D2215" i="179"/>
  <c r="D2214" i="179"/>
  <c r="D2213" i="179"/>
  <c r="D2212" i="179"/>
  <c r="D2211" i="179"/>
  <c r="D2210" i="179"/>
  <c r="D2209" i="179"/>
  <c r="D2208" i="179"/>
  <c r="D2207" i="179"/>
  <c r="D2206" i="179"/>
  <c r="D2205" i="179"/>
  <c r="D2204" i="179"/>
  <c r="D2203" i="179"/>
  <c r="D2202" i="179"/>
  <c r="D2201" i="179"/>
  <c r="D2200" i="179"/>
  <c r="D2199" i="179"/>
  <c r="D2198" i="179"/>
  <c r="D2197" i="179"/>
  <c r="D2196" i="179"/>
  <c r="D2195" i="179"/>
  <c r="D2194" i="179"/>
  <c r="D2193" i="179"/>
  <c r="D2192" i="179"/>
  <c r="D2191" i="179"/>
  <c r="D2190" i="179"/>
  <c r="D2189" i="179"/>
  <c r="D2188" i="179"/>
  <c r="D2187" i="179"/>
  <c r="D2186" i="179"/>
  <c r="D2185" i="179"/>
  <c r="D2184" i="179"/>
  <c r="D2183" i="179"/>
  <c r="D2182" i="179"/>
  <c r="D2181" i="179"/>
  <c r="D2180" i="179"/>
  <c r="D2179" i="179"/>
  <c r="D2178" i="179"/>
  <c r="D2177" i="179"/>
  <c r="D2176" i="179"/>
  <c r="D2175" i="179"/>
  <c r="D2174" i="179"/>
  <c r="D2173" i="179"/>
  <c r="D2172" i="179"/>
  <c r="D2171" i="179"/>
  <c r="D2170" i="179"/>
  <c r="D2169" i="179"/>
  <c r="D2168" i="179"/>
  <c r="D2167" i="179"/>
  <c r="D2166" i="179"/>
  <c r="D2165" i="179"/>
  <c r="D2164" i="179"/>
  <c r="D2163" i="179"/>
  <c r="D2162" i="179"/>
  <c r="D2161" i="179"/>
  <c r="D2160" i="179"/>
  <c r="D2159" i="179"/>
  <c r="D2158" i="179"/>
  <c r="D2152" i="179"/>
  <c r="D2151" i="179"/>
  <c r="D2150" i="179"/>
  <c r="D2148" i="179"/>
  <c r="D2147" i="179"/>
  <c r="D2146" i="179"/>
  <c r="D2145" i="179"/>
  <c r="D2144" i="179"/>
  <c r="D2143" i="179"/>
  <c r="D2142" i="179"/>
  <c r="D2141" i="179"/>
  <c r="D2140" i="179"/>
  <c r="D2139" i="179"/>
  <c r="D2138" i="179"/>
  <c r="D2137" i="179"/>
  <c r="D2135" i="179"/>
  <c r="D2134" i="179"/>
  <c r="D2133" i="179"/>
  <c r="D2132" i="179"/>
  <c r="D2131" i="179"/>
  <c r="D2130" i="179"/>
  <c r="D2129" i="179"/>
  <c r="D2128" i="179"/>
  <c r="D2127" i="179"/>
  <c r="D2126" i="179"/>
  <c r="D2125" i="179"/>
  <c r="D2124" i="179"/>
  <c r="D2122" i="179"/>
  <c r="D2121" i="179"/>
  <c r="D2120" i="179"/>
  <c r="D2119" i="179"/>
  <c r="D2118" i="179"/>
  <c r="D2117" i="179"/>
  <c r="D2116" i="179"/>
  <c r="D2115" i="179"/>
  <c r="D2114" i="179"/>
  <c r="D2113" i="179"/>
  <c r="D2112" i="179"/>
  <c r="D2111" i="179"/>
  <c r="D2109" i="179"/>
  <c r="D2108" i="179"/>
  <c r="D2107" i="179"/>
  <c r="D2106" i="179"/>
  <c r="D2105" i="179"/>
  <c r="D2104" i="179"/>
  <c r="D2103" i="179"/>
  <c r="D2102" i="179"/>
  <c r="D2101" i="179"/>
  <c r="D2100" i="179"/>
  <c r="D2099" i="179"/>
  <c r="D2098" i="179"/>
  <c r="D2096" i="179"/>
  <c r="D2095" i="179"/>
  <c r="D2094" i="179"/>
  <c r="D2093" i="179"/>
  <c r="D2092" i="179"/>
  <c r="D2091" i="179"/>
  <c r="D2090" i="179"/>
  <c r="D2089" i="179"/>
  <c r="D2088" i="179"/>
  <c r="D2087" i="179"/>
  <c r="D2076" i="179"/>
  <c r="D2075" i="179"/>
  <c r="D2074" i="179"/>
  <c r="D2073" i="179"/>
  <c r="D2072" i="179"/>
  <c r="D2071" i="179"/>
  <c r="D2070" i="179"/>
  <c r="D2068" i="179"/>
  <c r="D2067" i="179"/>
  <c r="D2066" i="179"/>
  <c r="D2065" i="179"/>
  <c r="D2064" i="179"/>
  <c r="D2063" i="179"/>
  <c r="D2062" i="179"/>
  <c r="D2061" i="179"/>
  <c r="D2060" i="179"/>
  <c r="D2059" i="179"/>
  <c r="D2058" i="179"/>
  <c r="D2057" i="179"/>
  <c r="D2056" i="179"/>
  <c r="D2055" i="179"/>
  <c r="D2054" i="179"/>
  <c r="D2053" i="179"/>
  <c r="D2051" i="179"/>
  <c r="D2050" i="179"/>
  <c r="D2049" i="179"/>
  <c r="D2048" i="179"/>
  <c r="D2047" i="179"/>
  <c r="D2046" i="179"/>
  <c r="D2045" i="179"/>
  <c r="D2044" i="179"/>
  <c r="D2043" i="179"/>
  <c r="D2042" i="179"/>
  <c r="D2041" i="179"/>
  <c r="D2040" i="179"/>
  <c r="D2039" i="179"/>
  <c r="D2038" i="179"/>
  <c r="D2037" i="179"/>
  <c r="D2036" i="179"/>
  <c r="D2034" i="179"/>
  <c r="D2033" i="179"/>
  <c r="D2032" i="179"/>
  <c r="D2031" i="179"/>
  <c r="D2030" i="179"/>
  <c r="D2029" i="179"/>
  <c r="D2028" i="179"/>
  <c r="D2027" i="179"/>
  <c r="D2026" i="179"/>
  <c r="D2025" i="179"/>
  <c r="D2024" i="179"/>
  <c r="D2023" i="179"/>
  <c r="D2022" i="179"/>
  <c r="D2021" i="179"/>
  <c r="D2020" i="179"/>
  <c r="D2019" i="179"/>
  <c r="D2017" i="179"/>
  <c r="D2016" i="179"/>
  <c r="D2015" i="179"/>
  <c r="D2014" i="179"/>
  <c r="D2013" i="179"/>
  <c r="D2012" i="179"/>
  <c r="D2011" i="179"/>
  <c r="D2010" i="179"/>
  <c r="D2009" i="179"/>
  <c r="D2008" i="179"/>
  <c r="D2007" i="179"/>
  <c r="D2006" i="179"/>
  <c r="D2005" i="179"/>
  <c r="D2004" i="179"/>
  <c r="D2003" i="179"/>
  <c r="D2002" i="179"/>
  <c r="D2000" i="179"/>
  <c r="D1999" i="179"/>
  <c r="D1998" i="179"/>
  <c r="D1997" i="179"/>
  <c r="D1996" i="179"/>
  <c r="D1995" i="179"/>
  <c r="D1994" i="179"/>
  <c r="D1993" i="179"/>
  <c r="D1992" i="179"/>
  <c r="D1991" i="179"/>
  <c r="D1990" i="179"/>
  <c r="D1989" i="179"/>
  <c r="D1988" i="179"/>
  <c r="D1987" i="179"/>
  <c r="D1986" i="179"/>
  <c r="D1985" i="179"/>
  <c r="D1984" i="179"/>
  <c r="D1983" i="179"/>
  <c r="D1982" i="179"/>
  <c r="D1981" i="179"/>
  <c r="D1980" i="179"/>
  <c r="D1979" i="179"/>
  <c r="D1978" i="179"/>
  <c r="D1977" i="179"/>
  <c r="D1976" i="179"/>
  <c r="D1975" i="179"/>
  <c r="D1974" i="179"/>
  <c r="D1973" i="179"/>
  <c r="D1972" i="179"/>
  <c r="D1971" i="179"/>
  <c r="D1970" i="179"/>
  <c r="D1969" i="179"/>
  <c r="D1968" i="179"/>
  <c r="D1967" i="179"/>
  <c r="D1966" i="179"/>
  <c r="D1965" i="179"/>
  <c r="D1964" i="179"/>
  <c r="D1963" i="179"/>
  <c r="D1962" i="179"/>
  <c r="D1961" i="179"/>
  <c r="D1960" i="179"/>
  <c r="D1959" i="179"/>
  <c r="D1958" i="179"/>
  <c r="D1957" i="179"/>
  <c r="D1956" i="179"/>
  <c r="D1955" i="179"/>
  <c r="D1954" i="179"/>
  <c r="D1953" i="179"/>
  <c r="D1952" i="179"/>
  <c r="D1951" i="179"/>
  <c r="D1950" i="179"/>
  <c r="D1949" i="179"/>
  <c r="D1948" i="179"/>
  <c r="D1947" i="179"/>
  <c r="D1946" i="179"/>
  <c r="D1945" i="179"/>
  <c r="D1944" i="179"/>
  <c r="D1943" i="179"/>
  <c r="D1942" i="179"/>
  <c r="D1941" i="179"/>
  <c r="D1940" i="179"/>
  <c r="D1939" i="179"/>
  <c r="D1938" i="179"/>
  <c r="D1937" i="179"/>
  <c r="D1936" i="179"/>
  <c r="D1935" i="179"/>
  <c r="D1934" i="179"/>
  <c r="D1933" i="179"/>
  <c r="D1932" i="179"/>
  <c r="D1931" i="179"/>
  <c r="D1930" i="179"/>
  <c r="D1929" i="179"/>
  <c r="D1928" i="179"/>
  <c r="D1927" i="179"/>
  <c r="D1926" i="179"/>
  <c r="D1925" i="179"/>
  <c r="D1924" i="179"/>
  <c r="D1923" i="179"/>
  <c r="D1922" i="179"/>
  <c r="D1921" i="179"/>
  <c r="D1920" i="179"/>
  <c r="D1919" i="179"/>
  <c r="D1918" i="179"/>
  <c r="D1917" i="179"/>
  <c r="D1916" i="179"/>
  <c r="D1915" i="179"/>
  <c r="D1914" i="179"/>
  <c r="D1913" i="179"/>
  <c r="D1912" i="179"/>
  <c r="D1911" i="179"/>
  <c r="D1910" i="179"/>
  <c r="D1909" i="179"/>
  <c r="D1908" i="179"/>
  <c r="D1907" i="179"/>
  <c r="D1906" i="179"/>
  <c r="D1905" i="179"/>
  <c r="D1904" i="179"/>
  <c r="D1903" i="179"/>
  <c r="D1902" i="179"/>
  <c r="D1901" i="179"/>
  <c r="D1900" i="179"/>
  <c r="D1899" i="179"/>
  <c r="D1898" i="179"/>
  <c r="D1897" i="179"/>
  <c r="D1896" i="179"/>
  <c r="D1895" i="179"/>
  <c r="D1894" i="179"/>
  <c r="D1893" i="179"/>
  <c r="D1892" i="179"/>
  <c r="D1891" i="179"/>
  <c r="D1890" i="179"/>
  <c r="D1889" i="179"/>
  <c r="D1888" i="179"/>
  <c r="D1887" i="179"/>
  <c r="D1886" i="179"/>
  <c r="D1885" i="179"/>
  <c r="D1884" i="179"/>
  <c r="D1883" i="179"/>
  <c r="D1882" i="179"/>
  <c r="D1881" i="179"/>
  <c r="D1880" i="179"/>
  <c r="D1879" i="179"/>
  <c r="D1878" i="179"/>
  <c r="D1877" i="179"/>
  <c r="D1876" i="179"/>
  <c r="D1875" i="179"/>
  <c r="D1874" i="179"/>
  <c r="D1873" i="179"/>
  <c r="D1872" i="179"/>
  <c r="D1871" i="179"/>
  <c r="D1870" i="179"/>
  <c r="D1869" i="179"/>
  <c r="D1868" i="179"/>
  <c r="D1867" i="179"/>
  <c r="D1866" i="179"/>
  <c r="D1865" i="179"/>
  <c r="D1864" i="179"/>
  <c r="D1863" i="179"/>
  <c r="D1862" i="179"/>
  <c r="D1861" i="179"/>
  <c r="D1860" i="179"/>
  <c r="D1859" i="179"/>
  <c r="D1858" i="179"/>
  <c r="D1857" i="179"/>
  <c r="D1856" i="179"/>
  <c r="D1855" i="179"/>
  <c r="D1854" i="179"/>
  <c r="D1853" i="179"/>
  <c r="D1852" i="179"/>
  <c r="D1851" i="179"/>
  <c r="D1850" i="179"/>
  <c r="D1849" i="179"/>
  <c r="D1848" i="179"/>
  <c r="D1847" i="179"/>
  <c r="D1846" i="179"/>
  <c r="D1845" i="179"/>
  <c r="D1844" i="179"/>
  <c r="D1843" i="179"/>
  <c r="D1842" i="179"/>
  <c r="D1841" i="179"/>
  <c r="D1840" i="179"/>
  <c r="D1839" i="179"/>
  <c r="D1838" i="179"/>
  <c r="D1837" i="179"/>
  <c r="D1836" i="179"/>
  <c r="D1835" i="179"/>
  <c r="D1834" i="179"/>
  <c r="D1833" i="179"/>
  <c r="D1832" i="179"/>
  <c r="D1831" i="179"/>
  <c r="D1830" i="179"/>
  <c r="D1829" i="179"/>
  <c r="D1828" i="179"/>
  <c r="D1827" i="179"/>
  <c r="D1826" i="179"/>
  <c r="D1825" i="179"/>
  <c r="D1824" i="179"/>
  <c r="D1823" i="179"/>
  <c r="D1822" i="179"/>
  <c r="D1821" i="179"/>
  <c r="D1820" i="179"/>
  <c r="D1819" i="179"/>
  <c r="D1818" i="179"/>
  <c r="D1817" i="179"/>
  <c r="D1816" i="179"/>
  <c r="D1815" i="179"/>
  <c r="D1814" i="179"/>
  <c r="D1813" i="179"/>
  <c r="D1812" i="179"/>
  <c r="D1811" i="179"/>
  <c r="D1810" i="179"/>
  <c r="D1809" i="179"/>
  <c r="D1808" i="179"/>
  <c r="D1807" i="179"/>
  <c r="D1806" i="179"/>
  <c r="D1805" i="179"/>
  <c r="D1804" i="179"/>
  <c r="D1803" i="179"/>
  <c r="D1802" i="179"/>
  <c r="D1801" i="179"/>
  <c r="D1800" i="179"/>
  <c r="D1799" i="179"/>
  <c r="D1798" i="179"/>
  <c r="D1797" i="179"/>
  <c r="D1796" i="179"/>
  <c r="D1795" i="179"/>
  <c r="D1794" i="179"/>
  <c r="D1793" i="179"/>
  <c r="D1792" i="179"/>
  <c r="D1791" i="179"/>
  <c r="D1790" i="179"/>
  <c r="D1789" i="179"/>
  <c r="D1788" i="179"/>
  <c r="D1787" i="179"/>
  <c r="D1786" i="179"/>
  <c r="D1785" i="179"/>
  <c r="D1784" i="179"/>
  <c r="D1783" i="179"/>
  <c r="D1782" i="179"/>
  <c r="D1781" i="179"/>
  <c r="D1780" i="179"/>
  <c r="D1779" i="179"/>
  <c r="D1778" i="179"/>
  <c r="D1777" i="179"/>
  <c r="D1776" i="179"/>
  <c r="D1775" i="179"/>
  <c r="D1774" i="179"/>
  <c r="D1773" i="179"/>
  <c r="D1772" i="179"/>
  <c r="D1771" i="179"/>
  <c r="D1770" i="179"/>
  <c r="D1769" i="179"/>
  <c r="D1768" i="179"/>
  <c r="D1767" i="179"/>
  <c r="D1766" i="179"/>
  <c r="D1765" i="179"/>
  <c r="D1764" i="179"/>
  <c r="D1763" i="179"/>
  <c r="D1762" i="179"/>
  <c r="D1761" i="179"/>
  <c r="D1760" i="179"/>
  <c r="D1759" i="179"/>
  <c r="D1758" i="179"/>
  <c r="D1757" i="179"/>
  <c r="D1756" i="179"/>
  <c r="D1755" i="179"/>
  <c r="D1754" i="179"/>
  <c r="D1753" i="179"/>
  <c r="D1752" i="179"/>
  <c r="D1751" i="179"/>
  <c r="D1750" i="179"/>
  <c r="D1749" i="179"/>
  <c r="D1748" i="179"/>
  <c r="D1747" i="179"/>
  <c r="D1746" i="179"/>
  <c r="D1745" i="179"/>
  <c r="D1744" i="179"/>
  <c r="D1743" i="179"/>
  <c r="D1742" i="179"/>
  <c r="D1741" i="179"/>
  <c r="D1740" i="179"/>
  <c r="D1739" i="179"/>
  <c r="D1738" i="179"/>
  <c r="D1737" i="179"/>
  <c r="D1736" i="179"/>
  <c r="D1735" i="179"/>
  <c r="D1734" i="179"/>
  <c r="D1733" i="179"/>
  <c r="D1732" i="179"/>
  <c r="D1731" i="179"/>
  <c r="D1730" i="179"/>
  <c r="D1729" i="179"/>
  <c r="D1728" i="179"/>
  <c r="D1727" i="179"/>
  <c r="D1726" i="179"/>
  <c r="D1725" i="179"/>
  <c r="D1724" i="179"/>
  <c r="D1723" i="179"/>
  <c r="D1722" i="179"/>
  <c r="D1721" i="179"/>
  <c r="D1720" i="179"/>
  <c r="D1719" i="179"/>
  <c r="D1718" i="179"/>
  <c r="D1717" i="179"/>
  <c r="D1716" i="179"/>
  <c r="D1715" i="179"/>
  <c r="D1714" i="179"/>
  <c r="D1713" i="179"/>
  <c r="D1712" i="179"/>
  <c r="D1711" i="179"/>
  <c r="D1710" i="179"/>
  <c r="D1709" i="179"/>
  <c r="D1708" i="179"/>
  <c r="D1707" i="179"/>
  <c r="D1706" i="179"/>
  <c r="D1705" i="179"/>
  <c r="D1704" i="179"/>
  <c r="D1703" i="179"/>
  <c r="D1702" i="179"/>
  <c r="D1701" i="179"/>
  <c r="D1700" i="179"/>
  <c r="D1699" i="179"/>
  <c r="D1698" i="179"/>
  <c r="D1697" i="179"/>
  <c r="D1696" i="179"/>
  <c r="D1695" i="179"/>
  <c r="D1694" i="179"/>
  <c r="D1693" i="179"/>
  <c r="D1692" i="179"/>
  <c r="D1691" i="179"/>
  <c r="D1690" i="179"/>
  <c r="D1689" i="179"/>
  <c r="D1688" i="179"/>
  <c r="D1687" i="179"/>
  <c r="D1686" i="179"/>
  <c r="D1685" i="179"/>
  <c r="D1684" i="179"/>
  <c r="D1683" i="179"/>
  <c r="D1682" i="179"/>
  <c r="D1681" i="179"/>
  <c r="D1680" i="179"/>
  <c r="D1679" i="179"/>
  <c r="D1678" i="179"/>
  <c r="D1677" i="179"/>
  <c r="D1676" i="179"/>
  <c r="D1675" i="179"/>
  <c r="D1674" i="179"/>
  <c r="D1673" i="179"/>
  <c r="D1672" i="179"/>
  <c r="D1671" i="179"/>
  <c r="D1670" i="179"/>
  <c r="D1669" i="179"/>
  <c r="D1668" i="179"/>
  <c r="D1667" i="179"/>
  <c r="D1666" i="179"/>
  <c r="D1665" i="179"/>
  <c r="D1664" i="179"/>
  <c r="D1663" i="179"/>
  <c r="D1662" i="179"/>
  <c r="D1661" i="179"/>
  <c r="D1660" i="179"/>
  <c r="D1659" i="179"/>
  <c r="D1658" i="179"/>
  <c r="D1657" i="179"/>
  <c r="D1656" i="179"/>
  <c r="D1655" i="179"/>
  <c r="D1654" i="179"/>
  <c r="D1653" i="179"/>
  <c r="D1652" i="179"/>
  <c r="D1651" i="179"/>
  <c r="D1650" i="179"/>
  <c r="D1649" i="179"/>
  <c r="D1648" i="179"/>
  <c r="D1647" i="179"/>
  <c r="D1646" i="179"/>
  <c r="D1645" i="179"/>
  <c r="D1644" i="179"/>
  <c r="D1643" i="179"/>
  <c r="D1642" i="179"/>
  <c r="D1641" i="179"/>
  <c r="D1640" i="179"/>
  <c r="D1639" i="179"/>
  <c r="D1638" i="179"/>
  <c r="D1637" i="179"/>
  <c r="D1636" i="179"/>
  <c r="D1635" i="179"/>
  <c r="D1634" i="179"/>
  <c r="D1633" i="179"/>
  <c r="D1632" i="179"/>
  <c r="D1631" i="179"/>
  <c r="D1630" i="179"/>
  <c r="D1629" i="179"/>
  <c r="D1628" i="179"/>
  <c r="D1627" i="179"/>
  <c r="D1626" i="179"/>
  <c r="D1625" i="179"/>
  <c r="D1624" i="179"/>
  <c r="D1623" i="179"/>
  <c r="D1622" i="179"/>
  <c r="D1621" i="179"/>
  <c r="D1620" i="179"/>
  <c r="D1619" i="179"/>
  <c r="D1618" i="179"/>
  <c r="D1617" i="179"/>
  <c r="D1616" i="179"/>
  <c r="D1615" i="179"/>
  <c r="D1614" i="179"/>
  <c r="D1613" i="179"/>
  <c r="D1612" i="179"/>
  <c r="D1611" i="179"/>
  <c r="D1610" i="179"/>
  <c r="D1609" i="179"/>
  <c r="D1608" i="179"/>
  <c r="D1607" i="179"/>
  <c r="D1606" i="179"/>
  <c r="D1605" i="179"/>
  <c r="D1604" i="179"/>
  <c r="D1603" i="179"/>
  <c r="D1602" i="179"/>
  <c r="D1601" i="179"/>
  <c r="D1600" i="179"/>
  <c r="D1599" i="179"/>
  <c r="D1598" i="179"/>
  <c r="D1597" i="179"/>
  <c r="D1596" i="179"/>
  <c r="D1595" i="179"/>
  <c r="D1594" i="179"/>
  <c r="D1593" i="179"/>
  <c r="D1592" i="179"/>
  <c r="D1591" i="179"/>
  <c r="D1590" i="179"/>
  <c r="D1589" i="179"/>
  <c r="D1588" i="179"/>
  <c r="D1587" i="179"/>
  <c r="D1586" i="179"/>
  <c r="D1585" i="179"/>
  <c r="D1584" i="179"/>
  <c r="D1583" i="179"/>
  <c r="D1582" i="179"/>
  <c r="D1581" i="179"/>
  <c r="D1580" i="179"/>
  <c r="D1579" i="179"/>
  <c r="D1578" i="179"/>
  <c r="D1577" i="179"/>
  <c r="D1576" i="179"/>
  <c r="D1575" i="179"/>
  <c r="D1574" i="179"/>
  <c r="D1573" i="179"/>
  <c r="D1572" i="179"/>
  <c r="D1571" i="179"/>
  <c r="D1570" i="179"/>
  <c r="D1569" i="179"/>
  <c r="D1568" i="179"/>
  <c r="D1567" i="179"/>
  <c r="D1566" i="179"/>
  <c r="D1565" i="179"/>
  <c r="D1564" i="179"/>
  <c r="D1563" i="179"/>
  <c r="D1562" i="179"/>
  <c r="D1561" i="179"/>
  <c r="D1560" i="179"/>
  <c r="D1559" i="179"/>
  <c r="D1558" i="179"/>
  <c r="D1557" i="179"/>
  <c r="D1556" i="179"/>
  <c r="D1555" i="179"/>
  <c r="D1554" i="179"/>
  <c r="D1553" i="179"/>
  <c r="D1552" i="179"/>
  <c r="D1551" i="179"/>
  <c r="D1550" i="179"/>
  <c r="D1549" i="179"/>
  <c r="D1548" i="179"/>
  <c r="D1547" i="179"/>
  <c r="D1546" i="179"/>
  <c r="D1545" i="179"/>
  <c r="D1544" i="179"/>
  <c r="D1543" i="179"/>
  <c r="D1542" i="179"/>
  <c r="D1541" i="179"/>
  <c r="D1540" i="179"/>
  <c r="D1539" i="179"/>
  <c r="D1538" i="179"/>
  <c r="D1537" i="179"/>
  <c r="D1536" i="179"/>
  <c r="D1535" i="179"/>
  <c r="D1534" i="179"/>
  <c r="D1533" i="179"/>
  <c r="D1532" i="179"/>
  <c r="D1531" i="179"/>
  <c r="D1530" i="179"/>
  <c r="D1529" i="179"/>
  <c r="D1528" i="179"/>
  <c r="D1527" i="179"/>
  <c r="D1526" i="179"/>
  <c r="D1525" i="179"/>
  <c r="D1524" i="179"/>
  <c r="D1523" i="179"/>
  <c r="D1522" i="179"/>
  <c r="D1521" i="179"/>
  <c r="D1520" i="179"/>
  <c r="D1519" i="179"/>
  <c r="D1518" i="179"/>
  <c r="D1517" i="179"/>
  <c r="D1516" i="179"/>
  <c r="D1515" i="179"/>
  <c r="D1514" i="179"/>
  <c r="D1513" i="179"/>
  <c r="D1512" i="179"/>
  <c r="D1511" i="179"/>
  <c r="D1510" i="179"/>
  <c r="D1509" i="179"/>
  <c r="D1508" i="179"/>
  <c r="D1507" i="179"/>
  <c r="D1506" i="179"/>
  <c r="D1505" i="179"/>
  <c r="D1504" i="179"/>
  <c r="D1503" i="179"/>
  <c r="D1502" i="179"/>
  <c r="D1501" i="179"/>
  <c r="D1500" i="179"/>
  <c r="D1499" i="179"/>
  <c r="D1498" i="179"/>
  <c r="D1497" i="179"/>
  <c r="D1496" i="179"/>
  <c r="D1495" i="179"/>
  <c r="D1494" i="179"/>
  <c r="D1493" i="179"/>
  <c r="D1492" i="179"/>
  <c r="D1491" i="179"/>
  <c r="D1490" i="179"/>
  <c r="D1489" i="179"/>
  <c r="D1488" i="179"/>
  <c r="D1487" i="179"/>
  <c r="D1486" i="179"/>
  <c r="D1485" i="179"/>
  <c r="D1484" i="179"/>
  <c r="D1483" i="179"/>
  <c r="D1482" i="179"/>
  <c r="D1481" i="179"/>
  <c r="D1480" i="179"/>
  <c r="D1479" i="179"/>
  <c r="D1478" i="179"/>
  <c r="D1477" i="179"/>
  <c r="D1476" i="179"/>
  <c r="D1475" i="179"/>
  <c r="D1474" i="179"/>
  <c r="D1473" i="179"/>
  <c r="D1472" i="179"/>
  <c r="D1471" i="179"/>
  <c r="D1470" i="179"/>
  <c r="D1469" i="179"/>
  <c r="D1468" i="179"/>
  <c r="D1467" i="179"/>
  <c r="D1466" i="179"/>
  <c r="D1465" i="179"/>
  <c r="D1464" i="179"/>
  <c r="D1463" i="179"/>
  <c r="D1462" i="179"/>
  <c r="D1461" i="179"/>
  <c r="D1460" i="179"/>
  <c r="D1459" i="179"/>
  <c r="D1458" i="179"/>
  <c r="D1457" i="179"/>
  <c r="D1456" i="179"/>
  <c r="D1455" i="179"/>
  <c r="D1454" i="179"/>
  <c r="D1453" i="179"/>
  <c r="D1452" i="179"/>
  <c r="D1451" i="179"/>
  <c r="D1450" i="179"/>
  <c r="D1449" i="179"/>
  <c r="D1448" i="179"/>
  <c r="D1447" i="179"/>
  <c r="D1446" i="179"/>
  <c r="D1445" i="179"/>
  <c r="D1444" i="179"/>
  <c r="D1443" i="179"/>
  <c r="D1442" i="179"/>
  <c r="D1441" i="179"/>
  <c r="D1440" i="179"/>
  <c r="D1439" i="179"/>
  <c r="D1438" i="179"/>
  <c r="D1437" i="179"/>
  <c r="D1436" i="179"/>
  <c r="D1435" i="179"/>
  <c r="D1434" i="179"/>
  <c r="D1433" i="179"/>
  <c r="D1432" i="179"/>
  <c r="D1431" i="179"/>
  <c r="D1430" i="179"/>
  <c r="D1429" i="179"/>
  <c r="D1428" i="179"/>
  <c r="D1427" i="179"/>
  <c r="D1426" i="179"/>
  <c r="D1425" i="179"/>
  <c r="D1424" i="179"/>
  <c r="D1423" i="179"/>
  <c r="D1422" i="179"/>
  <c r="D1421" i="179"/>
  <c r="D1420" i="179"/>
  <c r="D1419" i="179"/>
  <c r="D1418" i="179"/>
  <c r="D1417" i="179"/>
  <c r="D1416" i="179"/>
  <c r="D1415" i="179"/>
  <c r="D1414" i="179"/>
  <c r="D1413" i="179"/>
  <c r="D1412" i="179"/>
  <c r="D1411" i="179"/>
  <c r="D1410" i="179"/>
  <c r="D1409" i="179"/>
  <c r="D1408" i="179"/>
  <c r="D1407" i="179"/>
  <c r="D1406" i="179"/>
  <c r="D1405" i="179"/>
  <c r="D1404" i="179"/>
  <c r="D1403" i="179"/>
  <c r="D1402" i="179"/>
  <c r="D1401" i="179"/>
  <c r="D1400" i="179"/>
  <c r="D1399" i="179"/>
  <c r="D1398" i="179"/>
  <c r="D1397" i="179"/>
  <c r="D1396" i="179"/>
  <c r="D1395" i="179"/>
  <c r="D1394" i="179"/>
  <c r="D1393" i="179"/>
  <c r="D1392" i="179"/>
  <c r="D1391" i="179"/>
  <c r="D1390" i="179"/>
  <c r="D1389" i="179"/>
  <c r="D1388" i="179"/>
  <c r="D1387" i="179"/>
  <c r="D1386" i="179"/>
  <c r="D1385" i="179"/>
  <c r="D1384" i="179"/>
  <c r="D1383" i="179"/>
  <c r="D1382" i="179"/>
  <c r="D1381" i="179"/>
  <c r="D1380" i="179"/>
  <c r="D1379" i="179"/>
  <c r="D1378" i="179"/>
  <c r="D1377" i="179"/>
  <c r="D1376" i="179"/>
  <c r="D1375" i="179"/>
  <c r="D1374" i="179"/>
  <c r="D1373" i="179"/>
  <c r="D1372" i="179"/>
  <c r="D1371" i="179"/>
  <c r="D1370" i="179"/>
  <c r="D1369" i="179"/>
  <c r="D1368" i="179"/>
  <c r="D1367" i="179"/>
  <c r="D1366" i="179"/>
  <c r="D1365" i="179"/>
  <c r="D1364" i="179"/>
  <c r="D1363" i="179"/>
  <c r="D1362" i="179"/>
  <c r="D1361" i="179"/>
  <c r="D1360" i="179"/>
  <c r="D1359" i="179"/>
  <c r="D1358" i="179"/>
  <c r="D1357" i="179"/>
  <c r="D1356" i="179"/>
  <c r="D1355" i="179"/>
  <c r="D1354" i="179"/>
  <c r="D1353" i="179"/>
  <c r="D1352" i="179"/>
  <c r="D1351" i="179"/>
  <c r="D1350" i="179"/>
  <c r="D1349" i="179"/>
  <c r="D1348" i="179"/>
  <c r="D1347" i="179"/>
  <c r="D1346" i="179"/>
  <c r="D1345" i="179"/>
  <c r="D1344" i="179"/>
  <c r="D1343" i="179"/>
  <c r="D1342" i="179"/>
  <c r="D1341" i="179"/>
  <c r="D1340" i="179"/>
  <c r="D1339" i="179"/>
  <c r="D1338" i="179"/>
  <c r="D1337" i="179"/>
  <c r="D1336" i="179"/>
  <c r="D1335" i="179"/>
  <c r="D1334" i="179"/>
  <c r="D1333" i="179"/>
  <c r="D1332" i="179"/>
  <c r="D1331" i="179"/>
  <c r="D1330" i="179"/>
  <c r="D1329" i="179"/>
  <c r="D1328" i="179"/>
  <c r="D1327" i="179"/>
  <c r="D1326" i="179"/>
  <c r="D1325" i="179"/>
  <c r="D1324" i="179"/>
  <c r="D1323" i="179"/>
  <c r="D1322" i="179"/>
  <c r="D1321" i="179"/>
  <c r="D1320" i="179"/>
  <c r="D1319" i="179"/>
  <c r="D1318" i="179"/>
  <c r="D1317" i="179"/>
  <c r="D1316" i="179"/>
  <c r="D1315" i="179"/>
  <c r="D1314" i="179"/>
  <c r="D1313" i="179"/>
  <c r="D1312" i="179"/>
  <c r="D1311" i="179"/>
  <c r="D1310" i="179"/>
  <c r="D1309" i="179"/>
  <c r="D1308" i="179"/>
  <c r="D1307" i="179"/>
  <c r="D1306" i="179"/>
  <c r="D1305" i="179"/>
  <c r="D1304" i="179"/>
  <c r="D1303" i="179"/>
  <c r="D1302" i="179"/>
  <c r="D1301" i="179"/>
  <c r="D1300" i="179"/>
  <c r="D1299" i="179"/>
  <c r="D1298" i="179"/>
  <c r="D1297" i="179"/>
  <c r="D1296" i="179"/>
  <c r="D1295" i="179"/>
  <c r="D1294" i="179"/>
  <c r="D1293" i="179"/>
  <c r="D1292" i="179"/>
  <c r="D1291" i="179"/>
  <c r="D1290" i="179"/>
  <c r="D1289" i="179"/>
  <c r="D1288" i="179"/>
  <c r="D1287" i="179"/>
  <c r="D1286" i="179"/>
  <c r="D1285" i="179"/>
  <c r="D1284" i="179"/>
  <c r="D1283" i="179"/>
  <c r="D1282" i="179"/>
  <c r="D1281" i="179"/>
  <c r="D1280" i="179"/>
  <c r="D1279" i="179"/>
  <c r="D1278" i="179"/>
  <c r="D1277" i="179"/>
  <c r="D1276" i="179"/>
  <c r="D1275" i="179"/>
  <c r="D1274" i="179"/>
  <c r="D1273" i="179"/>
  <c r="D1272" i="179"/>
  <c r="D1271" i="179"/>
  <c r="D1270" i="179"/>
  <c r="D1269" i="179"/>
  <c r="D1268" i="179"/>
  <c r="D1267" i="179"/>
  <c r="D1266" i="179"/>
  <c r="D1265" i="179"/>
  <c r="D1264" i="179"/>
  <c r="D1263" i="179"/>
  <c r="D1262" i="179"/>
  <c r="D1261" i="179"/>
  <c r="D1260" i="179"/>
  <c r="D1259" i="179"/>
  <c r="D1258" i="179"/>
  <c r="D1257" i="179"/>
  <c r="D1256" i="179"/>
  <c r="D1255" i="179"/>
  <c r="D1254" i="179"/>
  <c r="D1253" i="179"/>
  <c r="D1252" i="179"/>
  <c r="D1251" i="179"/>
  <c r="D1250" i="179"/>
  <c r="D1249" i="179"/>
  <c r="D1248" i="179"/>
  <c r="D1247" i="179"/>
  <c r="D1246" i="179"/>
  <c r="D1245" i="179"/>
  <c r="D1244" i="179"/>
  <c r="D1243" i="179"/>
  <c r="D1242" i="179"/>
  <c r="D1241" i="179"/>
  <c r="D1240" i="179"/>
  <c r="D1239" i="179"/>
  <c r="D1238" i="179"/>
  <c r="D1237" i="179"/>
  <c r="D1236" i="179"/>
  <c r="D1235" i="179"/>
  <c r="D1234" i="179"/>
  <c r="D1233" i="179"/>
  <c r="D1232" i="179"/>
  <c r="D1231" i="179"/>
  <c r="D1230" i="179"/>
  <c r="D1229" i="179"/>
  <c r="D1228" i="179"/>
  <c r="D1227" i="179"/>
  <c r="D1226" i="179"/>
  <c r="D1225" i="179"/>
  <c r="D1224" i="179"/>
  <c r="D1223" i="179"/>
  <c r="D1222" i="179"/>
  <c r="D1221" i="179"/>
  <c r="D1220" i="179"/>
  <c r="D1219" i="179"/>
  <c r="D1218" i="179"/>
  <c r="D1217" i="179"/>
  <c r="D1216" i="179"/>
  <c r="D1215" i="179"/>
  <c r="D1214" i="179"/>
  <c r="D1213" i="179"/>
  <c r="D1212" i="179"/>
  <c r="D1211" i="179"/>
  <c r="D1210" i="179"/>
  <c r="D1209" i="179"/>
  <c r="D1208" i="179"/>
  <c r="D1207" i="179"/>
  <c r="D1206" i="179"/>
  <c r="D1205" i="179"/>
  <c r="D1204" i="179"/>
  <c r="D1203" i="179"/>
  <c r="D1202" i="179"/>
  <c r="D1201" i="179"/>
  <c r="D1200" i="179"/>
  <c r="D1199" i="179"/>
  <c r="D1198" i="179"/>
  <c r="D1197" i="179"/>
  <c r="D1196" i="179"/>
  <c r="D1195" i="179"/>
  <c r="D1194" i="179"/>
  <c r="D1193" i="179"/>
  <c r="D1192" i="179"/>
  <c r="D1191" i="179"/>
  <c r="D1190" i="179"/>
  <c r="D1189" i="179"/>
  <c r="D1188" i="179"/>
  <c r="D1187" i="179"/>
  <c r="D1186" i="179"/>
  <c r="D1185" i="179"/>
  <c r="D1184" i="179"/>
  <c r="D1183" i="179"/>
  <c r="D1182" i="179"/>
  <c r="D1181" i="179"/>
  <c r="D1180" i="179"/>
  <c r="D1179" i="179"/>
  <c r="D1178" i="179"/>
  <c r="D1177" i="179"/>
  <c r="D1176" i="179"/>
  <c r="D1175" i="179"/>
  <c r="D1174" i="179"/>
  <c r="D1173" i="179"/>
  <c r="D1172" i="179"/>
  <c r="D1171" i="179"/>
  <c r="D1170" i="179"/>
  <c r="D1169" i="179"/>
  <c r="D1168" i="179"/>
  <c r="D1167" i="179"/>
  <c r="D1166" i="179"/>
  <c r="D1165" i="179"/>
  <c r="D1164" i="179"/>
  <c r="D1163" i="179"/>
  <c r="D1162" i="179"/>
  <c r="D1161" i="179"/>
  <c r="D1160" i="179"/>
  <c r="D1159" i="179"/>
  <c r="D1158" i="179"/>
  <c r="D1157" i="179"/>
  <c r="D1156" i="179"/>
  <c r="D1155" i="179"/>
  <c r="D1154" i="179"/>
  <c r="D1153" i="179"/>
  <c r="D1152" i="179"/>
  <c r="D1151" i="179"/>
  <c r="D1150" i="179"/>
  <c r="D1149" i="179"/>
  <c r="D1148" i="179"/>
  <c r="D1147" i="179"/>
  <c r="D1146" i="179"/>
  <c r="D1145" i="179"/>
  <c r="D1144" i="179"/>
  <c r="D1143" i="179"/>
  <c r="D1142" i="179"/>
  <c r="D1141" i="179"/>
  <c r="D1140" i="179"/>
  <c r="D1139" i="179"/>
  <c r="D1138" i="179"/>
  <c r="D1137" i="179"/>
  <c r="D1136" i="179"/>
  <c r="D1135" i="179"/>
  <c r="D1134" i="179"/>
  <c r="D1133" i="179"/>
  <c r="D1132" i="179"/>
  <c r="D1131" i="179"/>
  <c r="D1130" i="179"/>
  <c r="D1129" i="179"/>
  <c r="D1128" i="179"/>
  <c r="D1127" i="179"/>
  <c r="D1126" i="179"/>
  <c r="D1125" i="179"/>
  <c r="D1124" i="179"/>
  <c r="D1123" i="179"/>
  <c r="D1122" i="179"/>
  <c r="D1121" i="179"/>
  <c r="D1120" i="179"/>
  <c r="D1119" i="179"/>
  <c r="D1118" i="179"/>
  <c r="D1117" i="179"/>
  <c r="D1116" i="179"/>
  <c r="D1115" i="179"/>
  <c r="D1114" i="179"/>
  <c r="D1113" i="179"/>
  <c r="D1112" i="179"/>
  <c r="D1111" i="179"/>
  <c r="D1110" i="179"/>
  <c r="D1109" i="179"/>
  <c r="D1108" i="179"/>
  <c r="D1107" i="179"/>
  <c r="D1106" i="179"/>
  <c r="D1105" i="179"/>
  <c r="D1104" i="179"/>
  <c r="D1103" i="179"/>
  <c r="D1102" i="179"/>
  <c r="D1101" i="179"/>
  <c r="D1100" i="179"/>
  <c r="D1099" i="179"/>
  <c r="D1098" i="179"/>
  <c r="D1097" i="179"/>
  <c r="D1096" i="179"/>
  <c r="D1095" i="179"/>
  <c r="D1094" i="179"/>
  <c r="D1093" i="179"/>
  <c r="D1092" i="179"/>
  <c r="D1091" i="179"/>
  <c r="D1090" i="179"/>
  <c r="D1089" i="179"/>
  <c r="D1088" i="179"/>
  <c r="D1087" i="179"/>
  <c r="D1086" i="179"/>
  <c r="D1085" i="179"/>
  <c r="D1084" i="179"/>
  <c r="D1083" i="179"/>
  <c r="D1082" i="179"/>
  <c r="D1081" i="179"/>
  <c r="D1080" i="179"/>
  <c r="D1079" i="179"/>
  <c r="D1078" i="179"/>
  <c r="D1077" i="179"/>
  <c r="D1076" i="179"/>
  <c r="D1075" i="179"/>
  <c r="D1074" i="179"/>
  <c r="D1073" i="179"/>
  <c r="D1072" i="179"/>
  <c r="D1071" i="179"/>
  <c r="D1070" i="179"/>
  <c r="D1069" i="179"/>
  <c r="D1068" i="179"/>
  <c r="D1067" i="179"/>
  <c r="D1066" i="179"/>
  <c r="D1065" i="179"/>
  <c r="D1064" i="179"/>
  <c r="D1063" i="179"/>
  <c r="D1062" i="179"/>
  <c r="D1061" i="179"/>
  <c r="D1060" i="179"/>
  <c r="D1059" i="179"/>
  <c r="D1058" i="179"/>
  <c r="D1057" i="179"/>
  <c r="D1056" i="179"/>
  <c r="D1055" i="179"/>
  <c r="D1054" i="179"/>
  <c r="D1053" i="179"/>
  <c r="D1052" i="179"/>
  <c r="D1051" i="179"/>
  <c r="D1050" i="179"/>
  <c r="D1049" i="179"/>
  <c r="D1048" i="179"/>
  <c r="D1047" i="179"/>
  <c r="D1046" i="179"/>
  <c r="D1045" i="179"/>
  <c r="D1044" i="179"/>
  <c r="D1043" i="179"/>
  <c r="D1042" i="179"/>
  <c r="D1041" i="179"/>
  <c r="D1040" i="179"/>
  <c r="D1039" i="179"/>
  <c r="D1038" i="179"/>
  <c r="D1037" i="179"/>
  <c r="D1036" i="179"/>
  <c r="D1035" i="179"/>
  <c r="D1034" i="179"/>
  <c r="D1033" i="179"/>
  <c r="D1032" i="179"/>
  <c r="D1031" i="179"/>
  <c r="D1030" i="179"/>
  <c r="D1029" i="179"/>
  <c r="D1028" i="179"/>
  <c r="D1027" i="179"/>
  <c r="D1026" i="179"/>
  <c r="D1025" i="179"/>
  <c r="D1024" i="179"/>
  <c r="D1023" i="179"/>
  <c r="D1022" i="179"/>
  <c r="D1021" i="179"/>
  <c r="D1020" i="179"/>
  <c r="D1019" i="179"/>
  <c r="D1018" i="179"/>
  <c r="D1017" i="179"/>
  <c r="D1016" i="179"/>
  <c r="D1015" i="179"/>
  <c r="D1014" i="179"/>
  <c r="D1013" i="179"/>
  <c r="D1012" i="179"/>
  <c r="D1011" i="179"/>
  <c r="D1010" i="179"/>
  <c r="D1009" i="179"/>
  <c r="D1008" i="179"/>
  <c r="D1007" i="179"/>
  <c r="D1006" i="179"/>
  <c r="D1005" i="179"/>
  <c r="D1004" i="179"/>
  <c r="D1003" i="179"/>
  <c r="D1002" i="179"/>
  <c r="D1001" i="179"/>
  <c r="D1000" i="179"/>
  <c r="D999" i="179"/>
  <c r="D998" i="179"/>
  <c r="D997" i="179"/>
  <c r="D996" i="179"/>
  <c r="D995" i="179"/>
  <c r="D994" i="179"/>
  <c r="D993" i="179"/>
  <c r="D992" i="179"/>
  <c r="D991" i="179"/>
  <c r="D990" i="179"/>
  <c r="D989" i="179"/>
  <c r="D988" i="179"/>
  <c r="D987" i="179"/>
  <c r="D986" i="179"/>
  <c r="D985" i="179"/>
  <c r="D984" i="179"/>
  <c r="D983" i="179"/>
  <c r="D982" i="179"/>
  <c r="D981" i="179"/>
  <c r="D980" i="179"/>
  <c r="D979" i="179"/>
  <c r="D978" i="179"/>
  <c r="D977" i="179"/>
  <c r="D976" i="179"/>
  <c r="D975" i="179"/>
  <c r="D974" i="179"/>
  <c r="D973" i="179"/>
  <c r="D972" i="179"/>
  <c r="D971" i="179"/>
  <c r="D970" i="179"/>
  <c r="D969" i="179"/>
  <c r="D968" i="179"/>
  <c r="D967" i="179"/>
  <c r="D966" i="179"/>
  <c r="D965" i="179"/>
  <c r="D964" i="179"/>
  <c r="D963" i="179"/>
  <c r="D962" i="179"/>
  <c r="D961" i="179"/>
  <c r="D960" i="179"/>
  <c r="D959" i="179"/>
  <c r="D958" i="179"/>
  <c r="D957" i="179"/>
  <c r="D956" i="179"/>
  <c r="D955" i="179"/>
  <c r="D954" i="179"/>
  <c r="D953" i="179"/>
  <c r="D952" i="179"/>
  <c r="D951" i="179"/>
  <c r="D950" i="179"/>
  <c r="D949" i="179"/>
  <c r="D948" i="179"/>
  <c r="D947" i="179"/>
  <c r="D946" i="179"/>
  <c r="D945" i="179"/>
  <c r="D944" i="179"/>
  <c r="D943" i="179"/>
  <c r="D942" i="179"/>
  <c r="D941" i="179"/>
  <c r="D940" i="179"/>
  <c r="D939" i="179"/>
  <c r="D938" i="179"/>
  <c r="D937" i="179"/>
  <c r="D936" i="179"/>
  <c r="D935" i="179"/>
  <c r="D934" i="179"/>
  <c r="D933" i="179"/>
  <c r="D932" i="179"/>
  <c r="D931" i="179"/>
  <c r="D930" i="179"/>
  <c r="D929" i="179"/>
  <c r="D928" i="179"/>
  <c r="D927" i="179"/>
  <c r="D926" i="179"/>
  <c r="D925" i="179"/>
  <c r="D924" i="179"/>
  <c r="D923" i="179"/>
  <c r="D922" i="179"/>
  <c r="D921" i="179"/>
  <c r="D920" i="179"/>
  <c r="D919" i="179"/>
  <c r="D918" i="179"/>
  <c r="D917" i="179"/>
  <c r="D916" i="179"/>
  <c r="D915" i="179"/>
  <c r="D914" i="179"/>
  <c r="D913" i="179"/>
  <c r="D912" i="179"/>
  <c r="D911" i="179"/>
  <c r="D910" i="179"/>
  <c r="D909" i="179"/>
  <c r="D908" i="179"/>
  <c r="D907" i="179"/>
  <c r="D906" i="179"/>
  <c r="D905" i="179"/>
  <c r="D904" i="179"/>
  <c r="D903" i="179"/>
  <c r="D902" i="179"/>
  <c r="D901" i="179"/>
  <c r="D900" i="179"/>
  <c r="D899" i="179"/>
  <c r="D898" i="179"/>
  <c r="D897" i="179"/>
  <c r="D896" i="179"/>
  <c r="D895" i="179"/>
  <c r="D894" i="179"/>
  <c r="D893" i="179"/>
  <c r="D892" i="179"/>
  <c r="D891" i="179"/>
  <c r="D890" i="179"/>
  <c r="D889" i="179"/>
  <c r="D888" i="179"/>
  <c r="D887" i="179"/>
  <c r="D886" i="179"/>
  <c r="D885" i="179"/>
  <c r="D884" i="179"/>
  <c r="D883" i="179"/>
  <c r="D882" i="179"/>
  <c r="D881" i="179"/>
  <c r="D880" i="179"/>
  <c r="D879" i="179"/>
  <c r="D878" i="179"/>
  <c r="D877" i="179"/>
  <c r="D876" i="179"/>
  <c r="D875" i="179"/>
  <c r="D874" i="179"/>
  <c r="D873" i="179"/>
  <c r="D872" i="179"/>
  <c r="D871" i="179"/>
  <c r="D870" i="179"/>
  <c r="D869" i="179"/>
  <c r="D868" i="179"/>
  <c r="D867" i="179"/>
  <c r="D866" i="179"/>
  <c r="D865" i="179"/>
  <c r="D864" i="179"/>
  <c r="D863" i="179"/>
  <c r="D862" i="179"/>
  <c r="D861" i="179"/>
  <c r="D860" i="179"/>
  <c r="D859" i="179"/>
  <c r="D858" i="179"/>
  <c r="D857" i="179"/>
  <c r="D856" i="179"/>
  <c r="D855" i="179"/>
  <c r="D854" i="179"/>
  <c r="D853" i="179"/>
  <c r="D852" i="179"/>
  <c r="D851" i="179"/>
  <c r="D850" i="179"/>
  <c r="D849" i="179"/>
  <c r="D848" i="179"/>
  <c r="D847" i="179"/>
  <c r="D846" i="179"/>
  <c r="D845" i="179"/>
  <c r="D844" i="179"/>
  <c r="D843" i="179"/>
  <c r="D842" i="179"/>
  <c r="D841" i="179"/>
  <c r="D840" i="179"/>
  <c r="D839" i="179"/>
  <c r="D838" i="179"/>
  <c r="D837" i="179"/>
  <c r="D836" i="179"/>
  <c r="D835" i="179"/>
  <c r="D834" i="179"/>
  <c r="D833" i="179"/>
  <c r="D832" i="179"/>
  <c r="D831" i="179"/>
  <c r="D830" i="179"/>
  <c r="D829" i="179"/>
  <c r="D828" i="179"/>
  <c r="D827" i="179"/>
  <c r="D826" i="179"/>
  <c r="D825" i="179"/>
  <c r="D824" i="179"/>
  <c r="D823" i="179"/>
  <c r="D822" i="179"/>
  <c r="D821" i="179"/>
  <c r="D820" i="179"/>
  <c r="D819" i="179"/>
  <c r="D818" i="179"/>
  <c r="D817" i="179"/>
  <c r="D816" i="179"/>
  <c r="D815" i="179"/>
  <c r="D814" i="179"/>
  <c r="D813" i="179"/>
  <c r="D812" i="179"/>
  <c r="D811" i="179"/>
  <c r="D810" i="179"/>
  <c r="D809" i="179"/>
  <c r="D808" i="179"/>
  <c r="D807" i="179"/>
  <c r="D806" i="179"/>
  <c r="D805" i="179"/>
  <c r="D804" i="179"/>
  <c r="D803" i="179"/>
  <c r="D802" i="179"/>
  <c r="D801" i="179"/>
  <c r="D800" i="179"/>
  <c r="D799" i="179"/>
  <c r="D798" i="179"/>
  <c r="D797" i="179"/>
  <c r="D796" i="179"/>
  <c r="D795" i="179"/>
  <c r="D794" i="179"/>
  <c r="D793" i="179"/>
  <c r="D792" i="179"/>
  <c r="D791" i="179"/>
  <c r="D790" i="179"/>
  <c r="D789" i="179"/>
  <c r="D788" i="179"/>
  <c r="D787" i="179"/>
  <c r="D786" i="179"/>
  <c r="D785" i="179"/>
  <c r="D784" i="179"/>
  <c r="D783" i="179"/>
  <c r="D782" i="179"/>
  <c r="D781" i="179"/>
  <c r="D780" i="179"/>
  <c r="D779" i="179"/>
  <c r="D778" i="179"/>
  <c r="D777" i="179"/>
  <c r="D776" i="179"/>
  <c r="D775" i="179"/>
  <c r="D774" i="179"/>
  <c r="D773" i="179"/>
  <c r="D772" i="179"/>
  <c r="D771" i="179"/>
  <c r="D770" i="179"/>
  <c r="D769" i="179"/>
  <c r="D768" i="179"/>
  <c r="D767" i="179"/>
  <c r="D766" i="179"/>
  <c r="D765" i="179"/>
  <c r="D764" i="179"/>
  <c r="D763" i="179"/>
  <c r="D762" i="179"/>
  <c r="D761" i="179"/>
  <c r="D760" i="179"/>
  <c r="D759" i="179"/>
  <c r="D758" i="179"/>
  <c r="D757" i="179"/>
  <c r="D756" i="179"/>
  <c r="D755" i="179"/>
  <c r="D754" i="179"/>
  <c r="D753" i="179"/>
  <c r="D752" i="179"/>
  <c r="D751" i="179"/>
  <c r="D750" i="179"/>
  <c r="D749" i="179"/>
  <c r="D748" i="179"/>
  <c r="D747" i="179"/>
  <c r="D746" i="179"/>
  <c r="D745" i="179"/>
  <c r="D744" i="179"/>
  <c r="D743" i="179"/>
  <c r="D742" i="179"/>
  <c r="D741" i="179"/>
  <c r="D740" i="179"/>
  <c r="D739" i="179"/>
  <c r="D738" i="179"/>
  <c r="D737" i="179"/>
  <c r="D736" i="179"/>
  <c r="D735" i="179"/>
  <c r="D734" i="179"/>
  <c r="D733" i="179"/>
  <c r="D732" i="179"/>
  <c r="D731" i="179"/>
  <c r="D730" i="179"/>
  <c r="D729" i="179"/>
  <c r="D728" i="179"/>
  <c r="D727" i="179"/>
  <c r="D726" i="179"/>
  <c r="D725" i="179"/>
  <c r="D724" i="179"/>
  <c r="D723" i="179"/>
  <c r="D722" i="179"/>
  <c r="D721" i="179"/>
  <c r="D720" i="179"/>
  <c r="D719" i="179"/>
  <c r="D718" i="179"/>
  <c r="D717" i="179"/>
  <c r="D716" i="179"/>
  <c r="D715" i="179"/>
  <c r="D714" i="179"/>
  <c r="D713" i="179"/>
  <c r="D712" i="179"/>
  <c r="D711" i="179"/>
  <c r="D710" i="179"/>
  <c r="D709" i="179"/>
  <c r="D708" i="179"/>
  <c r="D707" i="179"/>
  <c r="D706" i="179"/>
  <c r="D705" i="179"/>
  <c r="D704" i="179"/>
  <c r="D703" i="179"/>
  <c r="D702" i="179"/>
  <c r="D701" i="179"/>
  <c r="D700" i="179"/>
  <c r="D699" i="179"/>
  <c r="D698" i="179"/>
  <c r="D697" i="179"/>
  <c r="D696" i="179"/>
  <c r="D695" i="179"/>
  <c r="D694" i="179"/>
  <c r="D693" i="179"/>
  <c r="D692" i="179"/>
  <c r="D691" i="179"/>
  <c r="D690" i="179"/>
  <c r="D689" i="179"/>
  <c r="D688" i="179"/>
  <c r="D687" i="179"/>
  <c r="D686" i="179"/>
  <c r="D685" i="179"/>
  <c r="D684" i="179"/>
  <c r="D683" i="179"/>
  <c r="D682" i="179"/>
  <c r="D681" i="179"/>
  <c r="D680" i="179"/>
  <c r="D679" i="179"/>
  <c r="D678" i="179"/>
  <c r="D677" i="179"/>
  <c r="D676" i="179"/>
  <c r="D675" i="179"/>
  <c r="D674" i="179"/>
  <c r="D673" i="179"/>
  <c r="D672" i="179"/>
  <c r="D671" i="179"/>
  <c r="D670" i="179"/>
  <c r="D669" i="179"/>
  <c r="D668" i="179"/>
  <c r="D667" i="179"/>
  <c r="D666" i="179"/>
  <c r="D665" i="179"/>
  <c r="D664" i="179"/>
  <c r="D663" i="179"/>
  <c r="D662" i="179"/>
  <c r="D661" i="179"/>
  <c r="D659" i="179"/>
  <c r="D658" i="179"/>
  <c r="D657" i="179"/>
  <c r="D656" i="179"/>
  <c r="D655" i="179"/>
  <c r="D654" i="179"/>
  <c r="D653" i="179"/>
  <c r="D652" i="179"/>
  <c r="D651" i="179"/>
  <c r="D650" i="179"/>
  <c r="D649" i="179"/>
  <c r="D648" i="179"/>
  <c r="D647" i="179"/>
  <c r="D646" i="179"/>
  <c r="D645" i="179"/>
  <c r="D644" i="179"/>
  <c r="D643" i="179"/>
  <c r="D642" i="179"/>
  <c r="D641" i="179"/>
  <c r="D640" i="179"/>
  <c r="D639" i="179"/>
  <c r="D638" i="179"/>
  <c r="D637" i="179"/>
  <c r="D636" i="179"/>
  <c r="D635" i="179"/>
  <c r="D634" i="179"/>
  <c r="D633" i="179"/>
  <c r="D632" i="179"/>
  <c r="D631" i="179"/>
  <c r="D630" i="179"/>
  <c r="D629" i="179"/>
  <c r="D628" i="179"/>
  <c r="D627" i="179"/>
  <c r="D626" i="179"/>
  <c r="D625" i="179"/>
  <c r="D624" i="179"/>
  <c r="D623" i="179"/>
  <c r="D622" i="179"/>
  <c r="D621" i="179"/>
  <c r="D620" i="179"/>
  <c r="D619" i="179"/>
  <c r="D618" i="179"/>
  <c r="D617" i="179"/>
  <c r="D616" i="179"/>
  <c r="D615" i="179"/>
  <c r="D614" i="179"/>
  <c r="D613" i="179"/>
  <c r="D612" i="179"/>
  <c r="D611" i="179"/>
  <c r="D610" i="179"/>
  <c r="D609" i="179"/>
  <c r="D608" i="179"/>
  <c r="D607" i="179"/>
  <c r="D606" i="179"/>
  <c r="D605" i="179"/>
  <c r="D604" i="179"/>
  <c r="D603" i="179"/>
  <c r="D602" i="179"/>
  <c r="D601" i="179"/>
  <c r="D600" i="179"/>
  <c r="D599" i="179"/>
  <c r="D598" i="179"/>
  <c r="D597" i="179"/>
  <c r="D596" i="179"/>
  <c r="D595" i="179"/>
  <c r="D594" i="179"/>
  <c r="D593" i="179"/>
  <c r="D592" i="179"/>
  <c r="D591" i="179"/>
  <c r="D590" i="179"/>
  <c r="D589" i="179"/>
  <c r="D588" i="179"/>
  <c r="D587" i="179"/>
  <c r="D586" i="179"/>
  <c r="D585" i="179"/>
  <c r="D584" i="179"/>
  <c r="D583" i="179"/>
  <c r="D582" i="179"/>
  <c r="D581" i="179"/>
  <c r="D580" i="179"/>
  <c r="D579" i="179"/>
  <c r="D577" i="179"/>
  <c r="D576" i="179"/>
  <c r="D575" i="179"/>
  <c r="D574" i="179"/>
  <c r="D573" i="179"/>
  <c r="D572" i="179"/>
  <c r="D571" i="179"/>
  <c r="D570" i="179"/>
  <c r="D569" i="179"/>
  <c r="D568" i="179"/>
  <c r="D567" i="179"/>
  <c r="D566" i="179"/>
  <c r="D565" i="179"/>
  <c r="D564" i="179"/>
  <c r="D563" i="179"/>
  <c r="D562" i="179"/>
  <c r="D561" i="179"/>
  <c r="D560" i="179"/>
  <c r="D559" i="179"/>
  <c r="D558" i="179"/>
  <c r="D557" i="179"/>
  <c r="D556" i="179"/>
  <c r="D555" i="179"/>
  <c r="D554" i="179"/>
  <c r="D553" i="179"/>
  <c r="D552" i="179"/>
  <c r="D551" i="179"/>
  <c r="D550" i="179"/>
  <c r="D549" i="179"/>
  <c r="D548" i="179"/>
  <c r="D547" i="179"/>
  <c r="D545" i="179"/>
  <c r="D544" i="179"/>
  <c r="D543" i="179"/>
  <c r="D542" i="179"/>
  <c r="D541" i="179"/>
  <c r="D540" i="179"/>
  <c r="D539" i="179"/>
  <c r="D538" i="179"/>
  <c r="D537" i="179"/>
  <c r="D536" i="179"/>
  <c r="D535" i="179"/>
  <c r="D534" i="179"/>
  <c r="D533" i="179"/>
  <c r="D532" i="179"/>
  <c r="D531" i="179"/>
  <c r="D530" i="179"/>
  <c r="D529" i="179"/>
  <c r="D528" i="179"/>
  <c r="D527" i="179"/>
  <c r="D526" i="179"/>
  <c r="D525" i="179"/>
  <c r="D524" i="179"/>
  <c r="D523" i="179"/>
  <c r="D522" i="179"/>
  <c r="D521" i="179"/>
  <c r="D520" i="179"/>
  <c r="D519" i="179"/>
  <c r="D518" i="179"/>
  <c r="D517" i="179"/>
  <c r="D516" i="179"/>
  <c r="D515" i="179"/>
  <c r="D514" i="179"/>
  <c r="D513" i="179"/>
  <c r="D512" i="179"/>
  <c r="D511" i="179"/>
  <c r="D510" i="179"/>
  <c r="D509" i="179"/>
  <c r="D508" i="179"/>
  <c r="D507" i="179"/>
  <c r="D506" i="179"/>
  <c r="D505" i="179"/>
  <c r="D504" i="179"/>
  <c r="D503" i="179"/>
  <c r="D502" i="179"/>
  <c r="D501" i="179"/>
  <c r="D500" i="179"/>
  <c r="D499" i="179"/>
  <c r="D498" i="179"/>
  <c r="D497" i="179"/>
  <c r="D496" i="179"/>
  <c r="D495" i="179"/>
  <c r="D494" i="179"/>
  <c r="D493" i="179"/>
  <c r="D492" i="179"/>
  <c r="D491" i="179"/>
  <c r="D490" i="179"/>
  <c r="D489" i="179"/>
  <c r="D488" i="179"/>
  <c r="D487" i="179"/>
  <c r="D486" i="179"/>
  <c r="D485" i="179"/>
  <c r="D484" i="179"/>
  <c r="D483" i="179"/>
  <c r="D482" i="179"/>
  <c r="D481" i="179"/>
  <c r="D480" i="179"/>
  <c r="D479" i="179"/>
  <c r="D478" i="179"/>
  <c r="D477" i="179"/>
  <c r="D476" i="179"/>
  <c r="D475" i="179"/>
  <c r="D474" i="179"/>
  <c r="D473" i="179"/>
  <c r="D472" i="179"/>
  <c r="D471" i="179"/>
  <c r="D470" i="179"/>
  <c r="D469" i="179"/>
  <c r="D468" i="179"/>
  <c r="D467" i="179"/>
  <c r="D466" i="179"/>
  <c r="D465" i="179"/>
  <c r="D464" i="179"/>
  <c r="D463" i="179"/>
  <c r="D462" i="179"/>
  <c r="D461" i="179"/>
  <c r="D460" i="179"/>
  <c r="D459" i="179"/>
  <c r="D458" i="179"/>
  <c r="D457" i="179"/>
  <c r="D456" i="179"/>
  <c r="D455" i="179"/>
  <c r="D454" i="179"/>
  <c r="D453" i="179"/>
  <c r="D452" i="179"/>
  <c r="D451" i="179"/>
  <c r="D450" i="179"/>
  <c r="D449" i="179"/>
  <c r="D448" i="179"/>
  <c r="D447" i="179"/>
  <c r="D446" i="179"/>
  <c r="D445" i="179"/>
  <c r="D444" i="179"/>
  <c r="D443" i="179"/>
  <c r="D442" i="179"/>
  <c r="D441" i="179"/>
  <c r="D440" i="179"/>
  <c r="D439" i="179"/>
  <c r="D438" i="179"/>
  <c r="D437" i="179"/>
  <c r="D436" i="179"/>
  <c r="D435" i="179"/>
  <c r="D434" i="179"/>
  <c r="D433" i="179"/>
  <c r="D432" i="179"/>
  <c r="D431" i="179"/>
  <c r="D430" i="179"/>
  <c r="D429" i="179"/>
  <c r="D428" i="179"/>
  <c r="D427" i="179"/>
  <c r="D426" i="179"/>
  <c r="D425" i="179"/>
  <c r="D424" i="179"/>
  <c r="D423" i="179"/>
  <c r="D422" i="179"/>
  <c r="D421" i="179"/>
  <c r="D420" i="179"/>
  <c r="D419" i="179"/>
  <c r="D418" i="179"/>
  <c r="D417" i="179"/>
  <c r="D416" i="179"/>
  <c r="D415" i="179"/>
  <c r="D414" i="179"/>
  <c r="D413" i="179"/>
  <c r="D412" i="179"/>
  <c r="D411" i="179"/>
  <c r="D410" i="179"/>
  <c r="D409" i="179"/>
  <c r="D408" i="179"/>
  <c r="D407" i="179"/>
  <c r="D406" i="179"/>
  <c r="D405" i="179"/>
  <c r="D404" i="179"/>
  <c r="D403" i="179"/>
  <c r="D402" i="179"/>
  <c r="D401" i="179"/>
  <c r="D400" i="179"/>
  <c r="D399" i="179"/>
  <c r="D398" i="179"/>
  <c r="D397" i="179"/>
  <c r="D396" i="179"/>
  <c r="D395" i="179"/>
  <c r="D394" i="179"/>
  <c r="D393" i="179"/>
  <c r="D392" i="179"/>
  <c r="D391" i="179"/>
  <c r="D390" i="179"/>
  <c r="D389" i="179"/>
  <c r="D388" i="179"/>
  <c r="D387" i="179"/>
  <c r="D386" i="179"/>
  <c r="D385" i="179"/>
  <c r="D384" i="179"/>
  <c r="D383" i="179"/>
  <c r="D382" i="179"/>
  <c r="D381" i="179"/>
  <c r="D380" i="179"/>
  <c r="D379" i="179"/>
  <c r="D378" i="179"/>
  <c r="D377" i="179"/>
  <c r="D376" i="179"/>
  <c r="D375" i="179"/>
  <c r="D374" i="179"/>
  <c r="D373" i="179"/>
  <c r="D372" i="179"/>
  <c r="D371" i="179"/>
  <c r="D370" i="179"/>
  <c r="D369" i="179"/>
  <c r="D368" i="179"/>
  <c r="D367" i="179"/>
  <c r="D366" i="179"/>
  <c r="D365" i="179"/>
  <c r="D364" i="179"/>
  <c r="D363" i="179"/>
  <c r="D362" i="179"/>
  <c r="D361" i="179"/>
  <c r="D360" i="179"/>
  <c r="D359" i="179"/>
  <c r="D358" i="179"/>
  <c r="D357" i="179"/>
  <c r="D356" i="179"/>
  <c r="D355" i="179"/>
  <c r="D354" i="179"/>
  <c r="D353" i="179"/>
  <c r="D352" i="179"/>
  <c r="D351" i="179"/>
  <c r="D350" i="179"/>
  <c r="D349" i="179"/>
  <c r="D348" i="179"/>
  <c r="D347" i="179"/>
  <c r="D346" i="179"/>
  <c r="D345" i="179"/>
  <c r="D344" i="179"/>
  <c r="D343" i="179"/>
  <c r="D342" i="179"/>
  <c r="D341" i="179"/>
  <c r="D340" i="179"/>
  <c r="D339" i="179"/>
  <c r="D338" i="179"/>
  <c r="D337" i="179"/>
  <c r="D336" i="179"/>
  <c r="D335" i="179"/>
  <c r="D334" i="179"/>
  <c r="D333" i="179"/>
  <c r="D332" i="179"/>
  <c r="D331" i="179"/>
  <c r="D330" i="179"/>
  <c r="D329" i="179"/>
  <c r="D328" i="179"/>
  <c r="D327" i="179"/>
  <c r="D326" i="179"/>
  <c r="D325" i="179"/>
  <c r="D324" i="179"/>
  <c r="D323" i="179"/>
  <c r="D322" i="179"/>
  <c r="D321" i="179"/>
  <c r="D320" i="179"/>
  <c r="D319" i="179"/>
  <c r="D318" i="179"/>
  <c r="D317" i="179"/>
  <c r="D316" i="179"/>
  <c r="D310" i="179"/>
  <c r="D309" i="179"/>
  <c r="D308" i="179"/>
  <c r="D307" i="179"/>
  <c r="D299" i="179"/>
  <c r="D298" i="179"/>
  <c r="D297" i="179"/>
  <c r="D296" i="179"/>
  <c r="D294" i="179"/>
  <c r="D293" i="179"/>
  <c r="D292" i="179"/>
  <c r="D291" i="179"/>
  <c r="D290" i="179"/>
  <c r="D289" i="179"/>
  <c r="D288" i="179"/>
  <c r="D287" i="179"/>
  <c r="D286" i="179"/>
  <c r="D285" i="179"/>
  <c r="D284" i="179"/>
  <c r="D283" i="179"/>
  <c r="D282" i="179"/>
  <c r="D281" i="179"/>
  <c r="D280" i="179"/>
  <c r="D279" i="179"/>
  <c r="D278" i="179"/>
  <c r="D277" i="179"/>
  <c r="D276" i="179"/>
  <c r="D275" i="179"/>
  <c r="D274" i="179"/>
  <c r="D273" i="179"/>
  <c r="D272" i="179"/>
  <c r="D271" i="179"/>
  <c r="D270" i="179"/>
  <c r="D269" i="179"/>
  <c r="D268" i="179"/>
  <c r="D267" i="179"/>
  <c r="D266" i="179"/>
  <c r="D265" i="179"/>
  <c r="D264" i="179"/>
  <c r="D263" i="179"/>
  <c r="D262" i="179"/>
  <c r="D261" i="179"/>
  <c r="D260" i="179"/>
  <c r="D259" i="179"/>
  <c r="D258" i="179"/>
  <c r="D257" i="179"/>
  <c r="D256" i="179"/>
  <c r="D255" i="179"/>
  <c r="D254" i="179"/>
  <c r="D253" i="179"/>
  <c r="D252" i="179"/>
  <c r="D251" i="179"/>
  <c r="D250" i="179"/>
  <c r="D249" i="179"/>
  <c r="D248" i="179"/>
  <c r="D247" i="179"/>
  <c r="D246" i="179"/>
  <c r="D245" i="179"/>
  <c r="D244" i="179"/>
  <c r="D243" i="179"/>
  <c r="D242" i="179"/>
  <c r="D241" i="179"/>
  <c r="D240" i="179"/>
  <c r="D239" i="179"/>
  <c r="D238" i="179"/>
  <c r="D237" i="179"/>
  <c r="D236" i="179"/>
  <c r="D235" i="179"/>
  <c r="D234" i="179"/>
  <c r="D233" i="179"/>
  <c r="D232" i="179"/>
  <c r="D231" i="179"/>
  <c r="D230" i="179"/>
  <c r="D229" i="179"/>
  <c r="D228" i="179"/>
  <c r="D227" i="179"/>
  <c r="D226" i="179"/>
  <c r="D225" i="179"/>
  <c r="D224" i="179"/>
  <c r="D223" i="179"/>
  <c r="D222" i="179"/>
  <c r="D221" i="179"/>
  <c r="D220" i="179"/>
  <c r="D219" i="179"/>
  <c r="D218" i="179"/>
  <c r="D217" i="179"/>
  <c r="D216" i="179"/>
  <c r="D215" i="179"/>
  <c r="D214" i="179"/>
  <c r="D213" i="179"/>
  <c r="D212" i="179"/>
  <c r="D211" i="179"/>
  <c r="D210" i="179"/>
  <c r="D209" i="179"/>
  <c r="D208" i="179"/>
  <c r="D207" i="179"/>
  <c r="D206" i="179"/>
  <c r="D205" i="179"/>
  <c r="D204" i="179"/>
  <c r="D203" i="179"/>
  <c r="D202" i="179"/>
  <c r="D201" i="179"/>
  <c r="D200" i="179"/>
  <c r="D199" i="179"/>
  <c r="D198" i="179"/>
  <c r="D197" i="179"/>
  <c r="D196" i="179"/>
  <c r="D195" i="179"/>
  <c r="D194" i="179"/>
  <c r="D193" i="179"/>
  <c r="D192" i="179"/>
  <c r="D191" i="179"/>
  <c r="D190" i="179"/>
  <c r="D189" i="179"/>
  <c r="D188" i="179"/>
  <c r="D187" i="179"/>
  <c r="D186" i="179"/>
  <c r="D185" i="179"/>
  <c r="D184" i="179"/>
  <c r="D183" i="179"/>
  <c r="D182" i="179"/>
  <c r="D181" i="179"/>
  <c r="D180" i="179"/>
  <c r="D179" i="179"/>
  <c r="D178" i="179"/>
  <c r="D177" i="179"/>
  <c r="D176" i="179"/>
  <c r="D175" i="179"/>
  <c r="D174" i="179"/>
  <c r="D173" i="179"/>
  <c r="D172" i="179"/>
  <c r="D171" i="179"/>
  <c r="D170" i="179"/>
  <c r="D169" i="179"/>
  <c r="D168" i="179"/>
  <c r="D167" i="179"/>
  <c r="D166" i="179"/>
  <c r="D165" i="179"/>
  <c r="D164" i="179"/>
  <c r="D163" i="179"/>
  <c r="D162" i="179"/>
  <c r="D161" i="179"/>
  <c r="D160" i="179"/>
  <c r="D159" i="179"/>
  <c r="D158" i="179"/>
  <c r="D157" i="179"/>
  <c r="D156" i="179"/>
  <c r="D155" i="179"/>
  <c r="D154" i="179"/>
  <c r="D153" i="179"/>
  <c r="D152" i="179"/>
  <c r="D151" i="179"/>
  <c r="D150" i="179"/>
  <c r="D149" i="179"/>
  <c r="D148" i="179"/>
  <c r="D147" i="179"/>
  <c r="D146" i="179"/>
  <c r="D145" i="179"/>
  <c r="D144" i="179"/>
  <c r="D143" i="179"/>
  <c r="D142" i="179"/>
  <c r="D141" i="179"/>
  <c r="D140" i="179"/>
  <c r="D139" i="179"/>
  <c r="D138" i="179"/>
  <c r="D137" i="179"/>
  <c r="D136" i="179"/>
  <c r="D135" i="179"/>
  <c r="D134" i="179"/>
  <c r="D133" i="179"/>
  <c r="D132" i="179"/>
  <c r="D131" i="179"/>
  <c r="D130" i="179"/>
  <c r="D129" i="179"/>
  <c r="D128" i="179"/>
  <c r="D127" i="179"/>
  <c r="D126" i="179"/>
  <c r="D125" i="179"/>
  <c r="D124" i="179"/>
  <c r="D123" i="179"/>
  <c r="D122" i="179"/>
  <c r="D121" i="179"/>
  <c r="D120" i="179"/>
  <c r="D119" i="179"/>
  <c r="D118" i="179"/>
  <c r="D117" i="179"/>
  <c r="D116" i="179"/>
  <c r="D115" i="179"/>
  <c r="D114" i="179"/>
  <c r="D113" i="179"/>
  <c r="D112" i="179"/>
  <c r="D111" i="179"/>
  <c r="D110" i="179"/>
  <c r="D109" i="179"/>
  <c r="D108" i="179"/>
  <c r="D107" i="179"/>
  <c r="D106" i="179"/>
  <c r="D105" i="179"/>
  <c r="D104" i="179"/>
  <c r="D103" i="179"/>
  <c r="D102" i="179"/>
  <c r="D101" i="179"/>
  <c r="D100" i="179"/>
  <c r="D99" i="179"/>
  <c r="D98" i="179"/>
  <c r="D97" i="179"/>
  <c r="D96" i="179"/>
  <c r="D95" i="179"/>
  <c r="D94" i="179"/>
  <c r="D93" i="179"/>
  <c r="D92" i="179"/>
  <c r="D91" i="179"/>
  <c r="D89" i="179"/>
  <c r="D88" i="179"/>
  <c r="D87" i="179"/>
  <c r="D86" i="179"/>
  <c r="D85" i="179"/>
  <c r="D84" i="179"/>
  <c r="D82" i="179"/>
  <c r="D81" i="179"/>
  <c r="D80" i="179"/>
  <c r="D79" i="179"/>
  <c r="D78" i="179"/>
  <c r="D77" i="179"/>
  <c r="D74" i="179"/>
  <c r="D73" i="179"/>
  <c r="D72" i="179"/>
  <c r="D71" i="179"/>
  <c r="D70" i="179"/>
  <c r="D69" i="179"/>
  <c r="D67" i="179"/>
  <c r="D66" i="179"/>
  <c r="D65" i="179"/>
  <c r="D64" i="179"/>
  <c r="D63" i="179"/>
  <c r="D62" i="179"/>
  <c r="D60" i="179"/>
  <c r="D59" i="179"/>
  <c r="D58" i="179"/>
  <c r="D57" i="179"/>
  <c r="D56" i="179"/>
  <c r="D55" i="179"/>
  <c r="D54" i="179"/>
  <c r="D53" i="179"/>
  <c r="D52" i="179"/>
  <c r="D51" i="179"/>
  <c r="D50" i="179"/>
  <c r="D49" i="179"/>
  <c r="D48" i="179"/>
  <c r="D47" i="179"/>
  <c r="D46" i="179"/>
  <c r="D45" i="179"/>
  <c r="D44" i="179"/>
  <c r="D43" i="179"/>
  <c r="D42" i="179"/>
  <c r="D41" i="179"/>
  <c r="D40" i="179"/>
  <c r="D39" i="179"/>
  <c r="D38" i="179"/>
  <c r="D37" i="179"/>
  <c r="D36" i="179"/>
  <c r="D35" i="179"/>
  <c r="D34" i="179"/>
  <c r="D33" i="179"/>
  <c r="D32" i="179"/>
  <c r="D31" i="179"/>
  <c r="D30" i="179"/>
  <c r="D29" i="179"/>
  <c r="D28" i="179"/>
  <c r="D27" i="179"/>
  <c r="D26" i="179"/>
  <c r="D25" i="179"/>
  <c r="D24" i="179"/>
  <c r="D23" i="179"/>
  <c r="D21" i="179"/>
  <c r="D20" i="179"/>
  <c r="D19" i="179"/>
  <c r="D18" i="179"/>
  <c r="D17" i="179"/>
  <c r="D16" i="179"/>
  <c r="D15" i="179"/>
  <c r="D14" i="179"/>
  <c r="D13" i="179"/>
  <c r="D12" i="179"/>
  <c r="D11" i="179"/>
  <c r="D10" i="179"/>
  <c r="D9" i="179"/>
  <c r="D8" i="179"/>
  <c r="D7" i="179"/>
  <c r="D6" i="179"/>
  <c r="D5" i="179"/>
  <c r="D4" i="179"/>
  <c r="D2" i="179"/>
  <c r="D304" i="179"/>
  <c r="D303" i="179"/>
  <c r="D302" i="179"/>
  <c r="D9" i="175"/>
  <c r="D2330" i="179" s="1"/>
  <c r="D14" i="175"/>
  <c r="D2335" i="179" s="1"/>
  <c r="G10" i="174"/>
  <c r="D2288" i="179" s="1"/>
  <c r="O14" i="174"/>
  <c r="D2297" i="179" s="1"/>
  <c r="G16" i="174"/>
  <c r="D2300" i="179" s="1"/>
  <c r="O20" i="174"/>
  <c r="D2309" i="179"/>
  <c r="G34" i="174"/>
  <c r="D2323" i="179"/>
  <c r="O38" i="174"/>
  <c r="D2324" i="179"/>
  <c r="E6" i="173"/>
  <c r="D2258" i="179" s="1"/>
  <c r="E10" i="173"/>
  <c r="D2262" i="179"/>
  <c r="E14" i="173"/>
  <c r="D2266" i="179"/>
  <c r="E18" i="173"/>
  <c r="D2270" i="179"/>
  <c r="E22" i="173"/>
  <c r="D2274" i="179" s="1"/>
  <c r="E26" i="173"/>
  <c r="D2278" i="179"/>
  <c r="E27" i="173"/>
  <c r="E28" i="173"/>
  <c r="D2280" i="179" s="1"/>
  <c r="E29" i="173"/>
  <c r="D2281" i="179"/>
  <c r="L9" i="164"/>
  <c r="L13" i="164" s="1"/>
  <c r="D2081" i="179" s="1"/>
  <c r="L10" i="164"/>
  <c r="D2035" i="179" s="1"/>
  <c r="L11" i="164"/>
  <c r="D2052" i="179"/>
  <c r="L12" i="164"/>
  <c r="D2069" i="179" s="1"/>
  <c r="D13" i="164"/>
  <c r="D2077" i="179" s="1"/>
  <c r="I13" i="164"/>
  <c r="D2078" i="179"/>
  <c r="J13" i="164"/>
  <c r="D2079" i="179"/>
  <c r="K13" i="164"/>
  <c r="D2080" i="179" s="1"/>
  <c r="M13" i="164"/>
  <c r="D2082" i="179"/>
  <c r="N13" i="164"/>
  <c r="D2083" i="179" s="1"/>
  <c r="O13" i="164"/>
  <c r="D2084" i="179" s="1"/>
  <c r="D2085" i="179"/>
  <c r="Q13" i="164"/>
  <c r="D2086" i="179" s="1"/>
  <c r="L20" i="164"/>
  <c r="L25" i="164" s="1"/>
  <c r="D2157" i="179" s="1"/>
  <c r="L21" i="164"/>
  <c r="D2110" i="179" s="1"/>
  <c r="D2123" i="179"/>
  <c r="L23" i="164"/>
  <c r="D2136" i="179"/>
  <c r="L24" i="164"/>
  <c r="D2149" i="179" s="1"/>
  <c r="D25" i="164"/>
  <c r="D2153" i="179" s="1"/>
  <c r="I25" i="164"/>
  <c r="D2154" i="179" s="1"/>
  <c r="D2155" i="179"/>
  <c r="D2156" i="179"/>
  <c r="D546" i="179"/>
  <c r="D578" i="179"/>
  <c r="D660" i="179"/>
  <c r="D312" i="179"/>
  <c r="D313" i="179"/>
  <c r="D314" i="179"/>
  <c r="D315" i="179"/>
  <c r="D295" i="179"/>
  <c r="D61" i="179"/>
  <c r="D68" i="179"/>
  <c r="D75" i="179"/>
  <c r="K8" i="6"/>
  <c r="D83" i="179"/>
  <c r="K9" i="6"/>
  <c r="D90" i="179"/>
  <c r="D22" i="179"/>
  <c r="D1" i="2"/>
  <c r="D3" i="179" s="1"/>
  <c r="D301" i="179"/>
  <c r="M6" i="6"/>
  <c r="D76" i="179" s="1"/>
  <c r="D2279" i="179"/>
  <c r="C15" i="182"/>
  <c r="D2001" i="179"/>
  <c r="D305" i="179"/>
  <c r="D15" i="175"/>
  <c r="D17" i="175"/>
  <c r="D2338" i="179" s="1"/>
  <c r="D18" i="175"/>
  <c r="D2339" i="179" s="1"/>
  <c r="D2336" i="179"/>
  <c r="D300" i="179"/>
  <c r="D311" i="179"/>
  <c r="F15" i="182" l="1"/>
  <c r="G56" i="185"/>
  <c r="E30" i="173"/>
  <c r="D2282" i="179" s="1"/>
  <c r="D2018" i="179"/>
  <c r="D2097" i="17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nojimay</author>
  </authors>
  <commentList>
    <comment ref="A1" authorId="0" shapeId="0" xr:uid="{00000000-0006-0000-4600-000001000000}">
      <text>
        <r>
          <rPr>
            <b/>
            <sz val="9"/>
            <color indexed="81"/>
            <rFont val="ＭＳ Ｐゴシック"/>
            <family val="3"/>
            <charset val="128"/>
          </rPr>
          <t>第254号通知別表6を参考に作成</t>
        </r>
      </text>
    </comment>
  </commentList>
</comments>
</file>

<file path=xl/sharedStrings.xml><?xml version="1.0" encoding="utf-8"?>
<sst xmlns="http://schemas.openxmlformats.org/spreadsheetml/2006/main" count="11047" uniqueCount="1906">
  <si>
    <t>「○、×、／」を選択</t>
    <rPh sb="8" eb="10">
      <t>センタク</t>
    </rPh>
    <phoneticPr fontId="3"/>
  </si>
  <si>
    <t>エレベーター、小型昇降機（リフト）に児童の立入防止対策等の安全対策がなされているか。</t>
    <rPh sb="18" eb="20">
      <t>ジドウ</t>
    </rPh>
    <rPh sb="21" eb="22">
      <t>タ</t>
    </rPh>
    <rPh sb="22" eb="23">
      <t>イ</t>
    </rPh>
    <rPh sb="23" eb="25">
      <t>ボウシ</t>
    </rPh>
    <rPh sb="25" eb="28">
      <t>タイサクトウ</t>
    </rPh>
    <rPh sb="29" eb="31">
      <t>アンゼン</t>
    </rPh>
    <rPh sb="31" eb="33">
      <t>タイサク</t>
    </rPh>
    <phoneticPr fontId="5"/>
  </si>
  <si>
    <t>ブラインドの紐、電気コード、タオル掛け等のフックは危険な状態にないか。</t>
    <rPh sb="6" eb="7">
      <t>ヒモ</t>
    </rPh>
    <rPh sb="8" eb="10">
      <t>デンキ</t>
    </rPh>
    <phoneticPr fontId="5"/>
  </si>
  <si>
    <t>月</t>
    <rPh sb="0" eb="1">
      <t>ツキ</t>
    </rPh>
    <phoneticPr fontId="3"/>
  </si>
  <si>
    <t>Ａ</t>
    <phoneticPr fontId="3"/>
  </si>
  <si>
    <t>B</t>
    <phoneticPr fontId="3"/>
  </si>
  <si>
    <t>※経営（設置主体と異なる場合のみ記入）</t>
    <phoneticPr fontId="3"/>
  </si>
  <si>
    <t>経営主体</t>
    <phoneticPr fontId="3"/>
  </si>
  <si>
    <t>区　　分</t>
    <phoneticPr fontId="5"/>
  </si>
  <si>
    <t>就業規則</t>
    <phoneticPr fontId="5"/>
  </si>
  <si>
    <t>３６協定</t>
    <phoneticPr fontId="5"/>
  </si>
  <si>
    <t>２４協定</t>
    <phoneticPr fontId="5"/>
  </si>
  <si>
    <t>「いる・いない」を記入してください。</t>
    <phoneticPr fontId="3"/>
  </si>
  <si>
    <t>医薬品等が適正に管理されているか。</t>
    <rPh sb="0" eb="2">
      <t>イヤク</t>
    </rPh>
    <rPh sb="2" eb="3">
      <t>ヒン</t>
    </rPh>
    <rPh sb="3" eb="4">
      <t>トウ</t>
    </rPh>
    <rPh sb="5" eb="7">
      <t>テキセイ</t>
    </rPh>
    <rPh sb="8" eb="10">
      <t>カンリ</t>
    </rPh>
    <phoneticPr fontId="3"/>
  </si>
  <si>
    <t>　　　　　　</t>
    <phoneticPr fontId="3"/>
  </si>
  <si>
    <t>　　　　　　　</t>
    <phoneticPr fontId="3"/>
  </si>
  <si>
    <t>　届出年月日</t>
    <phoneticPr fontId="3"/>
  </si>
  <si>
    <t>「有・無」を記入してください。</t>
    <rPh sb="1" eb="2">
      <t>ユウ</t>
    </rPh>
    <rPh sb="3" eb="4">
      <t>ム</t>
    </rPh>
    <rPh sb="6" eb="8">
      <t>キニュウ</t>
    </rPh>
    <phoneticPr fontId="3"/>
  </si>
  <si>
    <t>４歳児</t>
    <rPh sb="1" eb="2">
      <t>サイ</t>
    </rPh>
    <rPh sb="2" eb="3">
      <t>ジ</t>
    </rPh>
    <phoneticPr fontId="3"/>
  </si>
  <si>
    <t>５歳児</t>
    <rPh sb="1" eb="3">
      <t>サイジ</t>
    </rPh>
    <phoneticPr fontId="3"/>
  </si>
  <si>
    <t>年度</t>
    <rPh sb="0" eb="2">
      <t>ネンド</t>
    </rPh>
    <phoneticPr fontId="3"/>
  </si>
  <si>
    <t>（注）作成の有無を記入してください。</t>
    <rPh sb="1" eb="2">
      <t>チュウ</t>
    </rPh>
    <rPh sb="3" eb="5">
      <t>サクセイ</t>
    </rPh>
    <rPh sb="6" eb="8">
      <t>ウム</t>
    </rPh>
    <rPh sb="9" eb="11">
      <t>キニュウ</t>
    </rPh>
    <phoneticPr fontId="5"/>
  </si>
  <si>
    <t>月曜日～金曜日</t>
    <rPh sb="0" eb="3">
      <t>ゲツヨウビ</t>
    </rPh>
    <rPh sb="4" eb="7">
      <t>キンヨウビ</t>
    </rPh>
    <phoneticPr fontId="5"/>
  </si>
  <si>
    <t>土曜日</t>
    <rPh sb="0" eb="3">
      <t>ドヨウビ</t>
    </rPh>
    <phoneticPr fontId="5"/>
  </si>
  <si>
    <t>育</t>
    <rPh sb="0" eb="1">
      <t>イク</t>
    </rPh>
    <phoneticPr fontId="5"/>
  </si>
  <si>
    <t>内</t>
    <rPh sb="0" eb="1">
      <t>ナイ</t>
    </rPh>
    <phoneticPr fontId="5"/>
  </si>
  <si>
    <t>容</t>
    <rPh sb="0" eb="1">
      <t>ヨウ</t>
    </rPh>
    <phoneticPr fontId="3"/>
  </si>
  <si>
    <t>保育室内及び遊具、寝具等は清潔に保たれているか。</t>
    <phoneticPr fontId="5"/>
  </si>
  <si>
    <t>郵便番号</t>
    <rPh sb="0" eb="4">
      <t>ユウビンバンゴウ</t>
    </rPh>
    <phoneticPr fontId="3"/>
  </si>
  <si>
    <t>　(1)　配置状況</t>
  </si>
  <si>
    <t>必要数</t>
    <rPh sb="0" eb="3">
      <t>ヒツヨウスウ</t>
    </rPh>
    <phoneticPr fontId="3"/>
  </si>
  <si>
    <t>在籍</t>
    <rPh sb="0" eb="2">
      <t>ザイセキ</t>
    </rPh>
    <phoneticPr fontId="3"/>
  </si>
  <si>
    <t>過不足</t>
    <rPh sb="0" eb="3">
      <t>カブソク</t>
    </rPh>
    <phoneticPr fontId="3"/>
  </si>
  <si>
    <t>保育士</t>
    <rPh sb="0" eb="2">
      <t>ホイク</t>
    </rPh>
    <rPh sb="2" eb="3">
      <t>シ</t>
    </rPh>
    <phoneticPr fontId="3"/>
  </si>
  <si>
    <t>計</t>
    <rPh sb="0" eb="1">
      <t>ケイ</t>
    </rPh>
    <phoneticPr fontId="3"/>
  </si>
  <si>
    <t>「いる・いない」を記入してください。</t>
    <phoneticPr fontId="3"/>
  </si>
  <si>
    <t>「有・無」を記入してください。</t>
    <rPh sb="1" eb="2">
      <t>ユウ</t>
    </rPh>
    <rPh sb="3" eb="4">
      <t>ム</t>
    </rPh>
    <phoneticPr fontId="3"/>
  </si>
  <si>
    <t>通報訓練</t>
    <phoneticPr fontId="5"/>
  </si>
  <si>
    <t>５月</t>
    <phoneticPr fontId="5"/>
  </si>
  <si>
    <t>６月</t>
    <phoneticPr fontId="5"/>
  </si>
  <si>
    <t>７月</t>
    <phoneticPr fontId="5"/>
  </si>
  <si>
    <t>８月</t>
    <phoneticPr fontId="5"/>
  </si>
  <si>
    <t>９月</t>
    <phoneticPr fontId="5"/>
  </si>
  <si>
    <t>10月</t>
    <phoneticPr fontId="5"/>
  </si>
  <si>
    <t>11月</t>
    <phoneticPr fontId="5"/>
  </si>
  <si>
    <t>12月</t>
    <phoneticPr fontId="5"/>
  </si>
  <si>
    <t>想定の</t>
    <phoneticPr fontId="5"/>
  </si>
  <si>
    <t>災害種別</t>
    <phoneticPr fontId="3"/>
  </si>
  <si>
    <t>火災</t>
    <phoneticPr fontId="5"/>
  </si>
  <si>
    <t>床破損、段差等による歩行に障害はないか。</t>
    <phoneticPr fontId="5"/>
  </si>
  <si>
    <t>非常口の開閉、非常口への通行に障害はないか。</t>
    <phoneticPr fontId="3"/>
  </si>
  <si>
    <t>非常階段、非常用滑り台の利用に障害はないか。</t>
    <phoneticPr fontId="5"/>
  </si>
  <si>
    <t>ガラスの破損による事故防止に配慮がなされているか。</t>
    <phoneticPr fontId="5"/>
  </si>
  <si>
    <t>ベッドからの転落防止がなされているか。</t>
    <phoneticPr fontId="5"/>
  </si>
  <si>
    <t>家具、備品などの転倒防止がなされているか。</t>
    <phoneticPr fontId="5"/>
  </si>
  <si>
    <t>棚などから物が落ちる恐れはないか。</t>
    <phoneticPr fontId="5"/>
  </si>
  <si>
    <t>暖房器具の安全対策がなされているか（転倒防止、接触防止、換気等）。</t>
    <phoneticPr fontId="5"/>
  </si>
  <si>
    <t>手洗い場は清潔か、角等は危険な状態になっていないか。</t>
    <phoneticPr fontId="5"/>
  </si>
  <si>
    <t>カーテン、じゅうたん等は防炎性能を有しているか。</t>
    <phoneticPr fontId="5"/>
  </si>
  <si>
    <t xml:space="preserve">      　　　　</t>
  </si>
  <si>
    <t>業務日誌（園・施設日誌）</t>
    <rPh sb="5" eb="6">
      <t>エン</t>
    </rPh>
    <phoneticPr fontId="5"/>
  </si>
  <si>
    <t>人</t>
    <rPh sb="0" eb="1">
      <t>ニン</t>
    </rPh>
    <phoneticPr fontId="3"/>
  </si>
  <si>
    <t>備付帳簿</t>
    <phoneticPr fontId="5"/>
  </si>
  <si>
    <t xml:space="preserve"> 　区分</t>
    <phoneticPr fontId="5"/>
  </si>
  <si>
    <t>帳簿名</t>
    <phoneticPr fontId="5"/>
  </si>
  <si>
    <t>有無</t>
    <phoneticPr fontId="5"/>
  </si>
  <si>
    <t>事業計画書</t>
    <phoneticPr fontId="5"/>
  </si>
  <si>
    <t>給与（賃金）台帳</t>
    <phoneticPr fontId="5"/>
  </si>
  <si>
    <t>事業報告書</t>
    <phoneticPr fontId="5"/>
  </si>
  <si>
    <t>社会保険・雇用保険関係書類</t>
    <phoneticPr fontId="5"/>
  </si>
  <si>
    <t>運</t>
    <phoneticPr fontId="5"/>
  </si>
  <si>
    <t>源泉徴収税関係書類</t>
    <phoneticPr fontId="5"/>
  </si>
  <si>
    <t>業務分担表</t>
    <phoneticPr fontId="5"/>
  </si>
  <si>
    <t>職員会議録</t>
    <phoneticPr fontId="5"/>
  </si>
  <si>
    <t>職員健康診断記録</t>
    <phoneticPr fontId="5"/>
  </si>
  <si>
    <t>営</t>
    <phoneticPr fontId="5"/>
  </si>
  <si>
    <t>就業規則（給与規程等を含む）</t>
    <phoneticPr fontId="5"/>
  </si>
  <si>
    <t>研修関係書類</t>
    <phoneticPr fontId="5"/>
  </si>
  <si>
    <t>職員履歴書</t>
    <phoneticPr fontId="5"/>
  </si>
  <si>
    <t>資格証明書</t>
    <phoneticPr fontId="5"/>
  </si>
  <si>
    <t>管</t>
    <phoneticPr fontId="5"/>
  </si>
  <si>
    <t>労働者名簿</t>
    <phoneticPr fontId="5"/>
  </si>
  <si>
    <t>勤務割（ローテーション）表</t>
    <phoneticPr fontId="5"/>
  </si>
  <si>
    <t>出勤簿（タイムカード）</t>
    <phoneticPr fontId="5"/>
  </si>
  <si>
    <t>理</t>
    <phoneticPr fontId="5"/>
  </si>
  <si>
    <t>超過勤務命令簿</t>
    <phoneticPr fontId="5"/>
  </si>
  <si>
    <t>年次有給休暇整理簿</t>
    <phoneticPr fontId="5"/>
  </si>
  <si>
    <t>出張命令簿</t>
    <phoneticPr fontId="5"/>
  </si>
  <si>
    <t>職種</t>
    <phoneticPr fontId="5"/>
  </si>
  <si>
    <t>常勤・非常勤の区別</t>
    <phoneticPr fontId="5"/>
  </si>
  <si>
    <t>年齢</t>
    <phoneticPr fontId="5"/>
  </si>
  <si>
    <t>退職年月日</t>
    <phoneticPr fontId="5"/>
  </si>
  <si>
    <t>施設番号</t>
    <rPh sb="0" eb="2">
      <t>シセツ</t>
    </rPh>
    <rPh sb="2" eb="4">
      <t>バンゴウ</t>
    </rPh>
    <phoneticPr fontId="3"/>
  </si>
  <si>
    <t>児童の入所状況</t>
    <phoneticPr fontId="3"/>
  </si>
  <si>
    <t>閲覧</t>
    <rPh sb="0" eb="2">
      <t>エツラン</t>
    </rPh>
    <phoneticPr fontId="3"/>
  </si>
  <si>
    <t>食品材料発注書（控）</t>
  </si>
  <si>
    <t>食品納入書</t>
  </si>
  <si>
    <t>栄養出納表</t>
  </si>
  <si>
    <t>調理・調乳担当者の検便検査結果票</t>
  </si>
  <si>
    <t>保健日誌</t>
  </si>
  <si>
    <t>職　　　　名</t>
    <phoneticPr fontId="3"/>
  </si>
  <si>
    <t>休暇取得に関するもの</t>
    <rPh sb="0" eb="2">
      <t>キュウカ</t>
    </rPh>
    <rPh sb="2" eb="4">
      <t>シュトク</t>
    </rPh>
    <rPh sb="5" eb="6">
      <t>カン</t>
    </rPh>
    <phoneticPr fontId="3"/>
  </si>
  <si>
    <t>食事献立表（予定献立・実施記録）</t>
    <rPh sb="0" eb="2">
      <t>ショクジ</t>
    </rPh>
    <rPh sb="2" eb="5">
      <t>コンダテヒョウ</t>
    </rPh>
    <rPh sb="6" eb="8">
      <t>ヨテイ</t>
    </rPh>
    <rPh sb="8" eb="10">
      <t>コンダテ</t>
    </rPh>
    <rPh sb="11" eb="13">
      <t>ジッシ</t>
    </rPh>
    <rPh sb="13" eb="15">
      <t>キロク</t>
    </rPh>
    <phoneticPr fontId="5"/>
  </si>
  <si>
    <t>「いる・いない」を記入してください。</t>
    <rPh sb="9" eb="11">
      <t>キニュウ</t>
    </rPh>
    <phoneticPr fontId="3"/>
  </si>
  <si>
    <t>「ある・ない」を記入してください。</t>
    <phoneticPr fontId="3"/>
  </si>
  <si>
    <t>「ある・ない」を記入してください。</t>
    <rPh sb="8" eb="10">
      <t>キニュウ</t>
    </rPh>
    <phoneticPr fontId="3"/>
  </si>
  <si>
    <t>　　　　　・利用者の人権の擁護、虐待の防止等のため、研修の実施、規程の作成など必要な体制の整備をしていますか。</t>
    <phoneticPr fontId="3"/>
  </si>
  <si>
    <t>延長保育利用者名簿</t>
    <rPh sb="0" eb="2">
      <t>エンチョウ</t>
    </rPh>
    <rPh sb="4" eb="7">
      <t>リヨウシャ</t>
    </rPh>
    <phoneticPr fontId="5"/>
  </si>
  <si>
    <t>１年単位変形
労働時間制の協定</t>
    <phoneticPr fontId="5"/>
  </si>
  <si>
    <t>口座振込に関する
職員の同意書</t>
    <phoneticPr fontId="5"/>
  </si>
  <si>
    <t>　　　(1)基本方針及び組織</t>
    <rPh sb="6" eb="8">
      <t>キホン</t>
    </rPh>
    <rPh sb="8" eb="10">
      <t>ホウシン</t>
    </rPh>
    <rPh sb="10" eb="11">
      <t>オヨ</t>
    </rPh>
    <rPh sb="12" eb="14">
      <t>ソシキ</t>
    </rPh>
    <phoneticPr fontId="3"/>
  </si>
  <si>
    <t>　　</t>
  </si>
  <si>
    <t>建物設備関係書類</t>
    <rPh sb="0" eb="2">
      <t>タテモノ</t>
    </rPh>
    <rPh sb="2" eb="4">
      <t>セツビ</t>
    </rPh>
    <rPh sb="4" eb="6">
      <t>カンケイ</t>
    </rPh>
    <rPh sb="6" eb="8">
      <t>ショルイ</t>
    </rPh>
    <phoneticPr fontId="5"/>
  </si>
  <si>
    <t>日</t>
    <rPh sb="0" eb="1">
      <t>ニチ</t>
    </rPh>
    <phoneticPr fontId="3"/>
  </si>
  <si>
    <t>食育計画</t>
    <rPh sb="0" eb="1">
      <t>ショク</t>
    </rPh>
    <rPh sb="1" eb="2">
      <t>イク</t>
    </rPh>
    <rPh sb="2" eb="4">
      <t>ケイカク</t>
    </rPh>
    <phoneticPr fontId="5"/>
  </si>
  <si>
    <t xml:space="preserve">   イ　研修不参加の職員に対し、どのように研修内容を周知していますか。該当する項目に○をしてください。</t>
    <rPh sb="36" eb="38">
      <t>ガイトウ</t>
    </rPh>
    <rPh sb="40" eb="42">
      <t>コウモク</t>
    </rPh>
    <phoneticPr fontId="5"/>
  </si>
  <si>
    <t>　 ア　研修計画はありますか。ある場合は○をしてください。</t>
    <rPh sb="17" eb="19">
      <t>バアイ</t>
    </rPh>
    <phoneticPr fontId="3"/>
  </si>
  <si>
    <t>出勤・退勤に関するもの（タイムカード）</t>
    <rPh sb="0" eb="2">
      <t>シュッキン</t>
    </rPh>
    <rPh sb="3" eb="5">
      <t>タイキン</t>
    </rPh>
    <rPh sb="6" eb="7">
      <t>カン</t>
    </rPh>
    <phoneticPr fontId="3"/>
  </si>
  <si>
    <t>出張（外出）に関するもの</t>
    <rPh sb="0" eb="2">
      <t>シュッチョウ</t>
    </rPh>
    <rPh sb="3" eb="5">
      <t>ガイシュツ</t>
    </rPh>
    <rPh sb="7" eb="8">
      <t>カン</t>
    </rPh>
    <phoneticPr fontId="3"/>
  </si>
  <si>
    <t>所定時間外勤務に関するもの</t>
    <rPh sb="0" eb="2">
      <t>ショテイ</t>
    </rPh>
    <rPh sb="2" eb="5">
      <t>ジカンガイ</t>
    </rPh>
    <rPh sb="5" eb="7">
      <t>キンム</t>
    </rPh>
    <rPh sb="8" eb="9">
      <t>カン</t>
    </rPh>
    <phoneticPr fontId="3"/>
  </si>
  <si>
    <t xml:space="preserve">    エ  消防計画の内容に変更すべき事項がありますか。</t>
    <phoneticPr fontId="5"/>
  </si>
  <si>
    <t>４　災害対策の状況</t>
  </si>
  <si>
    <t>Ⅱ　保育内容</t>
    <rPh sb="2" eb="4">
      <t>ホイク</t>
    </rPh>
    <rPh sb="4" eb="6">
      <t>ナイヨウ</t>
    </rPh>
    <phoneticPr fontId="3"/>
  </si>
  <si>
    <t>直近改正年月日</t>
    <rPh sb="4" eb="6">
      <t>ネンゲツ</t>
    </rPh>
    <phoneticPr fontId="5"/>
  </si>
  <si>
    <t>受理年月日</t>
    <phoneticPr fontId="3"/>
  </si>
  <si>
    <t>　　 実地訓練実施日を記入し、想定の災害種別・訓練内容は該当項目に○を、未実施の場合は×をしてください。</t>
    <rPh sb="3" eb="5">
      <t>ジッチ</t>
    </rPh>
    <rPh sb="5" eb="7">
      <t>クンレン</t>
    </rPh>
    <rPh sb="7" eb="10">
      <t>ジッシビ</t>
    </rPh>
    <rPh sb="11" eb="13">
      <t>キニュウ</t>
    </rPh>
    <rPh sb="15" eb="17">
      <t>ソウテイ</t>
    </rPh>
    <rPh sb="18" eb="20">
      <t>サイガイ</t>
    </rPh>
    <rPh sb="20" eb="22">
      <t>シュベツ</t>
    </rPh>
    <rPh sb="23" eb="25">
      <t>クンレン</t>
    </rPh>
    <rPh sb="25" eb="27">
      <t>ナイヨウ</t>
    </rPh>
    <rPh sb="28" eb="30">
      <t>ガイトウ</t>
    </rPh>
    <rPh sb="30" eb="32">
      <t>コウモク</t>
    </rPh>
    <rPh sb="36" eb="39">
      <t>ミジッシ</t>
    </rPh>
    <rPh sb="40" eb="42">
      <t>バアイ</t>
    </rPh>
    <phoneticPr fontId="3"/>
  </si>
  <si>
    <t>便所の設備に不備はないか。清掃がよくなされているか。</t>
    <phoneticPr fontId="5"/>
  </si>
  <si>
    <t>マンホールの蓋は容易に開けられる状態になっていないか。</t>
    <phoneticPr fontId="5"/>
  </si>
  <si>
    <t>屋外遊具に破損箇所や危険箇所はないか。</t>
    <phoneticPr fontId="5"/>
  </si>
  <si>
    <t>砂場やプール及びその周辺に危険はないか。</t>
    <phoneticPr fontId="5"/>
  </si>
  <si>
    <t>電話番号</t>
    <rPh sb="0" eb="2">
      <t>デンワ</t>
    </rPh>
    <rPh sb="2" eb="4">
      <t>バンゴウ</t>
    </rPh>
    <phoneticPr fontId="3"/>
  </si>
  <si>
    <t>階段、ベランダ、屋上、窓等は転落防止がなされているか。</t>
    <phoneticPr fontId="5"/>
  </si>
  <si>
    <t>併設建物上部からの落下物への対策がなされているか。</t>
    <phoneticPr fontId="5"/>
  </si>
  <si>
    <t>門扉、塀などに破損箇所はないか。</t>
    <phoneticPr fontId="5"/>
  </si>
  <si>
    <t>４月</t>
    <phoneticPr fontId="5"/>
  </si>
  <si>
    <t>専任</t>
    <phoneticPr fontId="5"/>
  </si>
  <si>
    <t>変更内容</t>
    <rPh sb="0" eb="2">
      <t>ヘンコウ</t>
    </rPh>
    <rPh sb="2" eb="4">
      <t>ナイヨウ</t>
    </rPh>
    <phoneticPr fontId="3"/>
  </si>
  <si>
    <t>保</t>
    <rPh sb="0" eb="1">
      <t>ホ</t>
    </rPh>
    <phoneticPr fontId="5"/>
  </si>
  <si>
    <t>　　　　　　　　　　　　　　　　　　　　点　　　検　　　箇　　　所</t>
    <phoneticPr fontId="5"/>
  </si>
  <si>
    <t>　　　　ある場合は具体的に記入してください。</t>
    <phoneticPr fontId="3"/>
  </si>
  <si>
    <t>（注）作成の有無を記入してください。</t>
    <rPh sb="1" eb="2">
      <t>チュウ</t>
    </rPh>
    <rPh sb="3" eb="5">
      <t>サクセイ</t>
    </rPh>
    <rPh sb="6" eb="8">
      <t>ウム</t>
    </rPh>
    <rPh sb="9" eb="11">
      <t>キニュウ</t>
    </rPh>
    <phoneticPr fontId="3"/>
  </si>
  <si>
    <t>円</t>
    <rPh sb="0" eb="1">
      <t>エン</t>
    </rPh>
    <phoneticPr fontId="5"/>
  </si>
  <si>
    <t>年</t>
    <rPh sb="0" eb="1">
      <t>ネン</t>
    </rPh>
    <phoneticPr fontId="3"/>
  </si>
  <si>
    <t>区分</t>
    <rPh sb="0" eb="2">
      <t>クブン</t>
    </rPh>
    <phoneticPr fontId="3"/>
  </si>
  <si>
    <t>届出年月日</t>
    <rPh sb="0" eb="2">
      <t>トドケデ</t>
    </rPh>
    <rPh sb="2" eb="5">
      <t>ネンガッピ</t>
    </rPh>
    <phoneticPr fontId="3"/>
  </si>
  <si>
    <t xml:space="preserve">    ウ  消防署への届出年月日</t>
  </si>
  <si>
    <t xml:space="preserve">    ア　消防計画を作成していますか。</t>
    <phoneticPr fontId="5"/>
  </si>
  <si>
    <t>レポートの回覧</t>
    <rPh sb="5" eb="7">
      <t>カイラン</t>
    </rPh>
    <phoneticPr fontId="3"/>
  </si>
  <si>
    <t>職員会議報告</t>
    <rPh sb="0" eb="2">
      <t>ショクイン</t>
    </rPh>
    <rPh sb="2" eb="4">
      <t>カイギ</t>
    </rPh>
    <rPh sb="4" eb="6">
      <t>ホウコク</t>
    </rPh>
    <phoneticPr fontId="3"/>
  </si>
  <si>
    <t>消火訓練</t>
    <phoneticPr fontId="5"/>
  </si>
  <si>
    <t>その他</t>
    <rPh sb="2" eb="3">
      <t>タ</t>
    </rPh>
    <phoneticPr fontId="3"/>
  </si>
  <si>
    <t>　　ア　防火管理者</t>
    <phoneticPr fontId="5"/>
  </si>
  <si>
    <t>退職金関係書類</t>
    <rPh sb="2" eb="3">
      <t>キン</t>
    </rPh>
    <phoneticPr fontId="5"/>
  </si>
  <si>
    <t>消防署関係書類</t>
    <rPh sb="0" eb="3">
      <t>ショウボウショ</t>
    </rPh>
    <rPh sb="3" eb="5">
      <t>カンケイ</t>
    </rPh>
    <rPh sb="5" eb="7">
      <t>ショルイ</t>
    </rPh>
    <phoneticPr fontId="5"/>
  </si>
  <si>
    <t>　認可定員</t>
    <phoneticPr fontId="5"/>
  </si>
  <si>
    <t>　一時保育児童数</t>
    <rPh sb="1" eb="3">
      <t>イチジ</t>
    </rPh>
    <rPh sb="3" eb="5">
      <t>ホイク</t>
    </rPh>
    <phoneticPr fontId="3"/>
  </si>
  <si>
    <t>　訓練実施日</t>
    <rPh sb="1" eb="3">
      <t>クンレン</t>
    </rPh>
    <rPh sb="3" eb="6">
      <t>ジッシビ</t>
    </rPh>
    <phoneticPr fontId="5"/>
  </si>
  <si>
    <t>避難訓練</t>
    <phoneticPr fontId="3"/>
  </si>
  <si>
    <t>訓練内容</t>
    <rPh sb="0" eb="2">
      <t>クンレン</t>
    </rPh>
    <rPh sb="2" eb="4">
      <t>ナイヨウ</t>
    </rPh>
    <phoneticPr fontId="3"/>
  </si>
  <si>
    <t>(注）</t>
    <rPh sb="1" eb="2">
      <t>チュウ</t>
    </rPh>
    <phoneticPr fontId="3"/>
  </si>
  <si>
    <t>　　定期点検（年月日）　①</t>
    <rPh sb="7" eb="10">
      <t>ネンガッピ</t>
    </rPh>
    <phoneticPr fontId="5"/>
  </si>
  <si>
    <t>　　　　　　　　　　　　　　　②</t>
    <phoneticPr fontId="3"/>
  </si>
  <si>
    <t>防災訓練</t>
    <rPh sb="0" eb="2">
      <t>ボウサイ</t>
    </rPh>
    <rPh sb="2" eb="4">
      <t>クンレン</t>
    </rPh>
    <phoneticPr fontId="3"/>
  </si>
  <si>
    <t>その他の訓練（不審者対応訓練等）</t>
    <rPh sb="4" eb="6">
      <t>クンレン</t>
    </rPh>
    <rPh sb="7" eb="10">
      <t>フシンシャ</t>
    </rPh>
    <rPh sb="10" eb="12">
      <t>タイオウ</t>
    </rPh>
    <phoneticPr fontId="5"/>
  </si>
  <si>
    <t>　認可定員　</t>
    <phoneticPr fontId="5"/>
  </si>
  <si>
    <t>-</t>
    <phoneticPr fontId="3"/>
  </si>
  <si>
    <t>労働条件通知書（雇用契約書）</t>
    <rPh sb="0" eb="2">
      <t>ロウドウ</t>
    </rPh>
    <rPh sb="2" eb="4">
      <t>ジョウケン</t>
    </rPh>
    <rPh sb="8" eb="10">
      <t>コヨウ</t>
    </rPh>
    <rPh sb="10" eb="13">
      <t>ケイヤクショ</t>
    </rPh>
    <phoneticPr fontId="5"/>
  </si>
  <si>
    <t>避難・消火訓練記録</t>
    <rPh sb="3" eb="5">
      <t>ショウカ</t>
    </rPh>
    <phoneticPr fontId="5"/>
  </si>
  <si>
    <t>-</t>
    <phoneticPr fontId="3"/>
  </si>
  <si>
    <t>（注）図上訓練・不審者訓練は、避難訓練の実施に含みません。また、消火器具の点検は消火訓練の実施に含みません。</t>
    <rPh sb="1" eb="2">
      <t>チュウ</t>
    </rPh>
    <rPh sb="8" eb="11">
      <t>フシンシャ</t>
    </rPh>
    <rPh sb="11" eb="13">
      <t>クンレン</t>
    </rPh>
    <rPh sb="15" eb="17">
      <t>ヒナン</t>
    </rPh>
    <rPh sb="17" eb="19">
      <t>クンレン</t>
    </rPh>
    <rPh sb="32" eb="34">
      <t>ショウカ</t>
    </rPh>
    <rPh sb="34" eb="36">
      <t>キグ</t>
    </rPh>
    <rPh sb="37" eb="39">
      <t>テンケン</t>
    </rPh>
    <rPh sb="40" eb="42">
      <t>ショウカ</t>
    </rPh>
    <rPh sb="42" eb="44">
      <t>クンレン</t>
    </rPh>
    <rPh sb="45" eb="47">
      <t>ジッシ</t>
    </rPh>
    <rPh sb="48" eb="49">
      <t>フク</t>
    </rPh>
    <phoneticPr fontId="3"/>
  </si>
  <si>
    <t>緊急連絡表</t>
    <phoneticPr fontId="5"/>
  </si>
  <si>
    <t>連絡帳</t>
    <phoneticPr fontId="5"/>
  </si>
  <si>
    <t>児童票</t>
    <phoneticPr fontId="5"/>
  </si>
  <si>
    <t>保育日誌</t>
    <phoneticPr fontId="5"/>
  </si>
  <si>
    <t>児童出欠簿</t>
    <phoneticPr fontId="5"/>
  </si>
  <si>
    <t>児童名簿</t>
    <phoneticPr fontId="5"/>
  </si>
  <si>
    <t>有無</t>
    <phoneticPr fontId="5"/>
  </si>
  <si>
    <t>帳簿名</t>
    <phoneticPr fontId="5"/>
  </si>
  <si>
    <t>有無</t>
    <phoneticPr fontId="5"/>
  </si>
  <si>
    <t>帳簿名</t>
    <phoneticPr fontId="5"/>
  </si>
  <si>
    <t xml:space="preserve"> 　区分</t>
    <phoneticPr fontId="5"/>
  </si>
  <si>
    <t>　　(1)　クラス別編成の状況</t>
    <phoneticPr fontId="3"/>
  </si>
  <si>
    <t>１　保育の状況</t>
    <phoneticPr fontId="3"/>
  </si>
  <si>
    <t>第２回</t>
    <phoneticPr fontId="5"/>
  </si>
  <si>
    <t>第１回</t>
    <phoneticPr fontId="5"/>
  </si>
  <si>
    <t>　　</t>
    <phoneticPr fontId="5"/>
  </si>
  <si>
    <t>備付帳簿（会計関係書類）</t>
    <rPh sb="5" eb="7">
      <t>カイケイ</t>
    </rPh>
    <rPh sb="7" eb="9">
      <t>カンケイ</t>
    </rPh>
    <rPh sb="9" eb="11">
      <t>ショルイ</t>
    </rPh>
    <phoneticPr fontId="5"/>
  </si>
  <si>
    <t>帳　簿　名</t>
    <rPh sb="0" eb="1">
      <t>チョウ</t>
    </rPh>
    <rPh sb="2" eb="3">
      <t>ボ</t>
    </rPh>
    <rPh sb="4" eb="5">
      <t>メイ</t>
    </rPh>
    <phoneticPr fontId="3"/>
  </si>
  <si>
    <t>有　無</t>
    <rPh sb="0" eb="1">
      <t>ユウ</t>
    </rPh>
    <rPh sb="2" eb="3">
      <t>ム</t>
    </rPh>
    <phoneticPr fontId="3"/>
  </si>
  <si>
    <t>帳　簿　名</t>
    <phoneticPr fontId="3"/>
  </si>
  <si>
    <t>経理規程</t>
    <phoneticPr fontId="5"/>
  </si>
  <si>
    <t>仕訳伝票</t>
    <rPh sb="2" eb="4">
      <t>デンピョウ</t>
    </rPh>
    <phoneticPr fontId="5"/>
  </si>
  <si>
    <t>仕訳日記帳</t>
    <rPh sb="2" eb="5">
      <t>ニッキチョウ</t>
    </rPh>
    <phoneticPr fontId="5"/>
  </si>
  <si>
    <t>総勘定元帳</t>
    <phoneticPr fontId="5"/>
  </si>
  <si>
    <t>補助簿</t>
    <phoneticPr fontId="5"/>
  </si>
  <si>
    <t>証憑書類（契約書、請書、納品書、請求書、領収書等）</t>
    <rPh sb="0" eb="2">
      <t>ショウヒョウ</t>
    </rPh>
    <rPh sb="2" eb="4">
      <t>ショルイ</t>
    </rPh>
    <rPh sb="5" eb="8">
      <t>ケイヤクショ</t>
    </rPh>
    <rPh sb="9" eb="11">
      <t>ウケショ</t>
    </rPh>
    <rPh sb="12" eb="15">
      <t>ノウヒンショ</t>
    </rPh>
    <rPh sb="16" eb="19">
      <t>セイキュウショ</t>
    </rPh>
    <rPh sb="20" eb="23">
      <t>リョウシュウショ</t>
    </rPh>
    <rPh sb="23" eb="24">
      <t>トウ</t>
    </rPh>
    <phoneticPr fontId="5"/>
  </si>
  <si>
    <t>予算書・予算対比書・積算内訳</t>
    <rPh sb="0" eb="3">
      <t>ヨサンショ</t>
    </rPh>
    <rPh sb="4" eb="6">
      <t>ヨサン</t>
    </rPh>
    <rPh sb="6" eb="8">
      <t>タイヒ</t>
    </rPh>
    <rPh sb="8" eb="9">
      <t>ショ</t>
    </rPh>
    <rPh sb="10" eb="12">
      <t>セキサン</t>
    </rPh>
    <rPh sb="12" eb="14">
      <t>ウチワケ</t>
    </rPh>
    <phoneticPr fontId="5"/>
  </si>
  <si>
    <t>預金残高証明書</t>
    <rPh sb="0" eb="2">
      <t>ヨキン</t>
    </rPh>
    <rPh sb="2" eb="4">
      <t>ザンダカ</t>
    </rPh>
    <rPh sb="4" eb="7">
      <t>ショウメイショ</t>
    </rPh>
    <phoneticPr fontId="5"/>
  </si>
  <si>
    <t>職名</t>
    <rPh sb="0" eb="2">
      <t>ショクメイ</t>
    </rPh>
    <phoneticPr fontId="3"/>
  </si>
  <si>
    <t>管理状況</t>
    <rPh sb="0" eb="2">
      <t>カンリ</t>
    </rPh>
    <rPh sb="2" eb="4">
      <t>ジョウキョウ</t>
    </rPh>
    <phoneticPr fontId="3"/>
  </si>
  <si>
    <t>保管者（職名）</t>
    <rPh sb="0" eb="3">
      <t>ホカンシャ</t>
    </rPh>
    <rPh sb="4" eb="5">
      <t>ショク</t>
    </rPh>
    <rPh sb="5" eb="6">
      <t>メイ</t>
    </rPh>
    <phoneticPr fontId="3"/>
  </si>
  <si>
    <t>　</t>
    <phoneticPr fontId="3"/>
  </si>
  <si>
    <t>通帳（小切手等）</t>
    <rPh sb="0" eb="1">
      <t>ツウ</t>
    </rPh>
    <rPh sb="1" eb="2">
      <t>トバリ</t>
    </rPh>
    <rPh sb="3" eb="6">
      <t>コギッテ</t>
    </rPh>
    <rPh sb="6" eb="7">
      <t>トウ</t>
    </rPh>
    <phoneticPr fontId="3"/>
  </si>
  <si>
    <t>印鑑</t>
    <rPh sb="0" eb="1">
      <t>イン</t>
    </rPh>
    <rPh sb="1" eb="2">
      <t>カガミ</t>
    </rPh>
    <phoneticPr fontId="3"/>
  </si>
  <si>
    <t xml:space="preserve">  (1) 今年度の当初予算は、年度開始前に理事会で審議、承認されていますか。</t>
    <rPh sb="16" eb="18">
      <t>ネンド</t>
    </rPh>
    <rPh sb="18" eb="20">
      <t>カイシ</t>
    </rPh>
    <rPh sb="20" eb="21">
      <t>マエ</t>
    </rPh>
    <rPh sb="22" eb="25">
      <t>リジカイ</t>
    </rPh>
    <rPh sb="26" eb="28">
      <t>シンギ</t>
    </rPh>
    <rPh sb="29" eb="31">
      <t>ショウニン</t>
    </rPh>
    <phoneticPr fontId="2"/>
  </si>
  <si>
    <t>いない場合：理由</t>
    <phoneticPr fontId="5"/>
  </si>
  <si>
    <t xml:space="preserve">  (1) 前年度の決算は理事会等で承認されていますか。</t>
    <rPh sb="16" eb="17">
      <t>トウ</t>
    </rPh>
    <rPh sb="18" eb="20">
      <t>ショウニン</t>
    </rPh>
    <phoneticPr fontId="5"/>
  </si>
  <si>
    <t>理事会等承認年月日</t>
    <rPh sb="3" eb="4">
      <t>トウ</t>
    </rPh>
    <rPh sb="4" eb="6">
      <t>ショウニン</t>
    </rPh>
    <phoneticPr fontId="5"/>
  </si>
  <si>
    <t xml:space="preserve">２　契　　約                                                                                          </t>
    <phoneticPr fontId="3"/>
  </si>
  <si>
    <t>「いる・いない・非該当」を記入してください。</t>
    <rPh sb="8" eb="11">
      <t>ヒガイトウ</t>
    </rPh>
    <phoneticPr fontId="3"/>
  </si>
  <si>
    <t>「いる・いない・非該当」を記入してください。</t>
    <phoneticPr fontId="3"/>
  </si>
  <si>
    <t>　　　締結した契約のうち、高額なものから上位５契約について記入してください。　　　(業務委託契約・リース契約等の更新も含む。）</t>
    <rPh sb="3" eb="5">
      <t>テイケツ</t>
    </rPh>
    <rPh sb="7" eb="9">
      <t>ケイヤク</t>
    </rPh>
    <rPh sb="13" eb="15">
      <t>コウガク</t>
    </rPh>
    <rPh sb="20" eb="22">
      <t>ジョウイ</t>
    </rPh>
    <rPh sb="23" eb="25">
      <t>ケイヤク</t>
    </rPh>
    <rPh sb="29" eb="31">
      <t>キニュウ</t>
    </rPh>
    <phoneticPr fontId="3"/>
  </si>
  <si>
    <t>契　約　内　容</t>
    <rPh sb="0" eb="1">
      <t>チギリ</t>
    </rPh>
    <rPh sb="2" eb="3">
      <t>ヤク</t>
    </rPh>
    <rPh sb="4" eb="5">
      <t>ナイ</t>
    </rPh>
    <rPh sb="6" eb="7">
      <t>カタチ</t>
    </rPh>
    <phoneticPr fontId="3"/>
  </si>
  <si>
    <t>契約金額</t>
    <rPh sb="0" eb="2">
      <t>ケイヤク</t>
    </rPh>
    <rPh sb="2" eb="4">
      <t>キンガク</t>
    </rPh>
    <phoneticPr fontId="3"/>
  </si>
  <si>
    <t>契約締結年月日</t>
    <rPh sb="0" eb="2">
      <t>ケイヤク</t>
    </rPh>
    <rPh sb="2" eb="4">
      <t>テイケツ</t>
    </rPh>
    <rPh sb="4" eb="7">
      <t>ネンガッピ</t>
    </rPh>
    <phoneticPr fontId="3"/>
  </si>
  <si>
    <t xml:space="preserve"> 権限者承認の有無</t>
    <rPh sb="1" eb="3">
      <t>ケンゲン</t>
    </rPh>
    <rPh sb="3" eb="4">
      <t>シャ</t>
    </rPh>
    <phoneticPr fontId="3"/>
  </si>
  <si>
    <t>入札者数・
見積者数</t>
    <rPh sb="0" eb="2">
      <t>ニュウサツ</t>
    </rPh>
    <rPh sb="2" eb="3">
      <t>シャ</t>
    </rPh>
    <rPh sb="3" eb="4">
      <t>スウ</t>
    </rPh>
    <rPh sb="6" eb="8">
      <t>ミツモリ</t>
    </rPh>
    <rPh sb="8" eb="9">
      <t>シャ</t>
    </rPh>
    <rPh sb="9" eb="10">
      <t>スウ</t>
    </rPh>
    <phoneticPr fontId="3"/>
  </si>
  <si>
    <t>予算計上</t>
    <rPh sb="0" eb="2">
      <t>ヨサン</t>
    </rPh>
    <rPh sb="2" eb="4">
      <t>ケイジョウ</t>
    </rPh>
    <phoneticPr fontId="3"/>
  </si>
  <si>
    <t>円</t>
    <rPh sb="0" eb="1">
      <t>エン</t>
    </rPh>
    <phoneticPr fontId="3"/>
  </si>
  <si>
    <t>　(1) 現金収入を管理する現金出納帳を作成していますか。</t>
    <rPh sb="18" eb="19">
      <t>チョウ</t>
    </rPh>
    <phoneticPr fontId="5"/>
  </si>
  <si>
    <t>一時預かり</t>
    <rPh sb="2" eb="3">
      <t>アズ</t>
    </rPh>
    <phoneticPr fontId="5"/>
  </si>
  <si>
    <t>私的契約児</t>
    <rPh sb="0" eb="2">
      <t>シテキ</t>
    </rPh>
    <rPh sb="2" eb="4">
      <t>ケイヤク</t>
    </rPh>
    <rPh sb="4" eb="5">
      <t>ジ</t>
    </rPh>
    <phoneticPr fontId="3"/>
  </si>
  <si>
    <t>※保護者負担金（オムツ代、写真代、親子遠足保護者交通費等）</t>
    <rPh sb="1" eb="4">
      <t>ホゴシャ</t>
    </rPh>
    <rPh sb="4" eb="7">
      <t>フタンキン</t>
    </rPh>
    <rPh sb="11" eb="12">
      <t>ダイ</t>
    </rPh>
    <rPh sb="13" eb="15">
      <t>シャシン</t>
    </rPh>
    <rPh sb="15" eb="16">
      <t>ダイ</t>
    </rPh>
    <rPh sb="17" eb="19">
      <t>オヤコ</t>
    </rPh>
    <rPh sb="19" eb="21">
      <t>エンソク</t>
    </rPh>
    <rPh sb="21" eb="24">
      <t>ホゴシャ</t>
    </rPh>
    <rPh sb="24" eb="27">
      <t>コウツウヒ</t>
    </rPh>
    <rPh sb="27" eb="28">
      <t>トウ</t>
    </rPh>
    <phoneticPr fontId="3"/>
  </si>
  <si>
    <t xml:space="preserve"> 　 イ 職員等給食費収入</t>
    <rPh sb="8" eb="11">
      <t>キュウショクヒ</t>
    </rPh>
    <rPh sb="11" eb="13">
      <t>シュウニュウ</t>
    </rPh>
    <phoneticPr fontId="5"/>
  </si>
  <si>
    <t>　　 (ｱ) 職員等給食を実施している場合、その徴収金額は児童１人当たりの材料購入単価と比べて妥当ですか。</t>
    <rPh sb="29" eb="31">
      <t>ジドウ</t>
    </rPh>
    <rPh sb="32" eb="33">
      <t>ニン</t>
    </rPh>
    <rPh sb="33" eb="34">
      <t>ア</t>
    </rPh>
    <rPh sb="37" eb="39">
      <t>ザイリョウ</t>
    </rPh>
    <rPh sb="39" eb="41">
      <t>コウニュウ</t>
    </rPh>
    <rPh sb="41" eb="43">
      <t>タンカ</t>
    </rPh>
    <rPh sb="44" eb="45">
      <t>クラ</t>
    </rPh>
    <rPh sb="47" eb="49">
      <t>ダトウ</t>
    </rPh>
    <phoneticPr fontId="3"/>
  </si>
  <si>
    <t>月徴収額</t>
    <rPh sb="0" eb="1">
      <t>ツキ</t>
    </rPh>
    <rPh sb="1" eb="4">
      <t>チョウシュウガク</t>
    </rPh>
    <phoneticPr fontId="3"/>
  </si>
  <si>
    <t>円  　　１食徴収額</t>
    <rPh sb="0" eb="1">
      <t>エン</t>
    </rPh>
    <phoneticPr fontId="3"/>
  </si>
  <si>
    <t>円　　　　　　　　　　</t>
    <rPh sb="0" eb="1">
      <t>エン</t>
    </rPh>
    <phoneticPr fontId="3"/>
  </si>
  <si>
    <t>「いる・いない・非該当」を記入してください。</t>
    <rPh sb="8" eb="11">
      <t>ヒガイトウ</t>
    </rPh>
    <rPh sb="13" eb="15">
      <t>キニュウ</t>
    </rPh>
    <phoneticPr fontId="3"/>
  </si>
  <si>
    <t xml:space="preserve">  (4) 寄附金収入</t>
    <rPh sb="9" eb="11">
      <t>シュウニュウ</t>
    </rPh>
    <phoneticPr fontId="3"/>
  </si>
  <si>
    <t>決算書の寄附金収益額</t>
    <rPh sb="7" eb="9">
      <t>シュウエキ</t>
    </rPh>
    <phoneticPr fontId="5"/>
  </si>
  <si>
    <t>寄附金台帳</t>
    <rPh sb="0" eb="3">
      <t>キフキン</t>
    </rPh>
    <rPh sb="3" eb="5">
      <t>ダイチョウ</t>
    </rPh>
    <phoneticPr fontId="3"/>
  </si>
  <si>
    <t>領収書の控え</t>
    <rPh sb="0" eb="3">
      <t>リョウシュウショ</t>
    </rPh>
    <rPh sb="4" eb="5">
      <t>ヒカ</t>
    </rPh>
    <phoneticPr fontId="3"/>
  </si>
  <si>
    <t xml:space="preserve">  　ウ　理事長又は委任を受けた者の承認は行っていますか。　該当するものに○を記入してください。</t>
    <rPh sb="5" eb="8">
      <t>リジチョウ</t>
    </rPh>
    <rPh sb="8" eb="9">
      <t>マタ</t>
    </rPh>
    <rPh sb="10" eb="12">
      <t>イニン</t>
    </rPh>
    <rPh sb="13" eb="14">
      <t>ウ</t>
    </rPh>
    <rPh sb="16" eb="17">
      <t>モノ</t>
    </rPh>
    <rPh sb="18" eb="20">
      <t>ショウニン</t>
    </rPh>
    <rPh sb="21" eb="22">
      <t>オコナ</t>
    </rPh>
    <phoneticPr fontId="3"/>
  </si>
  <si>
    <t>日付</t>
    <rPh sb="0" eb="2">
      <t>ヒヅケ</t>
    </rPh>
    <phoneticPr fontId="3"/>
  </si>
  <si>
    <t>寄附目的、使途</t>
    <rPh sb="0" eb="2">
      <t>キフ</t>
    </rPh>
    <rPh sb="2" eb="4">
      <t>モクテキ</t>
    </rPh>
    <rPh sb="5" eb="7">
      <t>シト</t>
    </rPh>
    <phoneticPr fontId="3"/>
  </si>
  <si>
    <t>寄附金額</t>
    <rPh sb="0" eb="2">
      <t>キフ</t>
    </rPh>
    <rPh sb="2" eb="4">
      <t>キンガク</t>
    </rPh>
    <phoneticPr fontId="3"/>
  </si>
  <si>
    <t>寄附者署名</t>
    <rPh sb="0" eb="2">
      <t>キフ</t>
    </rPh>
    <rPh sb="2" eb="3">
      <t>シャ</t>
    </rPh>
    <rPh sb="3" eb="5">
      <t>ショメイ</t>
    </rPh>
    <phoneticPr fontId="3"/>
  </si>
  <si>
    <t>６　費　用</t>
    <rPh sb="2" eb="3">
      <t>ヒ</t>
    </rPh>
    <rPh sb="4" eb="5">
      <t>ヨウ</t>
    </rPh>
    <phoneticPr fontId="3"/>
  </si>
  <si>
    <t>「いる・いない･非該当」を記入してください。</t>
    <rPh sb="8" eb="11">
      <t>ヒガイトウ</t>
    </rPh>
    <phoneticPr fontId="3"/>
  </si>
  <si>
    <t xml:space="preserve">  (1) 小口現金の保有額が経理規程に定める保管限度額を超えている日がありますか。</t>
    <rPh sb="20" eb="21">
      <t>サダ</t>
    </rPh>
    <phoneticPr fontId="3"/>
  </si>
  <si>
    <t>「ある・ない・非該当」を記入してください。</t>
    <rPh sb="12" eb="14">
      <t>キニュウ</t>
    </rPh>
    <phoneticPr fontId="3"/>
  </si>
  <si>
    <t>保管限度額（経理規程上）</t>
    <rPh sb="0" eb="2">
      <t>ホカン</t>
    </rPh>
    <rPh sb="2" eb="4">
      <t>ゲンド</t>
    </rPh>
    <rPh sb="4" eb="5">
      <t>ガク</t>
    </rPh>
    <rPh sb="6" eb="8">
      <t>ケイリ</t>
    </rPh>
    <rPh sb="8" eb="10">
      <t>キテイ</t>
    </rPh>
    <rPh sb="10" eb="11">
      <t>ジョウ</t>
    </rPh>
    <phoneticPr fontId="3"/>
  </si>
  <si>
    <t xml:space="preserve">  (2) 常用雑費等の小口現金からの支払いは、経理規程に定める限度内で行っていますか。</t>
    <rPh sb="10" eb="11">
      <t>トウ</t>
    </rPh>
    <phoneticPr fontId="3"/>
  </si>
  <si>
    <t>「いる・いない・非該当」を記入してください。</t>
    <rPh sb="13" eb="15">
      <t>キニュウ</t>
    </rPh>
    <phoneticPr fontId="3"/>
  </si>
  <si>
    <t>支払限度額（経理規程上）</t>
    <rPh sb="0" eb="2">
      <t>シハライ</t>
    </rPh>
    <rPh sb="2" eb="4">
      <t>ゲンド</t>
    </rPh>
    <rPh sb="4" eb="5">
      <t>ガク</t>
    </rPh>
    <rPh sb="6" eb="8">
      <t>ケイリ</t>
    </rPh>
    <rPh sb="8" eb="10">
      <t>キテイ</t>
    </rPh>
    <rPh sb="10" eb="11">
      <t>ジョウ</t>
    </rPh>
    <phoneticPr fontId="3"/>
  </si>
  <si>
    <t xml:space="preserve">  (3) 現金収入は、経理規程に基づき、所定の期間内に金融機関に預け入れを行っていますか。</t>
    <rPh sb="12" eb="14">
      <t>ケイリ</t>
    </rPh>
    <rPh sb="14" eb="16">
      <t>キテイ</t>
    </rPh>
    <rPh sb="17" eb="18">
      <t>モト</t>
    </rPh>
    <rPh sb="21" eb="23">
      <t>ショテイ</t>
    </rPh>
    <rPh sb="24" eb="26">
      <t>キカン</t>
    </rPh>
    <rPh sb="26" eb="27">
      <t>ナイ</t>
    </rPh>
    <phoneticPr fontId="3"/>
  </si>
  <si>
    <t>預入限度日数（経理規程上）</t>
    <rPh sb="0" eb="1">
      <t>アズ</t>
    </rPh>
    <rPh sb="1" eb="2">
      <t>イ</t>
    </rPh>
    <rPh sb="2" eb="4">
      <t>ゲンド</t>
    </rPh>
    <rPh sb="4" eb="6">
      <t>ニッスウ</t>
    </rPh>
    <rPh sb="7" eb="9">
      <t>ケイリ</t>
    </rPh>
    <rPh sb="9" eb="11">
      <t>キテイ</t>
    </rPh>
    <rPh sb="11" eb="12">
      <t>ジョウ</t>
    </rPh>
    <phoneticPr fontId="3"/>
  </si>
  <si>
    <t xml:space="preserve">  (4) 未収金の期末残の収入はすべて終了していますか。</t>
    <rPh sb="6" eb="9">
      <t>ミシュウキン</t>
    </rPh>
    <rPh sb="10" eb="12">
      <t>キマツ</t>
    </rPh>
    <rPh sb="12" eb="13">
      <t>ザン</t>
    </rPh>
    <rPh sb="14" eb="16">
      <t>シュウニュウ</t>
    </rPh>
    <rPh sb="20" eb="22">
      <t>シュウリョウ</t>
    </rPh>
    <phoneticPr fontId="5"/>
  </si>
  <si>
    <t>「いる・いない・一部作成」を記入してください。</t>
    <rPh sb="8" eb="10">
      <t>イチブ</t>
    </rPh>
    <rPh sb="10" eb="12">
      <t>サクセイ</t>
    </rPh>
    <rPh sb="14" eb="16">
      <t>キニュウ</t>
    </rPh>
    <phoneticPr fontId="3"/>
  </si>
  <si>
    <t>一部作成又は作成していない場合の理由</t>
    <rPh sb="4" eb="5">
      <t>マタ</t>
    </rPh>
    <rPh sb="6" eb="8">
      <t>サクセイ</t>
    </rPh>
    <phoneticPr fontId="3"/>
  </si>
  <si>
    <t>「実施・未実施」を記入してください。</t>
    <rPh sb="1" eb="3">
      <t>ジッシ</t>
    </rPh>
    <rPh sb="4" eb="7">
      <t>ミジッシ</t>
    </rPh>
    <rPh sb="9" eb="11">
      <t>キニュウ</t>
    </rPh>
    <phoneticPr fontId="3"/>
  </si>
  <si>
    <t xml:space="preserve">  (7) 固定資産物品の購入及び廃棄に伴う事務処理を適正に行っていますか。</t>
    <rPh sb="6" eb="8">
      <t>コテイ</t>
    </rPh>
    <rPh sb="8" eb="10">
      <t>シサン</t>
    </rPh>
    <rPh sb="10" eb="12">
      <t>ブッピン</t>
    </rPh>
    <rPh sb="13" eb="15">
      <t>コウニュウ</t>
    </rPh>
    <rPh sb="15" eb="16">
      <t>オヨ</t>
    </rPh>
    <rPh sb="17" eb="19">
      <t>ハイキ</t>
    </rPh>
    <rPh sb="20" eb="21">
      <t>トモナ</t>
    </rPh>
    <rPh sb="22" eb="24">
      <t>ジム</t>
    </rPh>
    <rPh sb="24" eb="26">
      <t>ショリ</t>
    </rPh>
    <rPh sb="27" eb="29">
      <t>テキセイ</t>
    </rPh>
    <rPh sb="30" eb="31">
      <t>オコナ</t>
    </rPh>
    <phoneticPr fontId="3"/>
  </si>
  <si>
    <t>いない場合の償却方法</t>
    <rPh sb="6" eb="8">
      <t>ショウキャク</t>
    </rPh>
    <rPh sb="8" eb="10">
      <t>ホウホウ</t>
    </rPh>
    <phoneticPr fontId="3"/>
  </si>
  <si>
    <t>借入先</t>
    <rPh sb="0" eb="2">
      <t>カリイレ</t>
    </rPh>
    <rPh sb="2" eb="3">
      <t>サキ</t>
    </rPh>
    <phoneticPr fontId="3"/>
  </si>
  <si>
    <t>借入契約年月日</t>
    <rPh sb="0" eb="2">
      <t>カリイ</t>
    </rPh>
    <rPh sb="2" eb="4">
      <t>ケイヤク</t>
    </rPh>
    <rPh sb="4" eb="7">
      <t>ネンガッピ</t>
    </rPh>
    <phoneticPr fontId="3"/>
  </si>
  <si>
    <t>借入時
理事会承認の有無</t>
    <rPh sb="0" eb="1">
      <t>カ</t>
    </rPh>
    <rPh sb="1" eb="2">
      <t>イ</t>
    </rPh>
    <rPh sb="2" eb="3">
      <t>ジ</t>
    </rPh>
    <rPh sb="4" eb="7">
      <t>リジカイ</t>
    </rPh>
    <rPh sb="7" eb="9">
      <t>ショウニン</t>
    </rPh>
    <rPh sb="10" eb="12">
      <t>ウム</t>
    </rPh>
    <phoneticPr fontId="3"/>
  </si>
  <si>
    <t>年利
（％）</t>
    <rPh sb="0" eb="2">
      <t>ネンリ</t>
    </rPh>
    <phoneticPr fontId="3"/>
  </si>
  <si>
    <t>元金</t>
    <rPh sb="0" eb="2">
      <t>ガンキン</t>
    </rPh>
    <phoneticPr fontId="3"/>
  </si>
  <si>
    <t>利息</t>
    <rPh sb="0" eb="2">
      <t>リソク</t>
    </rPh>
    <phoneticPr fontId="3"/>
  </si>
  <si>
    <t>合計</t>
    <rPh sb="0" eb="2">
      <t>ゴウケイ</t>
    </rPh>
    <phoneticPr fontId="3"/>
  </si>
  <si>
    <t>補助金</t>
    <rPh sb="0" eb="3">
      <t>ホジョキン</t>
    </rPh>
    <phoneticPr fontId="3"/>
  </si>
  <si>
    <t>合計</t>
  </si>
  <si>
    <t>－</t>
  </si>
  <si>
    <t>借入金の担保の内容</t>
    <rPh sb="0" eb="2">
      <t>カリイレ</t>
    </rPh>
    <rPh sb="2" eb="3">
      <t>キン</t>
    </rPh>
    <rPh sb="4" eb="6">
      <t>タンポ</t>
    </rPh>
    <rPh sb="7" eb="9">
      <t>ナイヨウ</t>
    </rPh>
    <phoneticPr fontId="3"/>
  </si>
  <si>
    <t>ウ　役員・役員の関係法人等からの借入金</t>
    <rPh sb="2" eb="4">
      <t>ヤクイン</t>
    </rPh>
    <rPh sb="5" eb="7">
      <t>ヤクイン</t>
    </rPh>
    <rPh sb="8" eb="10">
      <t>カンケイ</t>
    </rPh>
    <rPh sb="10" eb="12">
      <t>ホウジン</t>
    </rPh>
    <rPh sb="12" eb="13">
      <t>トウ</t>
    </rPh>
    <rPh sb="16" eb="18">
      <t>カリイレ</t>
    </rPh>
    <rPh sb="18" eb="19">
      <t>キン</t>
    </rPh>
    <phoneticPr fontId="3"/>
  </si>
  <si>
    <t>借入目的</t>
    <rPh sb="0" eb="2">
      <t>カリイ</t>
    </rPh>
    <rPh sb="2" eb="4">
      <t>モクテキ</t>
    </rPh>
    <phoneticPr fontId="3"/>
  </si>
  <si>
    <t>法人との関係</t>
    <rPh sb="0" eb="2">
      <t>ホウジン</t>
    </rPh>
    <rPh sb="4" eb="6">
      <t>カンケイ</t>
    </rPh>
    <phoneticPr fontId="3"/>
  </si>
  <si>
    <t>契約書の有無</t>
    <rPh sb="0" eb="2">
      <t>ケイヤク</t>
    </rPh>
    <rPh sb="2" eb="3">
      <t>ショ</t>
    </rPh>
    <rPh sb="4" eb="6">
      <t>ウム</t>
    </rPh>
    <phoneticPr fontId="3"/>
  </si>
  <si>
    <t>エ　借入金の償還は償還計画どおりに償還していますか。</t>
    <rPh sb="2" eb="4">
      <t>カリイレ</t>
    </rPh>
    <rPh sb="4" eb="5">
      <t>キン</t>
    </rPh>
    <rPh sb="6" eb="8">
      <t>ショウカン</t>
    </rPh>
    <rPh sb="9" eb="11">
      <t>ショウカン</t>
    </rPh>
    <rPh sb="11" eb="13">
      <t>ケイカク</t>
    </rPh>
    <rPh sb="17" eb="19">
      <t>ショウカン</t>
    </rPh>
    <phoneticPr fontId="3"/>
  </si>
  <si>
    <t>「いる・いない・該当なし」を記入してください。</t>
    <rPh sb="8" eb="10">
      <t>ガイトウ</t>
    </rPh>
    <rPh sb="14" eb="16">
      <t>キニュウ</t>
    </rPh>
    <phoneticPr fontId="3"/>
  </si>
  <si>
    <t>オ　借入金の償還財源</t>
    <rPh sb="2" eb="4">
      <t>カリイレ</t>
    </rPh>
    <rPh sb="4" eb="5">
      <t>キン</t>
    </rPh>
    <rPh sb="6" eb="8">
      <t>ショウカン</t>
    </rPh>
    <rPh sb="8" eb="10">
      <t>ザイゲン</t>
    </rPh>
    <phoneticPr fontId="3"/>
  </si>
  <si>
    <t>上記　(ア)　の贈与契約は遅滞なく履行されていますか。</t>
    <rPh sb="0" eb="2">
      <t>ジョウキ</t>
    </rPh>
    <rPh sb="8" eb="10">
      <t>ゾウヨ</t>
    </rPh>
    <rPh sb="10" eb="12">
      <t>ケイヤク</t>
    </rPh>
    <rPh sb="13" eb="15">
      <t>チタイ</t>
    </rPh>
    <rPh sb="17" eb="19">
      <t>リコウ</t>
    </rPh>
    <phoneticPr fontId="3"/>
  </si>
  <si>
    <t>　　　　源泉所得税の納付が期限内に行われなかったことがありますか。</t>
    <rPh sb="4" eb="6">
      <t>ゲンセン</t>
    </rPh>
    <rPh sb="6" eb="9">
      <t>ショトクゼイ</t>
    </rPh>
    <rPh sb="10" eb="12">
      <t>ノウフ</t>
    </rPh>
    <rPh sb="13" eb="16">
      <t>キゲンナイ</t>
    </rPh>
    <rPh sb="17" eb="18">
      <t>オコナ</t>
    </rPh>
    <phoneticPr fontId="3"/>
  </si>
  <si>
    <t>　　　　社会保険料の納付が期限内に行われなかったことがありますか。</t>
    <rPh sb="4" eb="6">
      <t>シャカイ</t>
    </rPh>
    <rPh sb="6" eb="9">
      <t>ホケンリョウ</t>
    </rPh>
    <rPh sb="10" eb="12">
      <t>ノウフ</t>
    </rPh>
    <phoneticPr fontId="3"/>
  </si>
  <si>
    <t>支払が遅れている理由</t>
    <rPh sb="0" eb="2">
      <t>シハライ</t>
    </rPh>
    <rPh sb="3" eb="4">
      <t>オク</t>
    </rPh>
    <rPh sb="8" eb="10">
      <t>リユウ</t>
    </rPh>
    <phoneticPr fontId="3"/>
  </si>
  <si>
    <t>作成の有無</t>
    <rPh sb="0" eb="2">
      <t>サクセイ</t>
    </rPh>
    <rPh sb="3" eb="5">
      <t>ウム</t>
    </rPh>
    <phoneticPr fontId="3"/>
  </si>
  <si>
    <t>会計責任者の承認印</t>
    <rPh sb="0" eb="2">
      <t>カイケイ</t>
    </rPh>
    <rPh sb="2" eb="5">
      <t>セキニンシャ</t>
    </rPh>
    <rPh sb="6" eb="9">
      <t>ショウニンイン</t>
    </rPh>
    <phoneticPr fontId="3"/>
  </si>
  <si>
    <t>出納職員印</t>
    <rPh sb="0" eb="2">
      <t>スイトウ</t>
    </rPh>
    <rPh sb="2" eb="4">
      <t>ショクイン</t>
    </rPh>
    <rPh sb="4" eb="5">
      <t>イン</t>
    </rPh>
    <phoneticPr fontId="3"/>
  </si>
  <si>
    <t xml:space="preserve">  (1)　改善基礎分相当額等の支出</t>
    <rPh sb="6" eb="8">
      <t>カイゼン</t>
    </rPh>
    <rPh sb="8" eb="10">
      <t>キソ</t>
    </rPh>
    <rPh sb="10" eb="11">
      <t>ブン</t>
    </rPh>
    <phoneticPr fontId="5"/>
  </si>
  <si>
    <t>３　乳児を３人以上受け入れている等低年齢児童の積極的な受入れ</t>
    <rPh sb="2" eb="4">
      <t>ニュウジ</t>
    </rPh>
    <rPh sb="6" eb="9">
      <t>ニンイジョウ</t>
    </rPh>
    <rPh sb="9" eb="10">
      <t>ウ</t>
    </rPh>
    <rPh sb="11" eb="12">
      <t>イ</t>
    </rPh>
    <rPh sb="16" eb="17">
      <t>トウ</t>
    </rPh>
    <rPh sb="17" eb="20">
      <t>テイネンレイ</t>
    </rPh>
    <rPh sb="20" eb="22">
      <t>ジドウ</t>
    </rPh>
    <rPh sb="23" eb="26">
      <t>セッキョクテキ</t>
    </rPh>
    <rPh sb="27" eb="28">
      <t>ウ</t>
    </rPh>
    <rPh sb="28" eb="29">
      <t>イ</t>
    </rPh>
    <phoneticPr fontId="3"/>
  </si>
  <si>
    <t>５　集団保育が可能で日々通所でき、かつ、「特別児童扶養手当等の支給に関する法律」（昭和39年法律第134号）に基づく特別児童扶養手当の支給対
　象障害児（所得により手当の支給を停止されている場合を含む。）の受入れ</t>
    <rPh sb="2" eb="4">
      <t>シュウダン</t>
    </rPh>
    <rPh sb="4" eb="6">
      <t>ホイク</t>
    </rPh>
    <rPh sb="7" eb="9">
      <t>カノウ</t>
    </rPh>
    <rPh sb="10" eb="12">
      <t>ヒビ</t>
    </rPh>
    <rPh sb="12" eb="14">
      <t>ツウショ</t>
    </rPh>
    <rPh sb="21" eb="23">
      <t>トクベツ</t>
    </rPh>
    <rPh sb="23" eb="25">
      <t>ジドウ</t>
    </rPh>
    <rPh sb="25" eb="27">
      <t>フヨウ</t>
    </rPh>
    <rPh sb="27" eb="30">
      <t>テアテトウ</t>
    </rPh>
    <rPh sb="31" eb="33">
      <t>シキュウ</t>
    </rPh>
    <rPh sb="34" eb="35">
      <t>カン</t>
    </rPh>
    <rPh sb="37" eb="39">
      <t>ホウリツ</t>
    </rPh>
    <rPh sb="41" eb="43">
      <t>ショウワ</t>
    </rPh>
    <rPh sb="45" eb="46">
      <t>ネン</t>
    </rPh>
    <rPh sb="46" eb="48">
      <t>ホウリツ</t>
    </rPh>
    <rPh sb="48" eb="49">
      <t>ダイ</t>
    </rPh>
    <rPh sb="52" eb="53">
      <t>ゴウ</t>
    </rPh>
    <phoneticPr fontId="3"/>
  </si>
  <si>
    <t>目的外使用の額（円）</t>
    <rPh sb="0" eb="2">
      <t>モクテキ</t>
    </rPh>
    <rPh sb="2" eb="3">
      <t>ガイ</t>
    </rPh>
    <rPh sb="3" eb="5">
      <t>シヨウ</t>
    </rPh>
    <rPh sb="6" eb="7">
      <t>ガク</t>
    </rPh>
    <rPh sb="8" eb="9">
      <t>エン</t>
    </rPh>
    <phoneticPr fontId="5"/>
  </si>
  <si>
    <t>目的外利用の理由</t>
    <rPh sb="0" eb="2">
      <t>モクテキ</t>
    </rPh>
    <rPh sb="2" eb="3">
      <t>ガイ</t>
    </rPh>
    <rPh sb="3" eb="5">
      <t>リヨウ</t>
    </rPh>
    <rPh sb="6" eb="8">
      <t>リユウ</t>
    </rPh>
    <phoneticPr fontId="5"/>
  </si>
  <si>
    <t xml:space="preserve">  (2)　積立資産</t>
    <rPh sb="6" eb="8">
      <t>ツミタテ</t>
    </rPh>
    <rPh sb="8" eb="10">
      <t>シサン</t>
    </rPh>
    <phoneticPr fontId="5"/>
  </si>
  <si>
    <t>「いる、いない」を記入してください。</t>
  </si>
  <si>
    <t>いない場合：理由</t>
    <rPh sb="3" eb="5">
      <t>バアイ</t>
    </rPh>
    <rPh sb="6" eb="8">
      <t>リユウ</t>
    </rPh>
    <phoneticPr fontId="3"/>
  </si>
  <si>
    <t>取り崩しを行っている場合には、以下に記入してください。</t>
    <rPh sb="0" eb="1">
      <t>ト</t>
    </rPh>
    <rPh sb="2" eb="3">
      <t>クズ</t>
    </rPh>
    <rPh sb="5" eb="6">
      <t>オコナ</t>
    </rPh>
    <rPh sb="15" eb="17">
      <t>イカ</t>
    </rPh>
    <rPh sb="18" eb="20">
      <t>キニュウ</t>
    </rPh>
    <phoneticPr fontId="5"/>
  </si>
  <si>
    <t>　　　　　いる場合：東京都の承認を受けた日（又は理事会承認日）</t>
    <rPh sb="10" eb="13">
      <t>トウキョウト</t>
    </rPh>
    <rPh sb="14" eb="16">
      <t>ショウニン</t>
    </rPh>
    <rPh sb="17" eb="18">
      <t>ウ</t>
    </rPh>
    <rPh sb="22" eb="23">
      <t>マタ</t>
    </rPh>
    <rPh sb="24" eb="27">
      <t>リジカイ</t>
    </rPh>
    <rPh sb="27" eb="29">
      <t>ショウニン</t>
    </rPh>
    <rPh sb="29" eb="30">
      <t>ビ</t>
    </rPh>
    <phoneticPr fontId="5"/>
  </si>
  <si>
    <t>いない場合：内容</t>
    <rPh sb="6" eb="8">
      <t>ナイヨウ</t>
    </rPh>
    <phoneticPr fontId="5"/>
  </si>
  <si>
    <t>貸付先</t>
    <rPh sb="2" eb="3">
      <t>サキ</t>
    </rPh>
    <phoneticPr fontId="5"/>
  </si>
  <si>
    <t xml:space="preserve">   いる場合：理由</t>
    <rPh sb="5" eb="7">
      <t>バアイ</t>
    </rPh>
    <rPh sb="8" eb="10">
      <t>リユウ</t>
    </rPh>
    <phoneticPr fontId="5"/>
  </si>
  <si>
    <t>いない場合：理由</t>
    <rPh sb="3" eb="5">
      <t>バアイ</t>
    </rPh>
    <phoneticPr fontId="5"/>
  </si>
  <si>
    <t>資</t>
    <rPh sb="0" eb="1">
      <t>シ</t>
    </rPh>
    <phoneticPr fontId="3"/>
  </si>
  <si>
    <t>産</t>
    <rPh sb="0" eb="1">
      <t>サン</t>
    </rPh>
    <phoneticPr fontId="3"/>
  </si>
  <si>
    <t>記入例</t>
    <rPh sb="0" eb="2">
      <t>キニュウ</t>
    </rPh>
    <rPh sb="2" eb="3">
      <t>レイ</t>
    </rPh>
    <phoneticPr fontId="3"/>
  </si>
  <si>
    <t>【記入例の設定条件】</t>
    <rPh sb="1" eb="3">
      <t>キニュウ</t>
    </rPh>
    <rPh sb="3" eb="4">
      <t>レイ</t>
    </rPh>
    <rPh sb="5" eb="7">
      <t>セッテイ</t>
    </rPh>
    <rPh sb="7" eb="9">
      <t>ジョウケン</t>
    </rPh>
    <phoneticPr fontId="3"/>
  </si>
  <si>
    <t>金額（単位：円）</t>
    <rPh sb="0" eb="2">
      <t>キンガク</t>
    </rPh>
    <rPh sb="3" eb="5">
      <t>タンイ</t>
    </rPh>
    <rPh sb="6" eb="7">
      <t>エン</t>
    </rPh>
    <phoneticPr fontId="3"/>
  </si>
  <si>
    <t>支出金額</t>
    <rPh sb="0" eb="2">
      <t>シシュツ</t>
    </rPh>
    <rPh sb="2" eb="4">
      <t>キンガク</t>
    </rPh>
    <phoneticPr fontId="3"/>
  </si>
  <si>
    <t>委　託　費</t>
    <rPh sb="0" eb="1">
      <t>イ</t>
    </rPh>
    <rPh sb="2" eb="3">
      <t>タク</t>
    </rPh>
    <rPh sb="4" eb="5">
      <t>ヒ</t>
    </rPh>
    <phoneticPr fontId="3"/>
  </si>
  <si>
    <t>土地・建物賃借料</t>
    <rPh sb="0" eb="2">
      <t>トチ</t>
    </rPh>
    <rPh sb="3" eb="5">
      <t>タテモノ</t>
    </rPh>
    <rPh sb="5" eb="7">
      <t>チンシャク</t>
    </rPh>
    <rPh sb="7" eb="8">
      <t>リョウ</t>
    </rPh>
    <phoneticPr fontId="3"/>
  </si>
  <si>
    <t>○</t>
  </si>
  <si>
    <t>保育所施設・設備整備積立金</t>
    <rPh sb="0" eb="13">
      <t>ホ</t>
    </rPh>
    <phoneticPr fontId="3"/>
  </si>
  <si>
    <t>支出金額　合計　　　　　　</t>
    <rPh sb="2" eb="4">
      <t>キンガク</t>
    </rPh>
    <phoneticPr fontId="3"/>
  </si>
  <si>
    <t>３　　区市町村補助金の収支状況</t>
    <rPh sb="3" eb="4">
      <t>ク</t>
    </rPh>
    <rPh sb="4" eb="7">
      <t>シチョウソン</t>
    </rPh>
    <rPh sb="7" eb="10">
      <t>ホジョキン</t>
    </rPh>
    <rPh sb="11" eb="13">
      <t>シュウシ</t>
    </rPh>
    <phoneticPr fontId="3"/>
  </si>
  <si>
    <t>区市町村補助金</t>
    <rPh sb="0" eb="1">
      <t>ク</t>
    </rPh>
    <rPh sb="1" eb="4">
      <t>シチョウソン</t>
    </rPh>
    <rPh sb="4" eb="7">
      <t>ホジョキン</t>
    </rPh>
    <phoneticPr fontId="3"/>
  </si>
  <si>
    <t>収入額</t>
    <rPh sb="0" eb="2">
      <t>シュウニュウ</t>
    </rPh>
    <rPh sb="2" eb="3">
      <t>ガク</t>
    </rPh>
    <phoneticPr fontId="3"/>
  </si>
  <si>
    <t>使用目的</t>
    <rPh sb="0" eb="2">
      <t>シヨウ</t>
    </rPh>
    <rPh sb="2" eb="4">
      <t>モクテキ</t>
    </rPh>
    <phoneticPr fontId="3"/>
  </si>
  <si>
    <t>A保育園</t>
    <rPh sb="1" eb="3">
      <t>ホイク</t>
    </rPh>
    <rPh sb="3" eb="4">
      <t>エン</t>
    </rPh>
    <phoneticPr fontId="3"/>
  </si>
  <si>
    <t>建物修繕</t>
    <rPh sb="0" eb="2">
      <t>タテモノ</t>
    </rPh>
    <rPh sb="2" eb="4">
      <t>シュウゼン</t>
    </rPh>
    <phoneticPr fontId="3"/>
  </si>
  <si>
    <t>　他拠点区分</t>
    <rPh sb="1" eb="2">
      <t>タ</t>
    </rPh>
    <rPh sb="2" eb="4">
      <t>キョテン</t>
    </rPh>
    <rPh sb="4" eb="6">
      <t>クブン</t>
    </rPh>
    <phoneticPr fontId="3"/>
  </si>
  <si>
    <t>施設整備等収入計</t>
    <rPh sb="0" eb="2">
      <t>シセツ</t>
    </rPh>
    <rPh sb="2" eb="5">
      <t>セイビトウ</t>
    </rPh>
    <rPh sb="5" eb="7">
      <t>シュウニュウ</t>
    </rPh>
    <rPh sb="7" eb="8">
      <t>ケイ</t>
    </rPh>
    <phoneticPr fontId="3"/>
  </si>
  <si>
    <t>施設整備等支出計</t>
    <rPh sb="0" eb="2">
      <t>シセツ</t>
    </rPh>
    <rPh sb="2" eb="5">
      <t>セイビトウ</t>
    </rPh>
    <rPh sb="5" eb="7">
      <t>シシュツ</t>
    </rPh>
    <rPh sb="7" eb="8">
      <t>ケイ</t>
    </rPh>
    <phoneticPr fontId="3"/>
  </si>
  <si>
    <t>当期末支払資金残高の割合</t>
    <rPh sb="10" eb="12">
      <t>ワリアイ</t>
    </rPh>
    <phoneticPr fontId="3"/>
  </si>
  <si>
    <t>事業活動収入計</t>
    <rPh sb="0" eb="2">
      <t>ジギョウ</t>
    </rPh>
    <rPh sb="2" eb="4">
      <t>カツドウ</t>
    </rPh>
    <rPh sb="6" eb="7">
      <t>ケイ</t>
    </rPh>
    <phoneticPr fontId="3"/>
  </si>
  <si>
    <t>その他の活動収入計</t>
    <rPh sb="2" eb="3">
      <t>タ</t>
    </rPh>
    <rPh sb="4" eb="6">
      <t>カツドウ</t>
    </rPh>
    <rPh sb="6" eb="8">
      <t>シュウニュウ</t>
    </rPh>
    <rPh sb="8" eb="9">
      <t>ケイ</t>
    </rPh>
    <phoneticPr fontId="3"/>
  </si>
  <si>
    <t>事業活動支出計</t>
    <rPh sb="0" eb="2">
      <t>ジギョウ</t>
    </rPh>
    <rPh sb="2" eb="4">
      <t>カツドウ</t>
    </rPh>
    <rPh sb="4" eb="6">
      <t>シシュツ</t>
    </rPh>
    <rPh sb="6" eb="7">
      <t>ケイ</t>
    </rPh>
    <phoneticPr fontId="3"/>
  </si>
  <si>
    <t>在籍児童数</t>
    <rPh sb="0" eb="2">
      <t>ザイセキ</t>
    </rPh>
    <phoneticPr fontId="5"/>
  </si>
  <si>
    <t>８　負債</t>
    <rPh sb="2" eb="4">
      <t>フサイ</t>
    </rPh>
    <phoneticPr fontId="3"/>
  </si>
  <si>
    <t>２　「一時預かり事業の実施について」（平成２７年７月１７日２７文科初第２３８号、雇児発０７１７第１１号）に定める一時預かり事業
　　ただし、当分の間は平成２１年６月３日雇児発第０６０３００２号本職通知「『保育対策等促進事業の実施について』の一部改正について」以前に定め
　る一時保育促進事業の要件を満たしていると認められ、実施しているものも含む</t>
    <rPh sb="3" eb="5">
      <t>イチジ</t>
    </rPh>
    <rPh sb="5" eb="6">
      <t>アズ</t>
    </rPh>
    <rPh sb="8" eb="10">
      <t>ジギョウ</t>
    </rPh>
    <rPh sb="11" eb="13">
      <t>ジッシ</t>
    </rPh>
    <rPh sb="19" eb="21">
      <t>ヘイセイ</t>
    </rPh>
    <rPh sb="23" eb="24">
      <t>ネン</t>
    </rPh>
    <rPh sb="25" eb="26">
      <t>ガツ</t>
    </rPh>
    <rPh sb="28" eb="29">
      <t>ニチ</t>
    </rPh>
    <rPh sb="31" eb="33">
      <t>モンカ</t>
    </rPh>
    <rPh sb="33" eb="34">
      <t>ショ</t>
    </rPh>
    <rPh sb="34" eb="35">
      <t>ダイ</t>
    </rPh>
    <rPh sb="38" eb="39">
      <t>ゴウ</t>
    </rPh>
    <rPh sb="53" eb="54">
      <t>サダ</t>
    </rPh>
    <rPh sb="70" eb="72">
      <t>トウブン</t>
    </rPh>
    <rPh sb="73" eb="74">
      <t>アイダ</t>
    </rPh>
    <rPh sb="75" eb="77">
      <t>ヘイセイ</t>
    </rPh>
    <rPh sb="79" eb="80">
      <t>ネン</t>
    </rPh>
    <rPh sb="81" eb="82">
      <t>ガツ</t>
    </rPh>
    <rPh sb="83" eb="84">
      <t>ニチ</t>
    </rPh>
    <rPh sb="85" eb="86">
      <t>ジ</t>
    </rPh>
    <rPh sb="86" eb="87">
      <t>ハツ</t>
    </rPh>
    <rPh sb="87" eb="88">
      <t>ダイ</t>
    </rPh>
    <rPh sb="95" eb="96">
      <t>ゴウ</t>
    </rPh>
    <rPh sb="96" eb="98">
      <t>ホンショク</t>
    </rPh>
    <rPh sb="98" eb="100">
      <t>ツウチ</t>
    </rPh>
    <rPh sb="102" eb="104">
      <t>ホイク</t>
    </rPh>
    <rPh sb="104" eb="107">
      <t>タイサクトウ</t>
    </rPh>
    <rPh sb="107" eb="109">
      <t>ソクシン</t>
    </rPh>
    <rPh sb="109" eb="111">
      <t>ジギョウ</t>
    </rPh>
    <rPh sb="112" eb="114">
      <t>ジッシ</t>
    </rPh>
    <rPh sb="120" eb="122">
      <t>イチブ</t>
    </rPh>
    <rPh sb="122" eb="124">
      <t>カイセイ</t>
    </rPh>
    <rPh sb="129" eb="131">
      <t>イゼン</t>
    </rPh>
    <rPh sb="132" eb="133">
      <t>サダ</t>
    </rPh>
    <rPh sb="139" eb="141">
      <t>ホイク</t>
    </rPh>
    <rPh sb="141" eb="143">
      <t>ソクシン</t>
    </rPh>
    <rPh sb="143" eb="145">
      <t>ジギョウ</t>
    </rPh>
    <rPh sb="146" eb="148">
      <t>ヨウケン</t>
    </rPh>
    <rPh sb="149" eb="150">
      <t>ミ</t>
    </rPh>
    <rPh sb="156" eb="157">
      <t>ミト</t>
    </rPh>
    <rPh sb="161" eb="163">
      <t>ジッシ</t>
    </rPh>
    <rPh sb="170" eb="171">
      <t>フク</t>
    </rPh>
    <phoneticPr fontId="3"/>
  </si>
  <si>
    <t>４　「地域子育て支援拠点事業の実施について」(平成２６年５月２９日雇児発０５２９第１８号)に定める地域子育て支援拠点事業又はこれと同様の事業
　と認められるもの</t>
    <rPh sb="3" eb="5">
      <t>チイキ</t>
    </rPh>
    <rPh sb="5" eb="7">
      <t>コソダ</t>
    </rPh>
    <rPh sb="8" eb="10">
      <t>シエン</t>
    </rPh>
    <rPh sb="10" eb="12">
      <t>キョテン</t>
    </rPh>
    <rPh sb="12" eb="14">
      <t>ジギョウ</t>
    </rPh>
    <rPh sb="15" eb="17">
      <t>ジッシ</t>
    </rPh>
    <rPh sb="23" eb="25">
      <t>ヘイセイ</t>
    </rPh>
    <rPh sb="27" eb="28">
      <t>ネン</t>
    </rPh>
    <rPh sb="29" eb="30">
      <t>ガツ</t>
    </rPh>
    <rPh sb="32" eb="33">
      <t>ニチ</t>
    </rPh>
    <rPh sb="33" eb="34">
      <t>コ</t>
    </rPh>
    <rPh sb="34" eb="35">
      <t>ジ</t>
    </rPh>
    <rPh sb="35" eb="36">
      <t>ハツ</t>
    </rPh>
    <rPh sb="40" eb="41">
      <t>ダイ</t>
    </rPh>
    <rPh sb="43" eb="44">
      <t>ゴウ</t>
    </rPh>
    <rPh sb="46" eb="47">
      <t>サダ</t>
    </rPh>
    <rPh sb="49" eb="51">
      <t>チイキ</t>
    </rPh>
    <rPh sb="51" eb="53">
      <t>コソダ</t>
    </rPh>
    <rPh sb="54" eb="56">
      <t>シエン</t>
    </rPh>
    <rPh sb="56" eb="58">
      <t>キョテン</t>
    </rPh>
    <rPh sb="58" eb="60">
      <t>ジギョウ</t>
    </rPh>
    <rPh sb="60" eb="61">
      <t>マタ</t>
    </rPh>
    <rPh sb="65" eb="67">
      <t>ドウヨウ</t>
    </rPh>
    <rPh sb="68" eb="70">
      <t>ジギョウ</t>
    </rPh>
    <rPh sb="73" eb="74">
      <t>ミト</t>
    </rPh>
    <phoneticPr fontId="3"/>
  </si>
  <si>
    <t>７　休日保育加算の対象施設</t>
    <rPh sb="2" eb="4">
      <t>キュウジツ</t>
    </rPh>
    <rPh sb="4" eb="6">
      <t>ホイク</t>
    </rPh>
    <rPh sb="6" eb="8">
      <t>カサン</t>
    </rPh>
    <rPh sb="9" eb="11">
      <t>タイショウ</t>
    </rPh>
    <rPh sb="11" eb="13">
      <t>シセツ</t>
    </rPh>
    <phoneticPr fontId="3"/>
  </si>
  <si>
    <t>　 ア 拠点区分資金収支計算書及び貸借対照表をもとに、別表1「積立資産の状況」に記入してください。　</t>
    <rPh sb="4" eb="6">
      <t>キョテン</t>
    </rPh>
    <rPh sb="6" eb="8">
      <t>クブン</t>
    </rPh>
    <rPh sb="8" eb="10">
      <t>シキン</t>
    </rPh>
    <rPh sb="10" eb="12">
      <t>シュウシ</t>
    </rPh>
    <rPh sb="12" eb="15">
      <t>ケイサンショ</t>
    </rPh>
    <rPh sb="31" eb="33">
      <t>ツミタテ</t>
    </rPh>
    <rPh sb="33" eb="35">
      <t>シサン</t>
    </rPh>
    <phoneticPr fontId="5"/>
  </si>
  <si>
    <t xml:space="preserve">　 ウ 積立資産の積立をした場合、予算措置をしていますか。  </t>
    <rPh sb="4" eb="6">
      <t>ツミタテ</t>
    </rPh>
    <rPh sb="6" eb="8">
      <t>シサン</t>
    </rPh>
    <phoneticPr fontId="5"/>
  </si>
  <si>
    <t xml:space="preserve">　 エ 積立資産の取崩をした場合         </t>
    <rPh sb="4" eb="6">
      <t>ツミタテ</t>
    </rPh>
    <rPh sb="6" eb="8">
      <t>シサン</t>
    </rPh>
    <phoneticPr fontId="5"/>
  </si>
  <si>
    <t xml:space="preserve">　　(ｲ) 積立資産の目的外使用                                                          </t>
    <rPh sb="6" eb="8">
      <t>ツミタテ</t>
    </rPh>
    <rPh sb="8" eb="10">
      <t>シサン</t>
    </rPh>
    <phoneticPr fontId="3"/>
  </si>
  <si>
    <t xml:space="preserve">　　 　　 積立資産の目的外使用をしていますか。  </t>
    <rPh sb="6" eb="10">
      <t>ツミタテシサン</t>
    </rPh>
    <phoneticPr fontId="5"/>
  </si>
  <si>
    <t>いる場合：目的外使用を行った積立資産について、下表に記入してください。</t>
    <rPh sb="2" eb="4">
      <t>バアイ</t>
    </rPh>
    <rPh sb="5" eb="7">
      <t>モクテキ</t>
    </rPh>
    <rPh sb="7" eb="8">
      <t>ガイ</t>
    </rPh>
    <rPh sb="8" eb="10">
      <t>シヨウ</t>
    </rPh>
    <rPh sb="11" eb="12">
      <t>オコナ</t>
    </rPh>
    <rPh sb="14" eb="15">
      <t>ツ</t>
    </rPh>
    <rPh sb="15" eb="16">
      <t>タ</t>
    </rPh>
    <rPh sb="16" eb="18">
      <t>シサン</t>
    </rPh>
    <rPh sb="23" eb="25">
      <t>カヒョウ</t>
    </rPh>
    <rPh sb="26" eb="28">
      <t>キニュウ</t>
    </rPh>
    <phoneticPr fontId="5"/>
  </si>
  <si>
    <r>
      <t>当該</t>
    </r>
    <r>
      <rPr>
        <sz val="11"/>
        <rFont val="ＭＳ Ｐゴシック"/>
        <family val="3"/>
        <charset val="128"/>
      </rPr>
      <t>施設に係る拠点区分の事業活動収入計(予算額)の３％額（B)</t>
    </r>
    <rPh sb="2" eb="4">
      <t>シセツ</t>
    </rPh>
    <rPh sb="5" eb="6">
      <t>カカ</t>
    </rPh>
    <rPh sb="7" eb="9">
      <t>キョテン</t>
    </rPh>
    <rPh sb="9" eb="11">
      <t>クブン</t>
    </rPh>
    <rPh sb="12" eb="14">
      <t>ジギョウ</t>
    </rPh>
    <rPh sb="14" eb="16">
      <t>カツドウ</t>
    </rPh>
    <rPh sb="16" eb="18">
      <t>シュウニュウ</t>
    </rPh>
    <rPh sb="18" eb="19">
      <t>ケイ</t>
    </rPh>
    <rPh sb="20" eb="22">
      <t>ヨサン</t>
    </rPh>
    <rPh sb="22" eb="23">
      <t>ガク</t>
    </rPh>
    <phoneticPr fontId="5"/>
  </si>
  <si>
    <t xml:space="preserve">　　　(ｵ) 他拠点区分との繰入金収入や繰入金支出はありますか。 </t>
    <rPh sb="8" eb="10">
      <t>キョテン</t>
    </rPh>
    <rPh sb="20" eb="22">
      <t>クリイレ</t>
    </rPh>
    <rPh sb="22" eb="23">
      <t>キン</t>
    </rPh>
    <rPh sb="23" eb="25">
      <t>シシュツ</t>
    </rPh>
    <phoneticPr fontId="5"/>
  </si>
  <si>
    <t xml:space="preserve">  　ア　同一法人以外への貸付を行っていますか。</t>
    <rPh sb="5" eb="7">
      <t>ドウイツ</t>
    </rPh>
    <rPh sb="7" eb="9">
      <t>ホウジン</t>
    </rPh>
    <rPh sb="9" eb="11">
      <t>イガイ</t>
    </rPh>
    <phoneticPr fontId="5"/>
  </si>
  <si>
    <t>貸付先の事業区分又は拠点･サービス区分名</t>
    <rPh sb="4" eb="6">
      <t>ジギョウ</t>
    </rPh>
    <rPh sb="6" eb="8">
      <t>クブン</t>
    </rPh>
    <rPh sb="8" eb="9">
      <t>マタ</t>
    </rPh>
    <rPh sb="10" eb="12">
      <t>キョテン</t>
    </rPh>
    <phoneticPr fontId="5"/>
  </si>
  <si>
    <t xml:space="preserve">     別表1                積立資産　の　状　況</t>
    <rPh sb="24" eb="26">
      <t>ツミタテ</t>
    </rPh>
    <rPh sb="26" eb="28">
      <t>シサン</t>
    </rPh>
    <phoneticPr fontId="5"/>
  </si>
  <si>
    <t>当保育園（Ａ保育園）の改善基礎分相当額は600万円である。</t>
    <rPh sb="0" eb="1">
      <t>トウ</t>
    </rPh>
    <rPh sb="1" eb="3">
      <t>ホイク</t>
    </rPh>
    <rPh sb="3" eb="4">
      <t>エン</t>
    </rPh>
    <rPh sb="6" eb="8">
      <t>ホイク</t>
    </rPh>
    <rPh sb="8" eb="9">
      <t>エン</t>
    </rPh>
    <rPh sb="11" eb="16">
      <t>カイゼンキソブン</t>
    </rPh>
    <rPh sb="16" eb="18">
      <t>ソウトウ</t>
    </rPh>
    <rPh sb="18" eb="19">
      <t>ガク</t>
    </rPh>
    <rPh sb="23" eb="24">
      <t>マン</t>
    </rPh>
    <rPh sb="24" eb="25">
      <t>エン</t>
    </rPh>
    <phoneticPr fontId="3"/>
  </si>
  <si>
    <t>Ａ保育園が、建物の修繕に167万円支出し、うち67万円を改善基礎分相当額、100万円を区市町村補助金で支出した。</t>
    <rPh sb="1" eb="3">
      <t>ホイク</t>
    </rPh>
    <rPh sb="3" eb="4">
      <t>エン</t>
    </rPh>
    <rPh sb="6" eb="8">
      <t>タテモノ</t>
    </rPh>
    <rPh sb="9" eb="11">
      <t>シュウゼン</t>
    </rPh>
    <rPh sb="15" eb="17">
      <t>マンエン</t>
    </rPh>
    <rPh sb="17" eb="19">
      <t>シシュツ</t>
    </rPh>
    <rPh sb="25" eb="27">
      <t>マンエン</t>
    </rPh>
    <rPh sb="28" eb="30">
      <t>カイゼン</t>
    </rPh>
    <rPh sb="30" eb="32">
      <t>キソ</t>
    </rPh>
    <rPh sb="32" eb="33">
      <t>ブン</t>
    </rPh>
    <rPh sb="33" eb="35">
      <t>ソウトウ</t>
    </rPh>
    <rPh sb="35" eb="36">
      <t>ガク</t>
    </rPh>
    <rPh sb="40" eb="42">
      <t>マンエン</t>
    </rPh>
    <rPh sb="43" eb="44">
      <t>ク</t>
    </rPh>
    <rPh sb="44" eb="47">
      <t>シチョウソン</t>
    </rPh>
    <rPh sb="47" eb="50">
      <t>ホジョキン</t>
    </rPh>
    <rPh sb="51" eb="53">
      <t>シシュツ</t>
    </rPh>
    <phoneticPr fontId="3"/>
  </si>
  <si>
    <r>
      <t>委　託　費</t>
    </r>
    <r>
      <rPr>
        <sz val="11"/>
        <rFont val="ＭＳ Ｐゴシック"/>
        <family val="3"/>
        <charset val="128"/>
      </rPr>
      <t/>
    </r>
    <rPh sb="0" eb="1">
      <t>イ</t>
    </rPh>
    <rPh sb="2" eb="3">
      <t>タク</t>
    </rPh>
    <rPh sb="4" eb="5">
      <t>ヒ</t>
    </rPh>
    <phoneticPr fontId="3"/>
  </si>
  <si>
    <r>
      <t>弾力運用（繰入）限度額　</t>
    </r>
    <r>
      <rPr>
        <sz val="9"/>
        <rFont val="ＭＳ Ｐゴシック"/>
        <family val="3"/>
        <charset val="128"/>
      </rPr>
      <t>※限度額算出にあたり適用した項目に○をし、限度額を記入</t>
    </r>
    <rPh sb="0" eb="2">
      <t>ダンリョク</t>
    </rPh>
    <rPh sb="2" eb="4">
      <t>ウンヨウ</t>
    </rPh>
    <rPh sb="5" eb="7">
      <t>クリイレ</t>
    </rPh>
    <rPh sb="8" eb="10">
      <t>ゲンド</t>
    </rPh>
    <rPh sb="10" eb="11">
      <t>ガク</t>
    </rPh>
    <phoneticPr fontId="3"/>
  </si>
  <si>
    <t>　　　　　　　　園地の賃借料として100万円を改善基礎分相当額より支出した。</t>
    <rPh sb="8" eb="10">
      <t>エンチ</t>
    </rPh>
    <rPh sb="11" eb="14">
      <t>チンシャクリョウ</t>
    </rPh>
    <rPh sb="20" eb="22">
      <t>マンエン</t>
    </rPh>
    <rPh sb="23" eb="25">
      <t>カイゼン</t>
    </rPh>
    <rPh sb="25" eb="27">
      <t>キソ</t>
    </rPh>
    <rPh sb="27" eb="28">
      <t>ブン</t>
    </rPh>
    <rPh sb="28" eb="30">
      <t>ソウトウ</t>
    </rPh>
    <rPh sb="30" eb="31">
      <t>ガク</t>
    </rPh>
    <rPh sb="33" eb="35">
      <t>シシュツ</t>
    </rPh>
    <phoneticPr fontId="3"/>
  </si>
  <si>
    <t>改善基礎分相当額</t>
    <rPh sb="0" eb="2">
      <t>カイゼン</t>
    </rPh>
    <rPh sb="2" eb="4">
      <t>キソ</t>
    </rPh>
    <rPh sb="4" eb="5">
      <t>ブン</t>
    </rPh>
    <rPh sb="5" eb="7">
      <t>ソウトウ</t>
    </rPh>
    <rPh sb="7" eb="8">
      <t>ガク</t>
    </rPh>
    <phoneticPr fontId="5"/>
  </si>
  <si>
    <t>　　　　　　　　保育所施設・設備整備積立金に300万円を改善基礎分相当額より積み立てた。</t>
    <rPh sb="8" eb="10">
      <t>ホイク</t>
    </rPh>
    <rPh sb="10" eb="11">
      <t>ジョ</t>
    </rPh>
    <rPh sb="11" eb="13">
      <t>シセツ</t>
    </rPh>
    <rPh sb="14" eb="16">
      <t>セツビ</t>
    </rPh>
    <rPh sb="16" eb="18">
      <t>セイビ</t>
    </rPh>
    <rPh sb="18" eb="20">
      <t>ツミタテ</t>
    </rPh>
    <rPh sb="20" eb="21">
      <t>キン</t>
    </rPh>
    <rPh sb="25" eb="27">
      <t>マンエン</t>
    </rPh>
    <rPh sb="28" eb="30">
      <t>カイゼン</t>
    </rPh>
    <rPh sb="30" eb="32">
      <t>キソ</t>
    </rPh>
    <rPh sb="32" eb="33">
      <t>ブン</t>
    </rPh>
    <rPh sb="33" eb="35">
      <t>ソウトウ</t>
    </rPh>
    <rPh sb="35" eb="36">
      <t>ガク</t>
    </rPh>
    <rPh sb="38" eb="39">
      <t>ツ</t>
    </rPh>
    <rPh sb="40" eb="41">
      <t>タ</t>
    </rPh>
    <phoneticPr fontId="3"/>
  </si>
  <si>
    <t>委託費３ヶ月分</t>
    <rPh sb="0" eb="2">
      <t>イタク</t>
    </rPh>
    <rPh sb="2" eb="3">
      <t>ヒ</t>
    </rPh>
    <rPh sb="5" eb="6">
      <t>ツキ</t>
    </rPh>
    <rPh sb="6" eb="7">
      <t>ブン</t>
    </rPh>
    <phoneticPr fontId="5"/>
  </si>
  <si>
    <t>法人内の他保育園（B保育園）の建物修繕借入金償還財源として、改善基礎分相当額よりB保育園へ50万円繰入支出した。</t>
    <rPh sb="0" eb="2">
      <t>ホウジン</t>
    </rPh>
    <rPh sb="2" eb="3">
      <t>ナイ</t>
    </rPh>
    <rPh sb="4" eb="5">
      <t>タ</t>
    </rPh>
    <rPh sb="5" eb="7">
      <t>ホイク</t>
    </rPh>
    <rPh sb="7" eb="8">
      <t>エン</t>
    </rPh>
    <rPh sb="10" eb="13">
      <t>ホイクエン</t>
    </rPh>
    <rPh sb="15" eb="17">
      <t>タテモノ</t>
    </rPh>
    <rPh sb="17" eb="19">
      <t>シュウゼン</t>
    </rPh>
    <rPh sb="19" eb="21">
      <t>カリイレ</t>
    </rPh>
    <rPh sb="21" eb="22">
      <t>キン</t>
    </rPh>
    <rPh sb="22" eb="24">
      <t>ショウカン</t>
    </rPh>
    <rPh sb="24" eb="26">
      <t>ザイゲン</t>
    </rPh>
    <rPh sb="30" eb="32">
      <t>カイゼン</t>
    </rPh>
    <rPh sb="32" eb="34">
      <t>キソ</t>
    </rPh>
    <rPh sb="34" eb="35">
      <t>ブン</t>
    </rPh>
    <rPh sb="35" eb="37">
      <t>ソウトウ</t>
    </rPh>
    <rPh sb="37" eb="38">
      <t>ガク</t>
    </rPh>
    <rPh sb="41" eb="44">
      <t>ホイクエン</t>
    </rPh>
    <rPh sb="47" eb="49">
      <t>マンエン</t>
    </rPh>
    <rPh sb="49" eb="51">
      <t>クリイレ</t>
    </rPh>
    <rPh sb="51" eb="53">
      <t>シシュツ</t>
    </rPh>
    <phoneticPr fontId="3"/>
  </si>
  <si>
    <t>　当該拠点区分</t>
    <rPh sb="1" eb="2">
      <t>トウ</t>
    </rPh>
    <rPh sb="2" eb="3">
      <t>ガイ</t>
    </rPh>
    <rPh sb="3" eb="5">
      <t>キョテン</t>
    </rPh>
    <rPh sb="5" eb="7">
      <t>クブン</t>
    </rPh>
    <phoneticPr fontId="3"/>
  </si>
  <si>
    <t>拠点区分</t>
    <rPh sb="0" eb="2">
      <t>キョテン</t>
    </rPh>
    <rPh sb="2" eb="4">
      <t>クブン</t>
    </rPh>
    <phoneticPr fontId="3"/>
  </si>
  <si>
    <t>保育従事職員</t>
    <rPh sb="0" eb="2">
      <t>ホイク</t>
    </rPh>
    <rPh sb="2" eb="4">
      <t>ジュウジ</t>
    </rPh>
    <rPh sb="4" eb="6">
      <t>ショクイン</t>
    </rPh>
    <phoneticPr fontId="3"/>
  </si>
  <si>
    <t>看 護 師 ・ 保 健 師</t>
    <rPh sb="0" eb="1">
      <t>ミ</t>
    </rPh>
    <rPh sb="2" eb="3">
      <t>マモル</t>
    </rPh>
    <rPh sb="4" eb="5">
      <t>シ</t>
    </rPh>
    <rPh sb="8" eb="9">
      <t>ホ</t>
    </rPh>
    <rPh sb="10" eb="11">
      <t>ケン</t>
    </rPh>
    <rPh sb="12" eb="13">
      <t>シ</t>
    </rPh>
    <phoneticPr fontId="3"/>
  </si>
  <si>
    <t>そ の 他 職 員</t>
    <rPh sb="4" eb="5">
      <t>タ</t>
    </rPh>
    <rPh sb="6" eb="7">
      <t>ショク</t>
    </rPh>
    <rPh sb="8" eb="9">
      <t>イン</t>
    </rPh>
    <phoneticPr fontId="3"/>
  </si>
  <si>
    <t>合　　　　計</t>
    <rPh sb="0" eb="1">
      <t>ア</t>
    </rPh>
    <rPh sb="5" eb="6">
      <t>ケイ</t>
    </rPh>
    <phoneticPr fontId="3"/>
  </si>
  <si>
    <t>４歳以上児</t>
    <rPh sb="1" eb="2">
      <t>サイ</t>
    </rPh>
    <phoneticPr fontId="3"/>
  </si>
  <si>
    <t>必要保育士数</t>
    <rPh sb="0" eb="2">
      <t>ヒツヨウ</t>
    </rPh>
    <rPh sb="2" eb="5">
      <t>ホイクシ</t>
    </rPh>
    <rPh sb="5" eb="6">
      <t>スウ</t>
    </rPh>
    <phoneticPr fontId="5"/>
  </si>
  <si>
    <t>非常勤職員</t>
    <rPh sb="0" eb="3">
      <t>ヒジョウキン</t>
    </rPh>
    <rPh sb="3" eb="5">
      <t>ショクイン</t>
    </rPh>
    <phoneticPr fontId="3"/>
  </si>
  <si>
    <t>０歳児</t>
    <phoneticPr fontId="5"/>
  </si>
  <si>
    <t>　１・２歳児</t>
    <phoneticPr fontId="5"/>
  </si>
  <si>
    <t>３歳児</t>
    <phoneticPr fontId="5"/>
  </si>
  <si>
    <t>（</t>
    <phoneticPr fontId="5"/>
  </si>
  <si>
    <t>）</t>
    <phoneticPr fontId="5"/>
  </si>
  <si>
    <t>＊A</t>
    <phoneticPr fontId="3"/>
  </si>
  <si>
    <t>＊B</t>
    <phoneticPr fontId="3"/>
  </si>
  <si>
    <t>　　　　直近の認可内容の変更</t>
    <rPh sb="4" eb="6">
      <t>チョッキン</t>
    </rPh>
    <rPh sb="7" eb="9">
      <t>ニンカ</t>
    </rPh>
    <rPh sb="9" eb="11">
      <t>ナイヨウ</t>
    </rPh>
    <rPh sb="12" eb="14">
      <t>ヘンコウ</t>
    </rPh>
    <phoneticPr fontId="3"/>
  </si>
  <si>
    <t>（開催年月日）</t>
    <rPh sb="1" eb="3">
      <t>カイサイ</t>
    </rPh>
    <rPh sb="3" eb="6">
      <t>ネンガッピ</t>
    </rPh>
    <phoneticPr fontId="3"/>
  </si>
  <si>
    <t xml:space="preserve">    ア　職員配置状況 </t>
    <rPh sb="10" eb="12">
      <t>ジョウキョウ</t>
    </rPh>
    <phoneticPr fontId="3"/>
  </si>
  <si>
    <t>在籍者数　（注１）</t>
    <rPh sb="0" eb="2">
      <t>ザイセキ</t>
    </rPh>
    <rPh sb="2" eb="3">
      <t>シャ</t>
    </rPh>
    <rPh sb="3" eb="4">
      <t>スウ</t>
    </rPh>
    <rPh sb="6" eb="7">
      <t>チュウ</t>
    </rPh>
    <phoneticPr fontId="3"/>
  </si>
  <si>
    <t>定員</t>
    <rPh sb="0" eb="2">
      <t>テイイン</t>
    </rPh>
    <phoneticPr fontId="5"/>
  </si>
  <si>
    <t>在籍児</t>
    <phoneticPr fontId="5"/>
  </si>
  <si>
    <t>在籍児</t>
    <rPh sb="2" eb="3">
      <t>ジ</t>
    </rPh>
    <phoneticPr fontId="5"/>
  </si>
  <si>
    <t>４月１日
現在
（注1）</t>
    <rPh sb="1" eb="2">
      <t>ガツ</t>
    </rPh>
    <rPh sb="3" eb="4">
      <t>ニチ</t>
    </rPh>
    <rPh sb="5" eb="7">
      <t>ゲンザイ</t>
    </rPh>
    <phoneticPr fontId="3"/>
  </si>
  <si>
    <t>有期雇用契約の期間満了に伴う者以外の退職者について記載してください。</t>
    <rPh sb="0" eb="2">
      <t>ユウキ</t>
    </rPh>
    <rPh sb="2" eb="4">
      <t>コヨウ</t>
    </rPh>
    <rPh sb="4" eb="6">
      <t>ケイヤク</t>
    </rPh>
    <rPh sb="7" eb="9">
      <t>キカン</t>
    </rPh>
    <rPh sb="9" eb="11">
      <t>マンリョウ</t>
    </rPh>
    <rPh sb="12" eb="13">
      <t>トモナ</t>
    </rPh>
    <rPh sb="14" eb="15">
      <t>モノ</t>
    </rPh>
    <rPh sb="15" eb="17">
      <t>イガイ</t>
    </rPh>
    <rPh sb="18" eb="20">
      <t>タイショク</t>
    </rPh>
    <rPh sb="20" eb="21">
      <t>シャ</t>
    </rPh>
    <rPh sb="25" eb="27">
      <t>キサイ</t>
    </rPh>
    <phoneticPr fontId="3"/>
  </si>
  <si>
    <t>兼任・兼業の内容</t>
    <rPh sb="0" eb="2">
      <t>ケンニン</t>
    </rPh>
    <rPh sb="3" eb="5">
      <t>ケンギョウ</t>
    </rPh>
    <rPh sb="6" eb="8">
      <t>ナイヨウ</t>
    </rPh>
    <phoneticPr fontId="5"/>
  </si>
  <si>
    <t>１　会計管理</t>
    <phoneticPr fontId="3"/>
  </si>
  <si>
    <t xml:space="preserve">  (1)１００万円を超える契約については、契約書を作成していますか。　</t>
    <rPh sb="14" eb="16">
      <t>ケイヤク</t>
    </rPh>
    <phoneticPr fontId="3"/>
  </si>
  <si>
    <t xml:space="preserve">  (2) 契約書を作成しない場合も、経理規程に基づき、請書等を徴していますか。</t>
    <rPh sb="6" eb="8">
      <t>ケイヤク</t>
    </rPh>
    <rPh sb="8" eb="9">
      <t>ショ</t>
    </rPh>
    <rPh sb="10" eb="12">
      <t>サクセイ</t>
    </rPh>
    <rPh sb="15" eb="17">
      <t>バアイ</t>
    </rPh>
    <rPh sb="19" eb="21">
      <t>ケイリ</t>
    </rPh>
    <rPh sb="21" eb="23">
      <t>キテイ</t>
    </rPh>
    <rPh sb="24" eb="25">
      <t>モト</t>
    </rPh>
    <rPh sb="30" eb="31">
      <t>ナド</t>
    </rPh>
    <phoneticPr fontId="5"/>
  </si>
  <si>
    <t>※２　複数事業者による見積合せは、入札ではなく、随意契約となるので留意すること。</t>
    <rPh sb="3" eb="5">
      <t>フクスウ</t>
    </rPh>
    <rPh sb="5" eb="8">
      <t>ジギョウシャ</t>
    </rPh>
    <rPh sb="11" eb="13">
      <t>ミツモ</t>
    </rPh>
    <rPh sb="13" eb="14">
      <t>アワ</t>
    </rPh>
    <rPh sb="17" eb="19">
      <t>ニュウサツ</t>
    </rPh>
    <rPh sb="24" eb="26">
      <t>ズイイ</t>
    </rPh>
    <rPh sb="26" eb="28">
      <t>ケイヤク</t>
    </rPh>
    <rPh sb="33" eb="35">
      <t>リュウイ</t>
    </rPh>
    <phoneticPr fontId="3"/>
  </si>
  <si>
    <t>３　予　　算</t>
    <phoneticPr fontId="3"/>
  </si>
  <si>
    <t xml:space="preserve">  (3) 事業計画と予算を連動させていますか。</t>
    <phoneticPr fontId="3"/>
  </si>
  <si>
    <t xml:space="preserve">４　決　　算     </t>
    <phoneticPr fontId="3"/>
  </si>
  <si>
    <t xml:space="preserve">  (2) 歳出予算総額に対し、超過支出になっていますか。</t>
    <phoneticPr fontId="3"/>
  </si>
  <si>
    <t>いる場合：理由</t>
    <phoneticPr fontId="5"/>
  </si>
  <si>
    <t xml:space="preserve">  (3) 歳出予算科目について赤字科目がありますか。</t>
    <phoneticPr fontId="3"/>
  </si>
  <si>
    <t>ある場合：理由</t>
    <phoneticPr fontId="5"/>
  </si>
  <si>
    <t>５　収　入</t>
    <phoneticPr fontId="3"/>
  </si>
  <si>
    <t>円　　　　＝</t>
    <phoneticPr fontId="5"/>
  </si>
  <si>
    <t xml:space="preserve">  (1) 職員等給食費やその他実費徴収分は、適正な支出科目に振替えていますか。</t>
    <phoneticPr fontId="3"/>
  </si>
  <si>
    <t>７ 資産管理</t>
    <phoneticPr fontId="3"/>
  </si>
  <si>
    <t>いない場合：理由</t>
    <phoneticPr fontId="3"/>
  </si>
  <si>
    <t>実施年月日</t>
    <phoneticPr fontId="5"/>
  </si>
  <si>
    <t>→</t>
    <phoneticPr fontId="3"/>
  </si>
  <si>
    <t>いない場合の理由</t>
    <phoneticPr fontId="3"/>
  </si>
  <si>
    <t xml:space="preserve">  (9) 減価償却を適正に行っていますか。</t>
    <phoneticPr fontId="3"/>
  </si>
  <si>
    <t xml:space="preserve">    　ア 耐用年数が１年以上で１個若しくは１組の金額が１０万円以上の資産（土地を除く。）については、減価償却をしていますか。</t>
    <phoneticPr fontId="5"/>
  </si>
  <si>
    <t>　　　イ 減価償却は、有形固定資産については定額法又は定率法で、無形固定資産については定額法で、各々行っていますか。</t>
    <rPh sb="11" eb="13">
      <t>ユウケイ</t>
    </rPh>
    <rPh sb="13" eb="15">
      <t>コテイ</t>
    </rPh>
    <rPh sb="15" eb="17">
      <t>シサン</t>
    </rPh>
    <rPh sb="25" eb="26">
      <t>マタ</t>
    </rPh>
    <rPh sb="27" eb="30">
      <t>テイリツホウ</t>
    </rPh>
    <rPh sb="32" eb="34">
      <t>ムケイ</t>
    </rPh>
    <rPh sb="34" eb="36">
      <t>コテイ</t>
    </rPh>
    <rPh sb="36" eb="38">
      <t>シサン</t>
    </rPh>
    <rPh sb="43" eb="45">
      <t>テイガク</t>
    </rPh>
    <rPh sb="45" eb="46">
      <t>ホウ</t>
    </rPh>
    <rPh sb="48" eb="50">
      <t>オノオノ</t>
    </rPh>
    <phoneticPr fontId="5"/>
  </si>
  <si>
    <t xml:space="preserve">    　ウ 国庫補助金等を受けて取得した資産がある場合には、減価償却と連動して国庫補助金等特別積立金の取崩を行っていますか。</t>
    <phoneticPr fontId="5"/>
  </si>
  <si>
    <t xml:space="preserve">  (1)　債権債務の状況</t>
    <phoneticPr fontId="3"/>
  </si>
  <si>
    <t>　※期中借入れ・期中償還の短期的な借入れ、金融機関以外の法人・個人からの借入金も含む。</t>
    <phoneticPr fontId="3"/>
  </si>
  <si>
    <t>借入目的</t>
    <phoneticPr fontId="3"/>
  </si>
  <si>
    <t>借入金の担保の内容</t>
    <phoneticPr fontId="3"/>
  </si>
  <si>
    <t>拠点
区分間繰入</t>
    <rPh sb="0" eb="2">
      <t>キョテン</t>
    </rPh>
    <rPh sb="3" eb="5">
      <t>クブン</t>
    </rPh>
    <rPh sb="5" eb="6">
      <t>カン</t>
    </rPh>
    <rPh sb="6" eb="8">
      <t>クリイレ</t>
    </rPh>
    <phoneticPr fontId="3"/>
  </si>
  <si>
    <t>　　※期中借入れ・期中償還の短期的な借入れ、金融機関以外の法人・個人からの借入金も含む。</t>
    <phoneticPr fontId="3"/>
  </si>
  <si>
    <t>借入れ契約の方法</t>
    <phoneticPr fontId="3"/>
  </si>
  <si>
    <t>関係者等から借入れた理由</t>
    <phoneticPr fontId="3"/>
  </si>
  <si>
    <t>(ア)</t>
    <phoneticPr fontId="3"/>
  </si>
  <si>
    <t xml:space="preserve">　　　　 </t>
    <phoneticPr fontId="3"/>
  </si>
  <si>
    <t>(イ)</t>
    <phoneticPr fontId="3"/>
  </si>
  <si>
    <t>毎月</t>
    <phoneticPr fontId="5"/>
  </si>
  <si>
    <t>日までに</t>
    <phoneticPr fontId="5"/>
  </si>
  <si>
    <t>職名</t>
    <phoneticPr fontId="5"/>
  </si>
  <si>
    <t>へ報告している。</t>
    <phoneticPr fontId="5"/>
  </si>
  <si>
    <t>　　　</t>
    <phoneticPr fontId="3"/>
  </si>
  <si>
    <t>①　社会福祉法人会計基準に基づく資金収支計算書、事業区分資金収支内訳表、拠点区分資金収支計算書及び拠点区分資金収支明細書
　　 又は学校法人会計基準に基づく資金収支計算書及び資金収支内訳表もしくは企業会計による損益計算書及び「保育所の設置認可等に
     ついて」（平成１２年３月３０日児発第２９５号）に定める貸借対照表、これら以外の会計基準により会計処理を行っている場合は、これらに
　　 相当する財務諸表を保育所に備え付け、閲覧に供している。</t>
    <rPh sb="2" eb="4">
      <t>シャカイ</t>
    </rPh>
    <rPh sb="4" eb="6">
      <t>フクシ</t>
    </rPh>
    <rPh sb="6" eb="8">
      <t>ホウジン</t>
    </rPh>
    <rPh sb="8" eb="10">
      <t>カイケイ</t>
    </rPh>
    <rPh sb="10" eb="12">
      <t>キジュン</t>
    </rPh>
    <rPh sb="13" eb="14">
      <t>モト</t>
    </rPh>
    <rPh sb="16" eb="18">
      <t>シキン</t>
    </rPh>
    <rPh sb="18" eb="20">
      <t>シュウシ</t>
    </rPh>
    <rPh sb="20" eb="23">
      <t>ケイサンショ</t>
    </rPh>
    <rPh sb="24" eb="26">
      <t>ジギョウ</t>
    </rPh>
    <rPh sb="26" eb="28">
      <t>クブン</t>
    </rPh>
    <rPh sb="28" eb="30">
      <t>シキン</t>
    </rPh>
    <rPh sb="30" eb="32">
      <t>シュウシ</t>
    </rPh>
    <rPh sb="32" eb="34">
      <t>ウチワケ</t>
    </rPh>
    <rPh sb="34" eb="35">
      <t>オモテ</t>
    </rPh>
    <rPh sb="36" eb="38">
      <t>キョテン</t>
    </rPh>
    <rPh sb="38" eb="40">
      <t>クブン</t>
    </rPh>
    <rPh sb="40" eb="42">
      <t>シキン</t>
    </rPh>
    <rPh sb="42" eb="44">
      <t>シュウシ</t>
    </rPh>
    <rPh sb="44" eb="46">
      <t>ケイサン</t>
    </rPh>
    <rPh sb="46" eb="47">
      <t>ショ</t>
    </rPh>
    <rPh sb="47" eb="48">
      <t>オヨ</t>
    </rPh>
    <rPh sb="49" eb="51">
      <t>キョテン</t>
    </rPh>
    <rPh sb="51" eb="53">
      <t>クブン</t>
    </rPh>
    <rPh sb="53" eb="55">
      <t>シキン</t>
    </rPh>
    <rPh sb="55" eb="57">
      <t>シュウシ</t>
    </rPh>
    <rPh sb="57" eb="60">
      <t>メイサイショ</t>
    </rPh>
    <rPh sb="64" eb="65">
      <t>マタ</t>
    </rPh>
    <rPh sb="66" eb="68">
      <t>ガッコウ</t>
    </rPh>
    <rPh sb="68" eb="70">
      <t>ホウジン</t>
    </rPh>
    <rPh sb="70" eb="72">
      <t>カイケイ</t>
    </rPh>
    <rPh sb="72" eb="74">
      <t>キジュン</t>
    </rPh>
    <rPh sb="75" eb="76">
      <t>モト</t>
    </rPh>
    <rPh sb="78" eb="80">
      <t>シキン</t>
    </rPh>
    <rPh sb="80" eb="82">
      <t>シュウシ</t>
    </rPh>
    <rPh sb="82" eb="85">
      <t>ケイサンショ</t>
    </rPh>
    <rPh sb="85" eb="86">
      <t>オヨ</t>
    </rPh>
    <rPh sb="87" eb="89">
      <t>シキン</t>
    </rPh>
    <rPh sb="89" eb="91">
      <t>シュウシ</t>
    </rPh>
    <rPh sb="91" eb="93">
      <t>ウチワケ</t>
    </rPh>
    <rPh sb="93" eb="94">
      <t>ヒョウ</t>
    </rPh>
    <rPh sb="98" eb="100">
      <t>キギョウ</t>
    </rPh>
    <rPh sb="100" eb="102">
      <t>カイケイ</t>
    </rPh>
    <rPh sb="105" eb="107">
      <t>ソンエキ</t>
    </rPh>
    <rPh sb="107" eb="110">
      <t>ケイサンショ</t>
    </rPh>
    <rPh sb="110" eb="111">
      <t>オヨ</t>
    </rPh>
    <rPh sb="113" eb="115">
      <t>ホイク</t>
    </rPh>
    <rPh sb="115" eb="116">
      <t>ジョ</t>
    </rPh>
    <rPh sb="117" eb="119">
      <t>セッチ</t>
    </rPh>
    <rPh sb="119" eb="122">
      <t>ニンカトウ</t>
    </rPh>
    <rPh sb="134" eb="136">
      <t>ヘイセイ</t>
    </rPh>
    <rPh sb="138" eb="139">
      <t>ネン</t>
    </rPh>
    <rPh sb="140" eb="141">
      <t>ガツ</t>
    </rPh>
    <rPh sb="143" eb="144">
      <t>ニチ</t>
    </rPh>
    <rPh sb="144" eb="145">
      <t>ジ</t>
    </rPh>
    <rPh sb="145" eb="146">
      <t>ハツ</t>
    </rPh>
    <rPh sb="146" eb="147">
      <t>ダイ</t>
    </rPh>
    <rPh sb="150" eb="151">
      <t>ゴウ</t>
    </rPh>
    <rPh sb="153" eb="154">
      <t>サダ</t>
    </rPh>
    <rPh sb="156" eb="158">
      <t>タイシャク</t>
    </rPh>
    <rPh sb="158" eb="161">
      <t>タイショウヒョウ</t>
    </rPh>
    <rPh sb="165" eb="167">
      <t>イガイ</t>
    </rPh>
    <rPh sb="168" eb="170">
      <t>カイケイ</t>
    </rPh>
    <rPh sb="170" eb="172">
      <t>キジュン</t>
    </rPh>
    <rPh sb="175" eb="177">
      <t>カイケイ</t>
    </rPh>
    <rPh sb="177" eb="179">
      <t>ショリ</t>
    </rPh>
    <rPh sb="180" eb="181">
      <t>オコナ</t>
    </rPh>
    <rPh sb="185" eb="187">
      <t>バアイ</t>
    </rPh>
    <rPh sb="197" eb="199">
      <t>ソウトウ</t>
    </rPh>
    <rPh sb="201" eb="203">
      <t>ザイム</t>
    </rPh>
    <rPh sb="203" eb="205">
      <t>ショヒョウ</t>
    </rPh>
    <rPh sb="206" eb="208">
      <t>ホイク</t>
    </rPh>
    <rPh sb="208" eb="209">
      <t>ショ</t>
    </rPh>
    <rPh sb="210" eb="211">
      <t>ソナ</t>
    </rPh>
    <rPh sb="212" eb="213">
      <t>ツ</t>
    </rPh>
    <rPh sb="215" eb="217">
      <t>エツラン</t>
    </rPh>
    <rPh sb="218" eb="219">
      <t>キョウ</t>
    </rPh>
    <phoneticPr fontId="3"/>
  </si>
  <si>
    <t>　　　　　</t>
    <phoneticPr fontId="3"/>
  </si>
  <si>
    <t>いる場合:理事会承認日</t>
    <phoneticPr fontId="5"/>
  </si>
  <si>
    <t>　　　　　→いる場合:理事会承認日</t>
    <phoneticPr fontId="3"/>
  </si>
  <si>
    <t>名称</t>
    <phoneticPr fontId="5"/>
  </si>
  <si>
    <t>①</t>
    <phoneticPr fontId="5"/>
  </si>
  <si>
    <t>②</t>
    <phoneticPr fontId="5"/>
  </si>
  <si>
    <t>③</t>
    <phoneticPr fontId="5"/>
  </si>
  <si>
    <t>　　(ｳ)</t>
    <phoneticPr fontId="3"/>
  </si>
  <si>
    <t xml:space="preserve">積立資産の目的外使用に伴う東京都の事前承認（要件を満たす社会福祉法人及び学校法人の場合は理事会承認も可）を受けていますか。  </t>
    <phoneticPr fontId="3"/>
  </si>
  <si>
    <t>　　(ｴ)</t>
    <phoneticPr fontId="5"/>
  </si>
  <si>
    <t>承認された内容どおりの執行をしていますか。</t>
    <phoneticPr fontId="5"/>
  </si>
  <si>
    <t>いない場合の理由</t>
    <phoneticPr fontId="5"/>
  </si>
  <si>
    <t xml:space="preserve">  (3）　当期末支払資金残高</t>
    <phoneticPr fontId="3"/>
  </si>
  <si>
    <t xml:space="preserve">  　ア　拠点区分資金収支計算書をもとに、別表3「当期末支払資金残高等の状況」を記入してください。</t>
    <phoneticPr fontId="3"/>
  </si>
  <si>
    <t>取崩額（A)</t>
    <phoneticPr fontId="5"/>
  </si>
  <si>
    <t>予算措置:理事会承認日</t>
    <phoneticPr fontId="5"/>
  </si>
  <si>
    <t>取崩の理由</t>
    <phoneticPr fontId="5"/>
  </si>
  <si>
    <t>　　　(ｳ) 承認された内容どおりの執行をしていますか。</t>
    <phoneticPr fontId="3"/>
  </si>
  <si>
    <t>　　　　　ある場合には、下表に記入してください。</t>
    <phoneticPr fontId="3"/>
  </si>
  <si>
    <t>理由</t>
    <phoneticPr fontId="5"/>
  </si>
  <si>
    <t>理由</t>
    <rPh sb="0" eb="2">
      <t>リユウ</t>
    </rPh>
    <phoneticPr fontId="5"/>
  </si>
  <si>
    <t>　　　(ｶ) 「事業区分間及び拠点区分間繰入金明細書」又は「サービス区分間繰入金明細書」等を作成し、他拠点区分との資金移動を把握していますか。</t>
    <rPh sb="8" eb="10">
      <t>ジギョウ</t>
    </rPh>
    <rPh sb="10" eb="12">
      <t>クブン</t>
    </rPh>
    <rPh sb="12" eb="13">
      <t>カン</t>
    </rPh>
    <rPh sb="13" eb="14">
      <t>オヨ</t>
    </rPh>
    <rPh sb="15" eb="17">
      <t>キョテン</t>
    </rPh>
    <rPh sb="17" eb="19">
      <t>クブン</t>
    </rPh>
    <rPh sb="19" eb="20">
      <t>カン</t>
    </rPh>
    <rPh sb="20" eb="21">
      <t>ク</t>
    </rPh>
    <rPh sb="21" eb="22">
      <t>イ</t>
    </rPh>
    <rPh sb="22" eb="23">
      <t>キン</t>
    </rPh>
    <rPh sb="23" eb="26">
      <t>メイサイショ</t>
    </rPh>
    <rPh sb="27" eb="28">
      <t>マタ</t>
    </rPh>
    <rPh sb="34" eb="36">
      <t>クブン</t>
    </rPh>
    <rPh sb="36" eb="37">
      <t>カン</t>
    </rPh>
    <rPh sb="37" eb="39">
      <t>クリイレ</t>
    </rPh>
    <rPh sb="39" eb="40">
      <t>キン</t>
    </rPh>
    <rPh sb="40" eb="43">
      <t>メイサイショ</t>
    </rPh>
    <rPh sb="44" eb="45">
      <t>トウ</t>
    </rPh>
    <phoneticPr fontId="3"/>
  </si>
  <si>
    <t>安全確実でかつ換金性の高い方法により実施していますか。</t>
    <phoneticPr fontId="5"/>
  </si>
  <si>
    <t>「いる・いない」を記入してください。　　　　　　　</t>
    <phoneticPr fontId="3"/>
  </si>
  <si>
    <t xml:space="preserve">  (2) 貸付金処理</t>
    <phoneticPr fontId="5"/>
  </si>
  <si>
    <t>貸付額</t>
    <phoneticPr fontId="5"/>
  </si>
  <si>
    <t>備　　考</t>
    <phoneticPr fontId="5"/>
  </si>
  <si>
    <t>A</t>
    <phoneticPr fontId="3"/>
  </si>
  <si>
    <t>（はい・いいえ）</t>
    <phoneticPr fontId="3"/>
  </si>
  <si>
    <t>建物整備、修繕等</t>
    <phoneticPr fontId="3"/>
  </si>
  <si>
    <t>借入金の償還財源</t>
    <phoneticPr fontId="3"/>
  </si>
  <si>
    <t>　うち積立資産取崩収入</t>
    <rPh sb="3" eb="5">
      <t>ツミタテ</t>
    </rPh>
    <rPh sb="5" eb="7">
      <t>シサン</t>
    </rPh>
    <rPh sb="7" eb="9">
      <t>トリクズシ</t>
    </rPh>
    <rPh sb="9" eb="11">
      <t>シュウニュウ</t>
    </rPh>
    <phoneticPr fontId="3"/>
  </si>
  <si>
    <t>その他の活動支出計</t>
    <rPh sb="2" eb="3">
      <t>タ</t>
    </rPh>
    <rPh sb="4" eb="6">
      <t>カツドウ</t>
    </rPh>
    <rPh sb="6" eb="8">
      <t>シシュツ</t>
    </rPh>
    <rPh sb="8" eb="9">
      <t>ケイ</t>
    </rPh>
    <phoneticPr fontId="3"/>
  </si>
  <si>
    <t>０歳児</t>
    <phoneticPr fontId="5"/>
  </si>
  <si>
    <t>１歳児</t>
    <phoneticPr fontId="3"/>
  </si>
  <si>
    <t>２歳児</t>
    <phoneticPr fontId="3"/>
  </si>
  <si>
    <t>３歳児</t>
    <phoneticPr fontId="3"/>
  </si>
  <si>
    <t>　　　　　４歳以上児</t>
    <phoneticPr fontId="3"/>
  </si>
  <si>
    <t>　定員充足率 (%)</t>
    <phoneticPr fontId="3"/>
  </si>
  <si>
    <t>検査日
現在
（注1）</t>
    <rPh sb="0" eb="2">
      <t>ケンサ</t>
    </rPh>
    <rPh sb="2" eb="3">
      <t>ビ</t>
    </rPh>
    <phoneticPr fontId="3"/>
  </si>
  <si>
    <t>（注1）検査日現在の欄は記入しないでください。</t>
    <rPh sb="4" eb="7">
      <t>ケンサビ</t>
    </rPh>
    <rPh sb="7" eb="9">
      <t>ゲンザイ</t>
    </rPh>
    <rPh sb="10" eb="11">
      <t>ラン</t>
    </rPh>
    <rPh sb="12" eb="14">
      <t>キニュウ</t>
    </rPh>
    <phoneticPr fontId="3"/>
  </si>
  <si>
    <r>
      <t>　うち</t>
    </r>
    <r>
      <rPr>
        <sz val="11"/>
        <rFont val="ＭＳ Ｐゴシック"/>
        <family val="3"/>
        <charset val="128"/>
      </rPr>
      <t>委託費・サービス推進事業・補助金</t>
    </r>
    <rPh sb="3" eb="5">
      <t>イタク</t>
    </rPh>
    <rPh sb="5" eb="6">
      <t>ヒ</t>
    </rPh>
    <rPh sb="11" eb="13">
      <t>スイシン</t>
    </rPh>
    <rPh sb="13" eb="15">
      <t>ジギョウ</t>
    </rPh>
    <rPh sb="16" eb="19">
      <t>ホジョキン</t>
    </rPh>
    <phoneticPr fontId="3"/>
  </si>
  <si>
    <r>
      <t>前期末支</t>
    </r>
    <r>
      <rPr>
        <sz val="11"/>
        <rFont val="ＭＳ Ｐゴシック"/>
        <family val="3"/>
        <charset val="128"/>
      </rPr>
      <t>払資金残高</t>
    </r>
    <rPh sb="0" eb="2">
      <t>ゼンキ</t>
    </rPh>
    <rPh sb="2" eb="3">
      <t>マツ</t>
    </rPh>
    <rPh sb="3" eb="4">
      <t>ササ</t>
    </rPh>
    <rPh sb="4" eb="5">
      <t>ハラ</t>
    </rPh>
    <rPh sb="5" eb="7">
      <t>シキン</t>
    </rPh>
    <rPh sb="7" eb="9">
      <t>ザンダカ</t>
    </rPh>
    <phoneticPr fontId="3"/>
  </si>
  <si>
    <t>１　経理等通知に基づいた委託費の経理を行っていますか。</t>
    <rPh sb="2" eb="4">
      <t>ケイリ</t>
    </rPh>
    <rPh sb="4" eb="5">
      <t>トウ</t>
    </rPh>
    <rPh sb="12" eb="14">
      <t>イタク</t>
    </rPh>
    <rPh sb="14" eb="15">
      <t>ヒ</t>
    </rPh>
    <phoneticPr fontId="3"/>
  </si>
  <si>
    <t>２　　改善基礎分相当額等の支出状況</t>
    <rPh sb="3" eb="5">
      <t>カイゼン</t>
    </rPh>
    <rPh sb="5" eb="7">
      <t>キソ</t>
    </rPh>
    <rPh sb="7" eb="8">
      <t>ブン</t>
    </rPh>
    <phoneticPr fontId="3"/>
  </si>
  <si>
    <t>繰入金収入額</t>
    <rPh sb="0" eb="1">
      <t>ク</t>
    </rPh>
    <rPh sb="1" eb="2">
      <t>イリ</t>
    </rPh>
    <rPh sb="2" eb="3">
      <t>キン</t>
    </rPh>
    <rPh sb="3" eb="5">
      <t>シュウニュウ</t>
    </rPh>
    <rPh sb="5" eb="6">
      <t>ガク</t>
    </rPh>
    <phoneticPr fontId="5"/>
  </si>
  <si>
    <t>繰入金支出額</t>
    <rPh sb="0" eb="1">
      <t>ク</t>
    </rPh>
    <rPh sb="1" eb="2">
      <t>イリ</t>
    </rPh>
    <rPh sb="2" eb="3">
      <t>キン</t>
    </rPh>
    <rPh sb="3" eb="5">
      <t>シシュツ</t>
    </rPh>
    <rPh sb="5" eb="6">
      <t>ガク</t>
    </rPh>
    <phoneticPr fontId="5"/>
  </si>
  <si>
    <t>　 イ 積立資産は使途目的を明確にして積み立てていますか。</t>
    <rPh sb="4" eb="6">
      <t>ツミタテ</t>
    </rPh>
    <rPh sb="6" eb="8">
      <t>シサン</t>
    </rPh>
    <rPh sb="9" eb="11">
      <t>シト</t>
    </rPh>
    <rPh sb="11" eb="13">
      <t>モクテキ</t>
    </rPh>
    <rPh sb="14" eb="16">
      <t>メイカク</t>
    </rPh>
    <rPh sb="19" eb="20">
      <t>ツ</t>
    </rPh>
    <rPh sb="21" eb="22">
      <t>タ</t>
    </rPh>
    <phoneticPr fontId="3"/>
  </si>
  <si>
    <t>　ウ　経理等通知１（５）、（６）に記載されている弾力運用を行っている場合又は３（２）に定める経費に充当している場合には、満たしている要件に○をしてください。</t>
    <rPh sb="3" eb="5">
      <t>ケイリ</t>
    </rPh>
    <rPh sb="5" eb="6">
      <t>トウ</t>
    </rPh>
    <rPh sb="6" eb="8">
      <t>ツウチ</t>
    </rPh>
    <rPh sb="17" eb="19">
      <t>キサイ</t>
    </rPh>
    <rPh sb="24" eb="26">
      <t>ダンリョク</t>
    </rPh>
    <rPh sb="26" eb="28">
      <t>ウンヨウ</t>
    </rPh>
    <rPh sb="29" eb="30">
      <t>オコナ</t>
    </rPh>
    <rPh sb="34" eb="36">
      <t>バアイ</t>
    </rPh>
    <rPh sb="36" eb="37">
      <t>マタ</t>
    </rPh>
    <rPh sb="43" eb="44">
      <t>サダ</t>
    </rPh>
    <rPh sb="46" eb="48">
      <t>ケイヒ</t>
    </rPh>
    <rPh sb="49" eb="51">
      <t>ジュウトウ</t>
    </rPh>
    <rPh sb="55" eb="57">
      <t>バアイ</t>
    </rPh>
    <phoneticPr fontId="3"/>
  </si>
  <si>
    <t>９　経理事務処理</t>
    <phoneticPr fontId="3"/>
  </si>
  <si>
    <t>寄附申込書</t>
    <rPh sb="0" eb="2">
      <t>キフ</t>
    </rPh>
    <rPh sb="2" eb="3">
      <t>モウ</t>
    </rPh>
    <rPh sb="3" eb="4">
      <t>コ</t>
    </rPh>
    <rPh sb="4" eb="5">
      <t>ショ</t>
    </rPh>
    <phoneticPr fontId="3"/>
  </si>
  <si>
    <t xml:space="preserve">  (2)保育利用料収入 </t>
    <rPh sb="5" eb="7">
      <t>ホイク</t>
    </rPh>
    <rPh sb="10" eb="12">
      <t>シュウニュウ</t>
    </rPh>
    <phoneticPr fontId="3"/>
  </si>
  <si>
    <t>　　延長保育等を行っている場合は、下表に徴収金額を記入してください。（記入は利用者からの直接徴収額とし、自治体からの補助金は除いてください。）</t>
    <rPh sb="2" eb="4">
      <t>エンチョウ</t>
    </rPh>
    <rPh sb="4" eb="6">
      <t>ホイク</t>
    </rPh>
    <rPh sb="6" eb="7">
      <t>トウ</t>
    </rPh>
    <rPh sb="8" eb="9">
      <t>オコナ</t>
    </rPh>
    <rPh sb="35" eb="37">
      <t>キニュウ</t>
    </rPh>
    <rPh sb="38" eb="41">
      <t>リヨウシャ</t>
    </rPh>
    <rPh sb="44" eb="46">
      <t>チョクセツ</t>
    </rPh>
    <rPh sb="46" eb="48">
      <t>チョウシュウ</t>
    </rPh>
    <rPh sb="48" eb="49">
      <t>ガク</t>
    </rPh>
    <rPh sb="52" eb="55">
      <t>ジチタイ</t>
    </rPh>
    <rPh sb="58" eb="61">
      <t>ホジョキン</t>
    </rPh>
    <rPh sb="62" eb="63">
      <t>ノゾ</t>
    </rPh>
    <phoneticPr fontId="3"/>
  </si>
  <si>
    <t>契約方法
（入札・随意）
※2</t>
    <rPh sb="0" eb="2">
      <t>ケイヤク</t>
    </rPh>
    <rPh sb="2" eb="4">
      <t>ホウホウ</t>
    </rPh>
    <rPh sb="6" eb="8">
      <t>ニュウサツ</t>
    </rPh>
    <rPh sb="9" eb="11">
      <t>ズイイ</t>
    </rPh>
    <phoneticPr fontId="3"/>
  </si>
  <si>
    <t>議事録
稟議書※1</t>
    <rPh sb="0" eb="3">
      <t>ギジロク</t>
    </rPh>
    <rPh sb="4" eb="7">
      <t>リンギショ</t>
    </rPh>
    <phoneticPr fontId="3"/>
  </si>
  <si>
    <t>　　　「合計」欄には、（　　　）内に記入した必要数を合計した数（小数点以下四捨五入）を記入してください。</t>
    <rPh sb="3" eb="4">
      <t>ブンベツ</t>
    </rPh>
    <rPh sb="4" eb="6">
      <t>ゴウケイ</t>
    </rPh>
    <rPh sb="7" eb="8">
      <t>ラン</t>
    </rPh>
    <rPh sb="16" eb="17">
      <t>ナイ</t>
    </rPh>
    <rPh sb="18" eb="20">
      <t>キニュウ</t>
    </rPh>
    <rPh sb="30" eb="31">
      <t>カズ</t>
    </rPh>
    <rPh sb="43" eb="45">
      <t>キニュウ</t>
    </rPh>
    <phoneticPr fontId="3"/>
  </si>
  <si>
    <t xml:space="preserve">  　イ　 同一法人内での貸付を行った場合、資金は年度末までに返済されていますか。</t>
    <rPh sb="10" eb="11">
      <t>ナイ</t>
    </rPh>
    <rPh sb="16" eb="17">
      <t>オコナ</t>
    </rPh>
    <phoneticPr fontId="3"/>
  </si>
  <si>
    <t xml:space="preserve">　   (ｲ) 現金徴収の場合、徴収簿を作成していますか。    </t>
    <phoneticPr fontId="3"/>
  </si>
  <si>
    <t>　　　　　　</t>
    <phoneticPr fontId="3"/>
  </si>
  <si>
    <t>　　　　　　　　　　イ　　→</t>
    <phoneticPr fontId="3"/>
  </si>
  <si>
    <t>寄附申込書</t>
    <phoneticPr fontId="3"/>
  </si>
  <si>
    <t>日付</t>
    <phoneticPr fontId="5"/>
  </si>
  <si>
    <t>所得税、法人税等の控除に関する説明</t>
    <phoneticPr fontId="5"/>
  </si>
  <si>
    <t>領収印</t>
    <phoneticPr fontId="5"/>
  </si>
  <si>
    <t>印紙税に関する説明</t>
    <phoneticPr fontId="5"/>
  </si>
  <si>
    <t>ある場合：理由</t>
    <phoneticPr fontId="5"/>
  </si>
  <si>
    <t>いない場合：理由</t>
    <phoneticPr fontId="3"/>
  </si>
  <si>
    <t>いない場合：理由</t>
    <phoneticPr fontId="3"/>
  </si>
  <si>
    <t>「いる・いない・非該当」を記入してください。</t>
    <phoneticPr fontId="3"/>
  </si>
  <si>
    <t xml:space="preserve">  (6) 固定資産管理台帳等と現物との照合を、経理規程に基づき、適切に実施していますか。</t>
    <rPh sb="24" eb="26">
      <t>ケイリ</t>
    </rPh>
    <rPh sb="26" eb="28">
      <t>キテイ</t>
    </rPh>
    <rPh sb="29" eb="30">
      <t>モト</t>
    </rPh>
    <rPh sb="33" eb="35">
      <t>テキセツ</t>
    </rPh>
    <rPh sb="36" eb="38">
      <t>ジッシ</t>
    </rPh>
    <phoneticPr fontId="5"/>
  </si>
  <si>
    <t xml:space="preserve">  (8) 固定資産管理台帳等と貸借対照表の各固定資産の数値は一致していますか。</t>
    <phoneticPr fontId="5"/>
  </si>
  <si>
    <t>ア　施設整備等借入金（施設整備等にかかる借入れ）</t>
    <rPh sb="2" eb="4">
      <t>シセツ</t>
    </rPh>
    <rPh sb="4" eb="6">
      <t>セイビ</t>
    </rPh>
    <rPh sb="6" eb="7">
      <t>トウ</t>
    </rPh>
    <rPh sb="7" eb="9">
      <t>カリイレ</t>
    </rPh>
    <rPh sb="9" eb="10">
      <t>キン</t>
    </rPh>
    <rPh sb="11" eb="13">
      <t>シセツ</t>
    </rPh>
    <rPh sb="13" eb="15">
      <t>セイビ</t>
    </rPh>
    <rPh sb="15" eb="16">
      <t>トウ</t>
    </rPh>
    <rPh sb="20" eb="21">
      <t>カ</t>
    </rPh>
    <rPh sb="21" eb="22">
      <t>イ</t>
    </rPh>
    <phoneticPr fontId="3"/>
  </si>
  <si>
    <t>イ　経常経費借入金（運営資金の借入れ）</t>
    <rPh sb="2" eb="4">
      <t>ケイジョウ</t>
    </rPh>
    <rPh sb="4" eb="6">
      <t>ケイヒ</t>
    </rPh>
    <rPh sb="6" eb="8">
      <t>カリイレ</t>
    </rPh>
    <rPh sb="8" eb="9">
      <t>キン</t>
    </rPh>
    <rPh sb="10" eb="12">
      <t>ウンエイ</t>
    </rPh>
    <rPh sb="12" eb="14">
      <t>シキン</t>
    </rPh>
    <rPh sb="15" eb="16">
      <t>カ</t>
    </rPh>
    <rPh sb="16" eb="17">
      <t>イ</t>
    </rPh>
    <phoneticPr fontId="3"/>
  </si>
  <si>
    <t>借入金の償還財源に寄附金が予定されている場合、法人と寄附予定者との間で書面による贈与契約が締結されていますか。</t>
    <rPh sb="0" eb="2">
      <t>カリイレ</t>
    </rPh>
    <rPh sb="2" eb="3">
      <t>キン</t>
    </rPh>
    <rPh sb="4" eb="6">
      <t>ショウカン</t>
    </rPh>
    <rPh sb="6" eb="8">
      <t>ザイゲン</t>
    </rPh>
    <rPh sb="9" eb="12">
      <t>キフキン</t>
    </rPh>
    <rPh sb="13" eb="15">
      <t>ヨテイ</t>
    </rPh>
    <rPh sb="20" eb="22">
      <t>バアイ</t>
    </rPh>
    <rPh sb="23" eb="25">
      <t>ホウジン</t>
    </rPh>
    <rPh sb="26" eb="28">
      <t>キフ</t>
    </rPh>
    <rPh sb="28" eb="31">
      <t>ヨテイシャ</t>
    </rPh>
    <rPh sb="33" eb="34">
      <t>アイダ</t>
    </rPh>
    <phoneticPr fontId="3"/>
  </si>
  <si>
    <t xml:space="preserve">  (2) 預り金　（負債に計上される各種の一時的な預り金額で、源泉所得税や社会保険料の従業員負担分）</t>
    <rPh sb="6" eb="7">
      <t>アズカ</t>
    </rPh>
    <rPh sb="8" eb="9">
      <t>キン</t>
    </rPh>
    <rPh sb="11" eb="13">
      <t>フサイ</t>
    </rPh>
    <rPh sb="14" eb="16">
      <t>ケイジョウ</t>
    </rPh>
    <rPh sb="19" eb="21">
      <t>カクシュ</t>
    </rPh>
    <rPh sb="22" eb="25">
      <t>イチジテキ</t>
    </rPh>
    <rPh sb="26" eb="27">
      <t>アズ</t>
    </rPh>
    <rPh sb="28" eb="30">
      <t>キンガク</t>
    </rPh>
    <rPh sb="32" eb="34">
      <t>ゲンセン</t>
    </rPh>
    <rPh sb="34" eb="37">
      <t>ショトクゼイ</t>
    </rPh>
    <rPh sb="38" eb="40">
      <t>シャカイ</t>
    </rPh>
    <rPh sb="40" eb="43">
      <t>ホケンリョウ</t>
    </rPh>
    <rPh sb="44" eb="47">
      <t>ジュウギョウイン</t>
    </rPh>
    <rPh sb="47" eb="50">
      <t>フタンブン</t>
    </rPh>
    <phoneticPr fontId="3"/>
  </si>
  <si>
    <t>未払金（事業未払金を含む。）の内容(金額を含む。）</t>
    <rPh sb="0" eb="1">
      <t>ミ</t>
    </rPh>
    <rPh sb="1" eb="2">
      <t>バラ</t>
    </rPh>
    <rPh sb="2" eb="3">
      <t>キン</t>
    </rPh>
    <rPh sb="15" eb="17">
      <t>ナイヨウ</t>
    </rPh>
    <rPh sb="18" eb="20">
      <t>キンガク</t>
    </rPh>
    <rPh sb="21" eb="22">
      <t>フク</t>
    </rPh>
    <phoneticPr fontId="3"/>
  </si>
  <si>
    <t xml:space="preserve">  (1) 月次報告書等の予算執行管理を行っていますか。  </t>
    <phoneticPr fontId="5"/>
  </si>
  <si>
    <t>　(2) 月次報告書等の報告は経理規程に基づき適正に行っていますか。</t>
    <rPh sb="15" eb="17">
      <t>ケイリ</t>
    </rPh>
    <rPh sb="17" eb="19">
      <t>キテイ</t>
    </rPh>
    <rPh sb="20" eb="21">
      <t>モト</t>
    </rPh>
    <rPh sb="23" eb="25">
      <t>テキセイ</t>
    </rPh>
    <rPh sb="26" eb="27">
      <t>オコナ</t>
    </rPh>
    <phoneticPr fontId="5"/>
  </si>
  <si>
    <t>　(4) 証憑書類（領収書、請求書等）</t>
    <phoneticPr fontId="3"/>
  </si>
  <si>
    <t>　　 　 ア 証憑書類（領収書、請求書等）はすべて保管していますか。</t>
    <phoneticPr fontId="3"/>
  </si>
  <si>
    <t>「いる・いない」を記入してください。</t>
    <phoneticPr fontId="3"/>
  </si>
  <si>
    <t>　　　　イ 証憑書類（領収書、請求書等）で内容の不明確なものはありますか。</t>
    <phoneticPr fontId="3"/>
  </si>
  <si>
    <t>「ある・ない」を記入してください。</t>
    <phoneticPr fontId="3"/>
  </si>
  <si>
    <t>　　　　　いる場合：東京都の承認を受けた日（又は理事会承認日）はいつですか。</t>
    <rPh sb="10" eb="13">
      <t>トウキョウト</t>
    </rPh>
    <rPh sb="14" eb="16">
      <t>ショウニン</t>
    </rPh>
    <rPh sb="17" eb="18">
      <t>ウ</t>
    </rPh>
    <rPh sb="22" eb="23">
      <t>マタ</t>
    </rPh>
    <rPh sb="24" eb="27">
      <t>リジカイ</t>
    </rPh>
    <rPh sb="27" eb="29">
      <t>ショウニン</t>
    </rPh>
    <rPh sb="29" eb="30">
      <t>ビ</t>
    </rPh>
    <phoneticPr fontId="5"/>
  </si>
  <si>
    <r>
      <t>（平成○○年○○月○○日</t>
    </r>
    <r>
      <rPr>
        <sz val="11"/>
        <rFont val="ＭＳ Ｐゴシック"/>
        <family val="3"/>
        <charset val="128"/>
      </rPr>
      <t>を記入してください。）</t>
    </r>
    <rPh sb="1" eb="3">
      <t>ヘイセイ</t>
    </rPh>
    <rPh sb="5" eb="6">
      <t>ネン</t>
    </rPh>
    <rPh sb="8" eb="9">
      <t>ガツ</t>
    </rPh>
    <rPh sb="11" eb="12">
      <t>ニチ</t>
    </rPh>
    <rPh sb="13" eb="15">
      <t>キニュウ</t>
    </rPh>
    <phoneticPr fontId="3"/>
  </si>
  <si>
    <t>いない場合：理由</t>
    <phoneticPr fontId="5"/>
  </si>
  <si>
    <t>　　　(ｴ) 前期末支払資金残高の使途は、経理等通知３及び経理等取扱通知５に定める対象経費になっていますか。</t>
    <rPh sb="7" eb="10">
      <t>ゼンキマツ</t>
    </rPh>
    <rPh sb="10" eb="12">
      <t>シハライ</t>
    </rPh>
    <rPh sb="12" eb="14">
      <t>シキン</t>
    </rPh>
    <rPh sb="14" eb="16">
      <t>ザンダカ</t>
    </rPh>
    <rPh sb="17" eb="19">
      <t>シト</t>
    </rPh>
    <rPh sb="21" eb="23">
      <t>ケイリ</t>
    </rPh>
    <rPh sb="23" eb="24">
      <t>トウ</t>
    </rPh>
    <rPh sb="24" eb="26">
      <t>ツウチ</t>
    </rPh>
    <rPh sb="27" eb="28">
      <t>オヨ</t>
    </rPh>
    <rPh sb="29" eb="31">
      <t>ケイリ</t>
    </rPh>
    <rPh sb="31" eb="32">
      <t>ナド</t>
    </rPh>
    <rPh sb="32" eb="34">
      <t>トリアツカ</t>
    </rPh>
    <rPh sb="34" eb="36">
      <t>ツウチ</t>
    </rPh>
    <rPh sb="38" eb="39">
      <t>サダ</t>
    </rPh>
    <rPh sb="41" eb="43">
      <t>タイショウ</t>
    </rPh>
    <rPh sb="43" eb="45">
      <t>ケイヒ</t>
    </rPh>
    <phoneticPr fontId="3"/>
  </si>
  <si>
    <t>「ある・なし」を記入してください。</t>
    <rPh sb="8" eb="10">
      <t>キニュウ</t>
    </rPh>
    <phoneticPr fontId="3"/>
  </si>
  <si>
    <t>　　　　　</t>
    <phoneticPr fontId="3"/>
  </si>
  <si>
    <t>未返済額</t>
    <phoneticPr fontId="5"/>
  </si>
  <si>
    <t>人件費</t>
    <phoneticPr fontId="3"/>
  </si>
  <si>
    <t>当期積立額</t>
    <phoneticPr fontId="5"/>
  </si>
  <si>
    <t>B</t>
    <phoneticPr fontId="3"/>
  </si>
  <si>
    <t>積</t>
    <phoneticPr fontId="3"/>
  </si>
  <si>
    <t>当期取崩額</t>
    <phoneticPr fontId="5"/>
  </si>
  <si>
    <t>C</t>
    <phoneticPr fontId="3"/>
  </si>
  <si>
    <t>累計額 Ａ＋Ｂ－Ｃ</t>
    <phoneticPr fontId="5"/>
  </si>
  <si>
    <t>D</t>
    <phoneticPr fontId="3"/>
  </si>
  <si>
    <t>立</t>
    <phoneticPr fontId="3"/>
  </si>
  <si>
    <t>E</t>
    <phoneticPr fontId="3"/>
  </si>
  <si>
    <t>修繕費</t>
    <phoneticPr fontId="3"/>
  </si>
  <si>
    <t>F</t>
    <phoneticPr fontId="3"/>
  </si>
  <si>
    <t>当期取崩額</t>
    <phoneticPr fontId="5"/>
  </si>
  <si>
    <t>G</t>
    <phoneticPr fontId="3"/>
  </si>
  <si>
    <t>累計額 Ｅ＋Ｆ－Ｇ</t>
    <phoneticPr fontId="5"/>
  </si>
  <si>
    <t>H</t>
    <phoneticPr fontId="3"/>
  </si>
  <si>
    <t>Ｉ</t>
    <phoneticPr fontId="3"/>
  </si>
  <si>
    <t>備品等</t>
    <phoneticPr fontId="3"/>
  </si>
  <si>
    <t>J</t>
    <phoneticPr fontId="3"/>
  </si>
  <si>
    <t>購入費</t>
    <phoneticPr fontId="3"/>
  </si>
  <si>
    <t>K</t>
    <phoneticPr fontId="3"/>
  </si>
  <si>
    <t>累計額 Ｉ＋Ｊ－Ｋ</t>
    <phoneticPr fontId="5"/>
  </si>
  <si>
    <t>L</t>
    <phoneticPr fontId="3"/>
  </si>
  <si>
    <t>M</t>
    <phoneticPr fontId="3"/>
  </si>
  <si>
    <t>保育所施設・</t>
    <phoneticPr fontId="3"/>
  </si>
  <si>
    <t>N</t>
    <phoneticPr fontId="3"/>
  </si>
  <si>
    <t>設備整備積立金</t>
    <phoneticPr fontId="3"/>
  </si>
  <si>
    <t>O</t>
    <phoneticPr fontId="3"/>
  </si>
  <si>
    <t>累計額 Ｍ＋Ｎ－Ｏ</t>
    <phoneticPr fontId="5"/>
  </si>
  <si>
    <t>P</t>
    <phoneticPr fontId="3"/>
  </si>
  <si>
    <t>Q</t>
    <phoneticPr fontId="3"/>
  </si>
  <si>
    <t>都施設整備費</t>
    <phoneticPr fontId="3"/>
  </si>
  <si>
    <t>R</t>
    <phoneticPr fontId="3"/>
  </si>
  <si>
    <t>積立金</t>
    <phoneticPr fontId="3"/>
  </si>
  <si>
    <t>S</t>
    <phoneticPr fontId="3"/>
  </si>
  <si>
    <t>累計額 Ｑ＋Ｒ－Ｓ</t>
    <phoneticPr fontId="5"/>
  </si>
  <si>
    <t>T</t>
    <phoneticPr fontId="3"/>
  </si>
  <si>
    <t>U</t>
    <phoneticPr fontId="3"/>
  </si>
  <si>
    <t>区・市施設整備費</t>
    <phoneticPr fontId="3"/>
  </si>
  <si>
    <t>V</t>
    <phoneticPr fontId="3"/>
  </si>
  <si>
    <t>W</t>
    <phoneticPr fontId="3"/>
  </si>
  <si>
    <t>累計額 U＋V－W</t>
    <phoneticPr fontId="5"/>
  </si>
  <si>
    <t>X</t>
    <phoneticPr fontId="3"/>
  </si>
  <si>
    <t>ア</t>
    <phoneticPr fontId="3"/>
  </si>
  <si>
    <t>合計</t>
    <phoneticPr fontId="3"/>
  </si>
  <si>
    <t>当期積立額　 Ｂ＋Ｆ＋Ｊ＋Ｎ＋Ｒ＋V</t>
    <phoneticPr fontId="5"/>
  </si>
  <si>
    <t>イ</t>
    <phoneticPr fontId="3"/>
  </si>
  <si>
    <t>当期取崩額　　Ｃ＋Ｇ＋Ｋ＋Ｏ＋Ｓ＋W</t>
    <phoneticPr fontId="5"/>
  </si>
  <si>
    <t>ウ</t>
    <phoneticPr fontId="3"/>
  </si>
  <si>
    <t>累計額  （ア＋イ－ウ）　Ｄ＋Ｈ＋Ｌ＋Ｐ＋Ｔ＋X</t>
    <phoneticPr fontId="5"/>
  </si>
  <si>
    <t>エ</t>
    <phoneticPr fontId="3"/>
  </si>
  <si>
    <t>建物整備、修繕等</t>
    <phoneticPr fontId="3"/>
  </si>
  <si>
    <t>借入金の償還財源</t>
    <phoneticPr fontId="3"/>
  </si>
  <si>
    <t>％</t>
    <phoneticPr fontId="3"/>
  </si>
  <si>
    <t>別表３</t>
    <phoneticPr fontId="3"/>
  </si>
  <si>
    <t>当期末支払資金残高等の状況</t>
    <phoneticPr fontId="3"/>
  </si>
  <si>
    <t>収
入</t>
    <phoneticPr fontId="3"/>
  </si>
  <si>
    <t>Ａ</t>
    <phoneticPr fontId="3"/>
  </si>
  <si>
    <t>ａ</t>
    <phoneticPr fontId="3"/>
  </si>
  <si>
    <t>Ｂ</t>
    <phoneticPr fontId="3"/>
  </si>
  <si>
    <t>Ｃ</t>
    <phoneticPr fontId="3"/>
  </si>
  <si>
    <t>ｃ</t>
    <phoneticPr fontId="3"/>
  </si>
  <si>
    <t>(Ａ＋Ｂ＋Ｃ)
Ｄ</t>
    <phoneticPr fontId="3"/>
  </si>
  <si>
    <t>支
出</t>
    <phoneticPr fontId="3"/>
  </si>
  <si>
    <t>Ｅ</t>
    <phoneticPr fontId="3"/>
  </si>
  <si>
    <t>Ｆ</t>
    <phoneticPr fontId="3"/>
  </si>
  <si>
    <t>Ｇ</t>
    <phoneticPr fontId="3"/>
  </si>
  <si>
    <t>　うち積立資産支出</t>
    <rPh sb="3" eb="5">
      <t>ツミタテ</t>
    </rPh>
    <rPh sb="5" eb="7">
      <t>シサン</t>
    </rPh>
    <rPh sb="7" eb="9">
      <t>シシュツ</t>
    </rPh>
    <phoneticPr fontId="3"/>
  </si>
  <si>
    <t>ｇ</t>
    <phoneticPr fontId="3"/>
  </si>
  <si>
    <t>(Ｅ＋Ｆ＋Ｇ)
Ｈ</t>
    <phoneticPr fontId="3"/>
  </si>
  <si>
    <t>当期資金収支差額合計</t>
    <phoneticPr fontId="3"/>
  </si>
  <si>
    <t>(Ｄ－Ｈ)
Ｉ</t>
    <phoneticPr fontId="3"/>
  </si>
  <si>
    <t>Ｊ</t>
    <phoneticPr fontId="3"/>
  </si>
  <si>
    <t>当期末支払資金残高</t>
    <phoneticPr fontId="3"/>
  </si>
  <si>
    <t>(Ｉ＋Ｊ)
Ｋ</t>
    <phoneticPr fontId="3"/>
  </si>
  <si>
    <t>((ｇ＋Ｉ)÷Ａ)
Ｌ</t>
    <phoneticPr fontId="3"/>
  </si>
  <si>
    <t>％</t>
    <phoneticPr fontId="5"/>
  </si>
  <si>
    <t>(Ｋ÷ａ)
Ｍ</t>
    <phoneticPr fontId="3"/>
  </si>
  <si>
    <t>③　処遇改善等加算の賃金改善要件（キャリアパス要件も含む。）のいずれも満たしている。</t>
    <rPh sb="2" eb="4">
      <t>ショグウ</t>
    </rPh>
    <rPh sb="4" eb="6">
      <t>カイゼン</t>
    </rPh>
    <rPh sb="6" eb="7">
      <t>ナド</t>
    </rPh>
    <rPh sb="7" eb="9">
      <t>カサン</t>
    </rPh>
    <rPh sb="10" eb="12">
      <t>チンギン</t>
    </rPh>
    <rPh sb="12" eb="14">
      <t>カイゼン</t>
    </rPh>
    <rPh sb="14" eb="16">
      <t>ヨウケン</t>
    </rPh>
    <rPh sb="23" eb="25">
      <t>ヨウケン</t>
    </rPh>
    <rPh sb="26" eb="27">
      <t>フク</t>
    </rPh>
    <rPh sb="35" eb="36">
      <t>ミ</t>
    </rPh>
    <phoneticPr fontId="3"/>
  </si>
  <si>
    <t>※１　契約締結の必要性を明確にし、契約の透明性、正当性を第三者にも証明するため。</t>
    <phoneticPr fontId="3"/>
  </si>
  <si>
    <t xml:space="preserve">  　ア　寄附金収益明細書に当該拠点区分の年度合計額は記載されていますか。</t>
    <rPh sb="8" eb="10">
      <t>シュウエキ</t>
    </rPh>
    <rPh sb="10" eb="12">
      <t>メイサイ</t>
    </rPh>
    <rPh sb="12" eb="13">
      <t>ショ</t>
    </rPh>
    <rPh sb="14" eb="16">
      <t>トウガイ</t>
    </rPh>
    <rPh sb="16" eb="18">
      <t>キョテン</t>
    </rPh>
    <phoneticPr fontId="5"/>
  </si>
  <si>
    <t>寄附金収益明細書の年度合計額</t>
    <rPh sb="3" eb="5">
      <t>シュウエキ</t>
    </rPh>
    <rPh sb="5" eb="7">
      <t>メイサイ</t>
    </rPh>
    <rPh sb="7" eb="8">
      <t>ショ</t>
    </rPh>
    <phoneticPr fontId="3"/>
  </si>
  <si>
    <t xml:space="preserve">  　イ　寄附金（物品）の受け入れについて次の書類を整備していますか。（整備しているものに○を記入してください。）</t>
    <rPh sb="9" eb="11">
      <t>ブッピン</t>
    </rPh>
    <rPh sb="36" eb="38">
      <t>セイビ</t>
    </rPh>
    <rPh sb="47" eb="49">
      <t>キニュウ</t>
    </rPh>
    <phoneticPr fontId="3"/>
  </si>
  <si>
    <t>　　エ　寄附申込書には、必要事項が記載されていますか。  （該当項目に○を記入してください。）</t>
    <phoneticPr fontId="3"/>
  </si>
  <si>
    <t>　　オ 　寄附領収書には、必要事項が記載されていますか。（該当項目に○を記入してください。）</t>
    <phoneticPr fontId="3"/>
  </si>
  <si>
    <t>　(2) 複数施設等を経営している場合、光熱水費等の共通経費について経費の配分は合理的な基準のもとに処理していますか。</t>
    <rPh sb="20" eb="22">
      <t>コウネツ</t>
    </rPh>
    <rPh sb="22" eb="23">
      <t>ミズ</t>
    </rPh>
    <rPh sb="23" eb="25">
      <t>ヒナド</t>
    </rPh>
    <rPh sb="26" eb="28">
      <t>キョウツウ</t>
    </rPh>
    <rPh sb="37" eb="38">
      <t>ハイ</t>
    </rPh>
    <phoneticPr fontId="5"/>
  </si>
  <si>
    <t xml:space="preserve">  (5) 固定資産管理台帳等を作成していますか。</t>
    <phoneticPr fontId="5"/>
  </si>
  <si>
    <t>寄附金</t>
    <rPh sb="0" eb="3">
      <t>キフキン</t>
    </rPh>
    <phoneticPr fontId="3"/>
  </si>
  <si>
    <t>１　「延長保育事業の実施について」（平成２７年７月１７日雇児発０７１７第１０号）に定める延長保育事業及びこれと同様の事業と認められるもの</t>
    <rPh sb="3" eb="5">
      <t>エンチョウ</t>
    </rPh>
    <rPh sb="5" eb="7">
      <t>ホイク</t>
    </rPh>
    <rPh sb="7" eb="9">
      <t>ジギョウ</t>
    </rPh>
    <rPh sb="10" eb="12">
      <t>ジッシ</t>
    </rPh>
    <rPh sb="18" eb="20">
      <t>ヘイセイ</t>
    </rPh>
    <rPh sb="22" eb="23">
      <t>ネン</t>
    </rPh>
    <rPh sb="24" eb="25">
      <t>ガツ</t>
    </rPh>
    <rPh sb="27" eb="28">
      <t>ニチ</t>
    </rPh>
    <rPh sb="28" eb="29">
      <t>ヤトイ</t>
    </rPh>
    <rPh sb="29" eb="30">
      <t>ジ</t>
    </rPh>
    <rPh sb="30" eb="31">
      <t>ハツ</t>
    </rPh>
    <rPh sb="35" eb="36">
      <t>ダイ</t>
    </rPh>
    <rPh sb="38" eb="39">
      <t>ゴウ</t>
    </rPh>
    <phoneticPr fontId="3"/>
  </si>
  <si>
    <t>６　「家庭支援推進保育事業の実施について」（平成２５年５月１６日雇児発０５１６第５号）に定める家庭支援推進保育事業又はこれと同様の事業と認め
　られるもの</t>
    <rPh sb="3" eb="5">
      <t>カテイ</t>
    </rPh>
    <rPh sb="5" eb="7">
      <t>シエン</t>
    </rPh>
    <rPh sb="7" eb="9">
      <t>スイシン</t>
    </rPh>
    <rPh sb="9" eb="11">
      <t>ホイク</t>
    </rPh>
    <rPh sb="11" eb="13">
      <t>ジギョウ</t>
    </rPh>
    <rPh sb="14" eb="16">
      <t>ジッシ</t>
    </rPh>
    <rPh sb="22" eb="24">
      <t>ヘイセイ</t>
    </rPh>
    <rPh sb="26" eb="27">
      <t>ネン</t>
    </rPh>
    <rPh sb="28" eb="29">
      <t>ガツ</t>
    </rPh>
    <rPh sb="31" eb="32">
      <t>ニチ</t>
    </rPh>
    <rPh sb="32" eb="33">
      <t>ヤト</t>
    </rPh>
    <rPh sb="33" eb="34">
      <t>ジ</t>
    </rPh>
    <rPh sb="34" eb="35">
      <t>ハツ</t>
    </rPh>
    <rPh sb="39" eb="40">
      <t>ダイ</t>
    </rPh>
    <rPh sb="41" eb="42">
      <t>ゴウ</t>
    </rPh>
    <rPh sb="44" eb="45">
      <t>サダ</t>
    </rPh>
    <rPh sb="47" eb="49">
      <t>カテイ</t>
    </rPh>
    <rPh sb="49" eb="51">
      <t>シエン</t>
    </rPh>
    <rPh sb="51" eb="53">
      <t>スイシン</t>
    </rPh>
    <rPh sb="53" eb="55">
      <t>ホイク</t>
    </rPh>
    <rPh sb="55" eb="57">
      <t>ジギョウ</t>
    </rPh>
    <rPh sb="57" eb="58">
      <t>マタ</t>
    </rPh>
    <rPh sb="62" eb="64">
      <t>ドウヨウ</t>
    </rPh>
    <rPh sb="65" eb="67">
      <t>ジギョウ</t>
    </rPh>
    <rPh sb="68" eb="69">
      <t>ミト</t>
    </rPh>
    <phoneticPr fontId="3"/>
  </si>
  <si>
    <t>８　「病児保育事業の実施について」(平成２７年７月１７日雇児発０７１７第１２号）に定める病児保育事業又はこれと同様の事業と認められるもの</t>
    <rPh sb="3" eb="5">
      <t>ビョウジ</t>
    </rPh>
    <rPh sb="5" eb="7">
      <t>ホイク</t>
    </rPh>
    <rPh sb="7" eb="9">
      <t>ジギョウ</t>
    </rPh>
    <rPh sb="10" eb="12">
      <t>ジッシ</t>
    </rPh>
    <rPh sb="18" eb="20">
      <t>ヘイセイ</t>
    </rPh>
    <rPh sb="22" eb="23">
      <t>ネン</t>
    </rPh>
    <rPh sb="24" eb="25">
      <t>ガツ</t>
    </rPh>
    <rPh sb="27" eb="28">
      <t>ニチ</t>
    </rPh>
    <rPh sb="28" eb="29">
      <t>コ</t>
    </rPh>
    <rPh sb="38" eb="39">
      <t>ゴウ</t>
    </rPh>
    <rPh sb="41" eb="42">
      <t>サダ</t>
    </rPh>
    <rPh sb="44" eb="45">
      <t>ビョウ</t>
    </rPh>
    <rPh sb="45" eb="46">
      <t>ジ</t>
    </rPh>
    <rPh sb="46" eb="48">
      <t>ホイク</t>
    </rPh>
    <phoneticPr fontId="3"/>
  </si>
  <si>
    <t>（平成○○年○○月○○日を記入してください。）</t>
    <phoneticPr fontId="5"/>
  </si>
  <si>
    <t>　　(ｱ) 予算措置を行っていますか。</t>
    <phoneticPr fontId="5"/>
  </si>
  <si>
    <t>（平成○○年○○月○○日を記入してください。）</t>
    <phoneticPr fontId="3"/>
  </si>
  <si>
    <r>
      <t>　　エ 前期末支払資金残高</t>
    </r>
    <r>
      <rPr>
        <sz val="11"/>
        <rFont val="ＭＳ Ｐゴシック"/>
        <family val="3"/>
        <charset val="128"/>
      </rPr>
      <t>の取崩</t>
    </r>
    <phoneticPr fontId="5"/>
  </si>
  <si>
    <r>
      <t>（平成○○年○○月○○日を記入してください</t>
    </r>
    <r>
      <rPr>
        <sz val="11"/>
        <rFont val="ＭＳ Ｐゴシック"/>
        <family val="3"/>
        <charset val="128"/>
      </rPr>
      <t>。）</t>
    </r>
    <phoneticPr fontId="3"/>
  </si>
  <si>
    <r>
      <t>繰越率(％)　</t>
    </r>
    <r>
      <rPr>
        <sz val="11"/>
        <rFont val="ＭＳ Ｐゴシック"/>
        <family val="3"/>
        <charset val="128"/>
      </rPr>
      <t>※</t>
    </r>
    <phoneticPr fontId="3"/>
  </si>
  <si>
    <t>給食日誌</t>
    <phoneticPr fontId="3"/>
  </si>
  <si>
    <t>会　　計　　経　　理</t>
    <rPh sb="0" eb="1">
      <t>カイ</t>
    </rPh>
    <rPh sb="3" eb="4">
      <t>ケイ</t>
    </rPh>
    <rPh sb="6" eb="7">
      <t>ヘ</t>
    </rPh>
    <rPh sb="9" eb="10">
      <t>リ</t>
    </rPh>
    <phoneticPr fontId="5"/>
  </si>
  <si>
    <t>財産目録</t>
    <rPh sb="0" eb="2">
      <t>ザイサン</t>
    </rPh>
    <rPh sb="2" eb="4">
      <t>モクロク</t>
    </rPh>
    <phoneticPr fontId="3"/>
  </si>
  <si>
    <t>附属明細書</t>
    <rPh sb="0" eb="2">
      <t>フゾク</t>
    </rPh>
    <rPh sb="2" eb="5">
      <t>メイサイショ</t>
    </rPh>
    <phoneticPr fontId="3"/>
  </si>
  <si>
    <t>）</t>
    <phoneticPr fontId="3"/>
  </si>
  <si>
    <t>月次報告書（試算表等）</t>
    <rPh sb="0" eb="2">
      <t>ゲツジ</t>
    </rPh>
    <rPh sb="2" eb="4">
      <t>ホウコク</t>
    </rPh>
    <rPh sb="4" eb="5">
      <t>ショ</t>
    </rPh>
    <rPh sb="6" eb="8">
      <t>シサン</t>
    </rPh>
    <rPh sb="8" eb="9">
      <t>ヒョウ</t>
    </rPh>
    <rPh sb="9" eb="10">
      <t>トウ</t>
    </rPh>
    <phoneticPr fontId="5"/>
  </si>
  <si>
    <t>寄附申込書、寄附領収書</t>
    <rPh sb="0" eb="2">
      <t>キフ</t>
    </rPh>
    <rPh sb="2" eb="5">
      <t>モウシコミショ</t>
    </rPh>
    <rPh sb="6" eb="8">
      <t>キフ</t>
    </rPh>
    <rPh sb="8" eb="11">
      <t>リョウシュウショ</t>
    </rPh>
    <phoneticPr fontId="5"/>
  </si>
  <si>
    <t>預金通帳、小切手帳</t>
    <phoneticPr fontId="5"/>
  </si>
  <si>
    <t>計算書類</t>
    <rPh sb="0" eb="2">
      <t>ケイサン</t>
    </rPh>
    <rPh sb="2" eb="4">
      <t>ショルイ</t>
    </rPh>
    <phoneticPr fontId="5"/>
  </si>
  <si>
    <t>借入金残高証明書</t>
    <rPh sb="0" eb="2">
      <t>カリイレ</t>
    </rPh>
    <rPh sb="2" eb="3">
      <t>キン</t>
    </rPh>
    <rPh sb="3" eb="5">
      <t>ザンダカ</t>
    </rPh>
    <rPh sb="5" eb="8">
      <t>ショウメイショ</t>
    </rPh>
    <phoneticPr fontId="5"/>
  </si>
  <si>
    <t>承認年月日</t>
    <phoneticPr fontId="5"/>
  </si>
  <si>
    <t>　「ある・なし」を記入してください。</t>
    <rPh sb="9" eb="11">
      <t>キニュウ</t>
    </rPh>
    <phoneticPr fontId="3"/>
  </si>
  <si>
    <t>　「はい・いいえ・該当なし」を記入してください。</t>
    <rPh sb="9" eb="11">
      <t>ガイトウ</t>
    </rPh>
    <rPh sb="15" eb="17">
      <t>キニュウ</t>
    </rPh>
    <phoneticPr fontId="3"/>
  </si>
  <si>
    <t>サービス推進事業補助関係書類</t>
    <rPh sb="4" eb="6">
      <t>スイシン</t>
    </rPh>
    <rPh sb="6" eb="8">
      <t>ジギョウ</t>
    </rPh>
    <rPh sb="8" eb="10">
      <t>ホジョ</t>
    </rPh>
    <rPh sb="10" eb="12">
      <t>カンケイ</t>
    </rPh>
    <rPh sb="12" eb="14">
      <t>ショルイ</t>
    </rPh>
    <phoneticPr fontId="5"/>
  </si>
  <si>
    <t>　(4) 通帳等（小切手を含む）と印鑑は別々（保管者・保管場所）に管理していますか。</t>
    <rPh sb="5" eb="7">
      <t>ツウチョウ</t>
    </rPh>
    <rPh sb="7" eb="8">
      <t>トウ</t>
    </rPh>
    <rPh sb="9" eb="12">
      <t>コギッテ</t>
    </rPh>
    <rPh sb="13" eb="14">
      <t>フク</t>
    </rPh>
    <rPh sb="17" eb="19">
      <t>インカン</t>
    </rPh>
    <rPh sb="20" eb="22">
      <t>ベツベツ</t>
    </rPh>
    <rPh sb="23" eb="26">
      <t>ホカンシャ</t>
    </rPh>
    <rPh sb="27" eb="29">
      <t>ホカン</t>
    </rPh>
    <rPh sb="29" eb="31">
      <t>バショ</t>
    </rPh>
    <rPh sb="33" eb="35">
      <t>カンリ</t>
    </rPh>
    <phoneticPr fontId="3"/>
  </si>
  <si>
    <t>　　　　　いる場合：所在する区市町村への提出日はいつですか。</t>
    <rPh sb="10" eb="12">
      <t>ショザイ</t>
    </rPh>
    <rPh sb="14" eb="16">
      <t>クシ</t>
    </rPh>
    <rPh sb="16" eb="18">
      <t>チョウソン</t>
    </rPh>
    <rPh sb="20" eb="22">
      <t>テイシュツ</t>
    </rPh>
    <phoneticPr fontId="5"/>
  </si>
  <si>
    <t xml:space="preserve">   別表２　改善基礎分相当額等の支出状況</t>
    <rPh sb="7" eb="9">
      <t>カイゼン</t>
    </rPh>
    <rPh sb="9" eb="11">
      <t>キソ</t>
    </rPh>
    <rPh sb="11" eb="12">
      <t>ブン</t>
    </rPh>
    <rPh sb="12" eb="14">
      <t>ソウトウ</t>
    </rPh>
    <rPh sb="14" eb="15">
      <t>ガク</t>
    </rPh>
    <rPh sb="15" eb="16">
      <t>トウ</t>
    </rPh>
    <rPh sb="17" eb="19">
      <t>シシュツ</t>
    </rPh>
    <rPh sb="19" eb="21">
      <t>ジョウキョウ</t>
    </rPh>
    <phoneticPr fontId="3"/>
  </si>
  <si>
    <t>②　毎年度、次のア又はイを実施している。
　　　　ア　第三者評価加算の認定を受け、サービスの質の向上に努めている。
   　　 イ　「社会福祉事業の経営者による福祉サービスに関する苦情解決の仕組みの指針について」（平成１２年６月７日障第４５２号、社援第１３５２
　　　　　号、老発第５１４号、児発第５７５号）により、入所者等に対して苦情解決の仕組みが周知され、第三者委員の設置を行い、苦情内容及び解決
　　　　　結果の定期的な公表を行っている。</t>
    <rPh sb="2" eb="5">
      <t>マイネンド</t>
    </rPh>
    <rPh sb="6" eb="7">
      <t>ツギ</t>
    </rPh>
    <rPh sb="9" eb="10">
      <t>マタ</t>
    </rPh>
    <rPh sb="13" eb="15">
      <t>ジッシ</t>
    </rPh>
    <rPh sb="27" eb="28">
      <t>ダイ</t>
    </rPh>
    <rPh sb="28" eb="30">
      <t>サンシャ</t>
    </rPh>
    <rPh sb="30" eb="32">
      <t>ヒョウカ</t>
    </rPh>
    <rPh sb="32" eb="34">
      <t>カサン</t>
    </rPh>
    <rPh sb="35" eb="37">
      <t>ニンテイ</t>
    </rPh>
    <rPh sb="38" eb="39">
      <t>ウ</t>
    </rPh>
    <rPh sb="46" eb="47">
      <t>シツ</t>
    </rPh>
    <rPh sb="48" eb="50">
      <t>コウジョウ</t>
    </rPh>
    <rPh sb="51" eb="52">
      <t>ツト</t>
    </rPh>
    <rPh sb="107" eb="109">
      <t>ヘイセイ</t>
    </rPh>
    <rPh sb="111" eb="112">
      <t>ネン</t>
    </rPh>
    <rPh sb="113" eb="114">
      <t>ガツ</t>
    </rPh>
    <rPh sb="115" eb="116">
      <t>ニチ</t>
    </rPh>
    <rPh sb="116" eb="117">
      <t>ショウ</t>
    </rPh>
    <rPh sb="117" eb="118">
      <t>ダイ</t>
    </rPh>
    <rPh sb="121" eb="122">
      <t>ゴウ</t>
    </rPh>
    <rPh sb="123" eb="124">
      <t>シャ</t>
    </rPh>
    <rPh sb="124" eb="125">
      <t>エン</t>
    </rPh>
    <rPh sb="125" eb="126">
      <t>ダイ</t>
    </rPh>
    <rPh sb="136" eb="137">
      <t>ゴウ</t>
    </rPh>
    <rPh sb="138" eb="139">
      <t>ロウ</t>
    </rPh>
    <rPh sb="139" eb="140">
      <t>ハツ</t>
    </rPh>
    <rPh sb="140" eb="141">
      <t>ダイ</t>
    </rPh>
    <rPh sb="144" eb="145">
      <t>ゴウ</t>
    </rPh>
    <rPh sb="146" eb="147">
      <t>ジ</t>
    </rPh>
    <rPh sb="147" eb="148">
      <t>ハツ</t>
    </rPh>
    <rPh sb="148" eb="149">
      <t>ダイ</t>
    </rPh>
    <rPh sb="152" eb="153">
      <t>ゴウ</t>
    </rPh>
    <rPh sb="158" eb="161">
      <t>ニュウショシャ</t>
    </rPh>
    <rPh sb="161" eb="162">
      <t>トウ</t>
    </rPh>
    <rPh sb="163" eb="164">
      <t>タイ</t>
    </rPh>
    <rPh sb="175" eb="177">
      <t>シュウチ</t>
    </rPh>
    <phoneticPr fontId="3"/>
  </si>
  <si>
    <t>処遇改善等加算の基礎分</t>
    <rPh sb="0" eb="2">
      <t>ショグウ</t>
    </rPh>
    <rPh sb="2" eb="4">
      <t>カイゼン</t>
    </rPh>
    <rPh sb="4" eb="5">
      <t>トウ</t>
    </rPh>
    <rPh sb="5" eb="7">
      <t>カサン</t>
    </rPh>
    <rPh sb="8" eb="10">
      <t>キソ</t>
    </rPh>
    <rPh sb="10" eb="11">
      <t>ブン</t>
    </rPh>
    <phoneticPr fontId="3"/>
  </si>
  <si>
    <r>
      <t>　　　</t>
    </r>
    <r>
      <rPr>
        <sz val="11"/>
        <color indexed="10"/>
        <rFont val="ＭＳ Ｐゴシック"/>
        <family val="3"/>
        <charset val="128"/>
      </rPr>
      <t/>
    </r>
    <phoneticPr fontId="5"/>
  </si>
  <si>
    <t>保育所等を経営する事業に係る租税公課</t>
    <rPh sb="0" eb="2">
      <t>ホイク</t>
    </rPh>
    <rPh sb="2" eb="3">
      <t>ジョ</t>
    </rPh>
    <rPh sb="3" eb="4">
      <t>トウ</t>
    </rPh>
    <rPh sb="5" eb="7">
      <t>ケイエイ</t>
    </rPh>
    <rPh sb="9" eb="11">
      <t>ジギョウ</t>
    </rPh>
    <rPh sb="12" eb="13">
      <t>カカ</t>
    </rPh>
    <rPh sb="14" eb="16">
      <t>ソゼイ</t>
    </rPh>
    <rPh sb="16" eb="18">
      <t>コウカ</t>
    </rPh>
    <phoneticPr fontId="3"/>
  </si>
  <si>
    <t>　　　　　　</t>
  </si>
  <si>
    <t xml:space="preserve">    イ  消防計画に事業所防災計画が定められていますか。</t>
    <rPh sb="12" eb="15">
      <t>ジギョウショ</t>
    </rPh>
    <rPh sb="15" eb="17">
      <t>ボウサイ</t>
    </rPh>
    <phoneticPr fontId="5"/>
  </si>
  <si>
    <t>１０　委託費等の経理
　　※平成２７年９月３日府子本第２５４号、雇児発０９０３第６号「子ども・子育て支援法附則第６条の規定による私立保育所に対する委託費の経理等について」
　　（以下「経理等通知」）参照</t>
    <rPh sb="3" eb="5">
      <t>イタク</t>
    </rPh>
    <rPh sb="5" eb="6">
      <t>ヒ</t>
    </rPh>
    <rPh sb="6" eb="7">
      <t>トウ</t>
    </rPh>
    <rPh sb="8" eb="10">
      <t>ケイリ</t>
    </rPh>
    <phoneticPr fontId="3"/>
  </si>
  <si>
    <t>　 イ 別表2の弾力運用を行っている場合には、下表の各事業（１～８）のうち、該当する事業名に○を記入してください。</t>
    <rPh sb="8" eb="10">
      <t>ダンリョク</t>
    </rPh>
    <rPh sb="10" eb="12">
      <t>ウンヨウ</t>
    </rPh>
    <rPh sb="23" eb="25">
      <t>カヒョウ</t>
    </rPh>
    <rPh sb="26" eb="27">
      <t>カク</t>
    </rPh>
    <rPh sb="48" eb="50">
      <t>キニュウ</t>
    </rPh>
    <phoneticPr fontId="5"/>
  </si>
  <si>
    <t>直近の平面図</t>
    <phoneticPr fontId="5"/>
  </si>
  <si>
    <t>全体的な計画</t>
    <rPh sb="0" eb="3">
      <t>ゼンタイテキ</t>
    </rPh>
    <rPh sb="4" eb="6">
      <t>ケイカク</t>
    </rPh>
    <phoneticPr fontId="5"/>
  </si>
  <si>
    <t>　(3）仕訳伝票・仕訳日記帳に、記載されている事項に○を記してください。</t>
    <rPh sb="4" eb="6">
      <t>シワケ</t>
    </rPh>
    <rPh sb="6" eb="7">
      <t>デン</t>
    </rPh>
    <rPh sb="7" eb="8">
      <t>ヒョウ</t>
    </rPh>
    <rPh sb="9" eb="11">
      <t>シワケ</t>
    </rPh>
    <rPh sb="11" eb="14">
      <t>ニッキチョウ</t>
    </rPh>
    <rPh sb="16" eb="18">
      <t>キサイ</t>
    </rPh>
    <rPh sb="23" eb="25">
      <t>ジコウ</t>
    </rPh>
    <rPh sb="28" eb="29">
      <t>シル</t>
    </rPh>
    <phoneticPr fontId="3"/>
  </si>
  <si>
    <t xml:space="preserve">   ア  ２９年度に改善基礎分相当額等の支出を行っている場合には、別表2「改善基礎分相当額等の支出状況」に記入してください。</t>
    <rPh sb="11" eb="13">
      <t>カイゼン</t>
    </rPh>
    <rPh sb="13" eb="15">
      <t>キソ</t>
    </rPh>
    <rPh sb="15" eb="16">
      <t>ブン</t>
    </rPh>
    <rPh sb="38" eb="40">
      <t>カイゼン</t>
    </rPh>
    <rPh sb="40" eb="42">
      <t>キソ</t>
    </rPh>
    <rPh sb="42" eb="43">
      <t>ブン</t>
    </rPh>
    <rPh sb="43" eb="45">
      <t>ソウトウ</t>
    </rPh>
    <rPh sb="45" eb="46">
      <t>ガク</t>
    </rPh>
    <rPh sb="46" eb="47">
      <t>トウ</t>
    </rPh>
    <rPh sb="48" eb="50">
      <t>シシュツ</t>
    </rPh>
    <rPh sb="50" eb="52">
      <t>ジョウキョウ</t>
    </rPh>
    <phoneticPr fontId="5"/>
  </si>
  <si>
    <t>２９年度決算額</t>
    <phoneticPr fontId="5"/>
  </si>
  <si>
    <t>２８年度末累積額</t>
    <phoneticPr fontId="3"/>
  </si>
  <si>
    <t>２８年度末累積額　　Ａ＋Ｅ＋Ｉ＋Ｍ＋Ｑ＋U</t>
    <phoneticPr fontId="3"/>
  </si>
  <si>
    <r>
      <rPr>
        <sz val="11"/>
        <rFont val="ＭＳ Ｐゴシック"/>
        <family val="3"/>
        <charset val="128"/>
      </rPr>
      <t>２９年度決算額</t>
    </r>
    <phoneticPr fontId="3"/>
  </si>
  <si>
    <t xml:space="preserve">  　イ　当期資金収支差額合計及び各種積立資産積立の合計額が、当該施設に係る拠点区分の事業活動収入計（決算額）の５％（P67、別表3の
　   　　L：繰越率）を上回った場合は、収支計算分析表を提出していますか。</t>
    <phoneticPr fontId="3"/>
  </si>
  <si>
    <r>
      <t>　　ウ　当期末支払資金残高</t>
    </r>
    <r>
      <rPr>
        <sz val="11"/>
        <rFont val="ＭＳ Ｐゴシック"/>
        <family val="3"/>
        <charset val="128"/>
      </rPr>
      <t>は、委託費収入の３０％以下の保有となっていますか。（P67、別表3のM：当期末支払資金残高の割合）</t>
    </r>
    <rPh sb="4" eb="6">
      <t>トウキ</t>
    </rPh>
    <rPh sb="6" eb="7">
      <t>マツ</t>
    </rPh>
    <rPh sb="7" eb="9">
      <t>シハライ</t>
    </rPh>
    <rPh sb="9" eb="11">
      <t>シキン</t>
    </rPh>
    <rPh sb="11" eb="13">
      <t>ザンダカ</t>
    </rPh>
    <rPh sb="15" eb="17">
      <t>イタク</t>
    </rPh>
    <rPh sb="17" eb="18">
      <t>ヒ</t>
    </rPh>
    <rPh sb="18" eb="20">
      <t>シュウニュウ</t>
    </rPh>
    <rPh sb="24" eb="26">
      <t>イカ</t>
    </rPh>
    <rPh sb="27" eb="29">
      <t>ホユウ</t>
    </rPh>
    <rPh sb="49" eb="51">
      <t>トウキ</t>
    </rPh>
    <rPh sb="51" eb="52">
      <t>マツ</t>
    </rPh>
    <rPh sb="52" eb="54">
      <t>シハライ</t>
    </rPh>
    <rPh sb="54" eb="56">
      <t>シキン</t>
    </rPh>
    <rPh sb="56" eb="57">
      <t>ザン</t>
    </rPh>
    <rPh sb="57" eb="58">
      <t>タカ</t>
    </rPh>
    <rPh sb="59" eb="61">
      <t>ワリアイ</t>
    </rPh>
    <phoneticPr fontId="3"/>
  </si>
  <si>
    <r>
      <t>　　　(ｱ)　</t>
    </r>
    <r>
      <rPr>
        <sz val="11"/>
        <rFont val="ＭＳ Ｐゴシック"/>
        <family val="3"/>
        <charset val="128"/>
      </rPr>
      <t>経理等通知３（１）の前期末支払資金残高の取崩を行ってますか。</t>
    </r>
    <rPh sb="7" eb="9">
      <t>ケイリ</t>
    </rPh>
    <rPh sb="9" eb="10">
      <t>トウ</t>
    </rPh>
    <rPh sb="10" eb="12">
      <t>ツウチ</t>
    </rPh>
    <phoneticPr fontId="5"/>
  </si>
  <si>
    <r>
      <t>　　　(ｲ)</t>
    </r>
    <r>
      <rPr>
        <sz val="11"/>
        <rFont val="ＭＳ Ｐゴシック"/>
        <family val="3"/>
        <charset val="128"/>
      </rPr>
      <t xml:space="preserve"> 経理等通知３（２）で前期末支払資金残高を取崩す場合、</t>
    </r>
    <rPh sb="7" eb="9">
      <t>ケイリ</t>
    </rPh>
    <rPh sb="9" eb="10">
      <t>トウ</t>
    </rPh>
    <rPh sb="10" eb="12">
      <t>ツウチ</t>
    </rPh>
    <rPh sb="30" eb="32">
      <t>バアイ</t>
    </rPh>
    <phoneticPr fontId="5"/>
  </si>
  <si>
    <r>
      <t xml:space="preserve">　　　 </t>
    </r>
    <r>
      <rPr>
        <sz val="11"/>
        <rFont val="ＭＳ Ｐゴシック"/>
        <family val="3"/>
        <charset val="128"/>
      </rPr>
      <t xml:space="preserve">   東京都の事前承認（社会福祉法人及び学校法人の場合は、理事会承認も可）を受けていますか。</t>
    </r>
    <rPh sb="7" eb="8">
      <t>ヒガシ</t>
    </rPh>
    <rPh sb="42" eb="43">
      <t>ウ</t>
    </rPh>
    <phoneticPr fontId="3"/>
  </si>
  <si>
    <r>
      <t>※　5％を超過する場合、収支計算分析表の提出が必要です</t>
    </r>
    <r>
      <rPr>
        <sz val="11"/>
        <rFont val="ＭＳ Ｐゴシック"/>
        <family val="3"/>
        <charset val="128"/>
      </rPr>
      <t>。（P61、１０(3)参照）</t>
    </r>
    <rPh sb="5" eb="7">
      <t>チョウカ</t>
    </rPh>
    <rPh sb="9" eb="11">
      <t>バアイ</t>
    </rPh>
    <rPh sb="12" eb="14">
      <t>シュウシ</t>
    </rPh>
    <rPh sb="14" eb="16">
      <t>ケイサン</t>
    </rPh>
    <rPh sb="16" eb="18">
      <t>ブンセキ</t>
    </rPh>
    <rPh sb="18" eb="19">
      <t>ヒョウ</t>
    </rPh>
    <rPh sb="20" eb="22">
      <t>テイシュツ</t>
    </rPh>
    <rPh sb="23" eb="25">
      <t>ヒツヨウ</t>
    </rPh>
    <rPh sb="38" eb="40">
      <t>サンショウ</t>
    </rPh>
    <phoneticPr fontId="3"/>
  </si>
  <si>
    <t>引渡し訓練</t>
    <rPh sb="0" eb="2">
      <t>ヒキワタ</t>
    </rPh>
    <rPh sb="3" eb="5">
      <t>クンレン</t>
    </rPh>
    <phoneticPr fontId="3"/>
  </si>
  <si>
    <t>シート名</t>
  </si>
  <si>
    <t>問番号</t>
  </si>
  <si>
    <t>位置範囲</t>
  </si>
  <si>
    <t>設問内容関数</t>
  </si>
  <si>
    <t>色</t>
  </si>
  <si>
    <t>書式</t>
  </si>
  <si>
    <t>DBtable</t>
  </si>
  <si>
    <t>fieldname</t>
  </si>
  <si>
    <t>fieldType</t>
  </si>
  <si>
    <t>桁数</t>
  </si>
  <si>
    <t>P0</t>
  </si>
  <si>
    <t>C1</t>
  </si>
  <si>
    <t>水色</t>
  </si>
  <si>
    <t>######000000</t>
  </si>
  <si>
    <t>D1</t>
  </si>
  <si>
    <t>透明</t>
  </si>
  <si>
    <t>G/標準</t>
  </si>
  <si>
    <t>B3</t>
  </si>
  <si>
    <t>C5:F5</t>
  </si>
  <si>
    <t>C7</t>
  </si>
  <si>
    <t>C8:F8</t>
  </si>
  <si>
    <t>C9</t>
  </si>
  <si>
    <t>C10</t>
  </si>
  <si>
    <t>C11:F11</t>
  </si>
  <si>
    <t>C12:F12</t>
  </si>
  <si>
    <t>C13:F13</t>
  </si>
  <si>
    <t>C14:F14</t>
  </si>
  <si>
    <t>C16:D16</t>
  </si>
  <si>
    <t>C17:D17</t>
  </si>
  <si>
    <t>F17:G17</t>
  </si>
  <si>
    <t>C18:D18</t>
  </si>
  <si>
    <t>F18:G18</t>
  </si>
  <si>
    <t>C19</t>
  </si>
  <si>
    <t>[$-411]ggge年m月d日</t>
  </si>
  <si>
    <t>C22</t>
  </si>
  <si>
    <t>C23:G23</t>
  </si>
  <si>
    <t>P1</t>
  </si>
  <si>
    <t>F1:G1</t>
  </si>
  <si>
    <t>D5</t>
  </si>
  <si>
    <t>G5</t>
  </si>
  <si>
    <t>D6</t>
  </si>
  <si>
    <t>G6</t>
  </si>
  <si>
    <t>D7</t>
  </si>
  <si>
    <t>G7</t>
  </si>
  <si>
    <t>D8</t>
  </si>
  <si>
    <t>G8</t>
  </si>
  <si>
    <t>D9</t>
  </si>
  <si>
    <t>G9</t>
  </si>
  <si>
    <t>D10</t>
  </si>
  <si>
    <t>G10</t>
  </si>
  <si>
    <t>D11</t>
  </si>
  <si>
    <t>G11</t>
  </si>
  <si>
    <t>D12</t>
  </si>
  <si>
    <t>G12</t>
  </si>
  <si>
    <t>D13</t>
  </si>
  <si>
    <t>G13</t>
  </si>
  <si>
    <t>D14</t>
  </si>
  <si>
    <t>G14</t>
  </si>
  <si>
    <t>D15</t>
  </si>
  <si>
    <t>G15</t>
  </si>
  <si>
    <t>D16</t>
  </si>
  <si>
    <t>G16</t>
  </si>
  <si>
    <t>D17</t>
  </si>
  <si>
    <t>E17</t>
  </si>
  <si>
    <t>F17</t>
  </si>
  <si>
    <t>G17</t>
  </si>
  <si>
    <t>D18</t>
  </si>
  <si>
    <t>E18</t>
  </si>
  <si>
    <t>F18</t>
  </si>
  <si>
    <t>G18</t>
  </si>
  <si>
    <t>P2</t>
  </si>
  <si>
    <t>D4</t>
  </si>
  <si>
    <t>E4</t>
  </si>
  <si>
    <t>F4</t>
  </si>
  <si>
    <t>G4</t>
  </si>
  <si>
    <t>H4</t>
  </si>
  <si>
    <t>I4</t>
  </si>
  <si>
    <t>K4</t>
  </si>
  <si>
    <t>#,##0;[赤]-#,##0;</t>
  </si>
  <si>
    <t>E5</t>
  </si>
  <si>
    <t>F5</t>
  </si>
  <si>
    <t>H5</t>
  </si>
  <si>
    <t>I5</t>
  </si>
  <si>
    <t>K5</t>
  </si>
  <si>
    <t>E6</t>
  </si>
  <si>
    <t>F6</t>
  </si>
  <si>
    <t>H6</t>
  </si>
  <si>
    <t>I6</t>
  </si>
  <si>
    <t>K6</t>
  </si>
  <si>
    <t>M6</t>
  </si>
  <si>
    <t>E7</t>
  </si>
  <si>
    <t>F7</t>
  </si>
  <si>
    <t>H7</t>
  </si>
  <si>
    <t>I7</t>
  </si>
  <si>
    <t>K7</t>
  </si>
  <si>
    <t>E8</t>
  </si>
  <si>
    <t>F8</t>
  </si>
  <si>
    <t>H8</t>
  </si>
  <si>
    <t>I8</t>
  </si>
  <si>
    <t>K8</t>
  </si>
  <si>
    <t>E9</t>
  </si>
  <si>
    <t>F9</t>
  </si>
  <si>
    <t>H9</t>
  </si>
  <si>
    <t>I9</t>
  </si>
  <si>
    <t>E10</t>
  </si>
  <si>
    <t>F10</t>
  </si>
  <si>
    <t>H10</t>
  </si>
  <si>
    <t>I10</t>
  </si>
  <si>
    <t>E11</t>
  </si>
  <si>
    <t>F11</t>
  </si>
  <si>
    <t>H11</t>
  </si>
  <si>
    <t>I11</t>
  </si>
  <si>
    <t>E12</t>
  </si>
  <si>
    <t>F12</t>
  </si>
  <si>
    <t>H12</t>
  </si>
  <si>
    <t>I12</t>
  </si>
  <si>
    <t>E13</t>
  </si>
  <si>
    <t>F13</t>
  </si>
  <si>
    <t>H13</t>
  </si>
  <si>
    <t>I13</t>
  </si>
  <si>
    <t>E14</t>
  </si>
  <si>
    <t>F14</t>
  </si>
  <si>
    <t>H14</t>
  </si>
  <si>
    <t>I14</t>
  </si>
  <si>
    <t>E15</t>
  </si>
  <si>
    <t>F15</t>
  </si>
  <si>
    <t>H15</t>
  </si>
  <si>
    <t>I15</t>
  </si>
  <si>
    <t>E16</t>
  </si>
  <si>
    <t>F16</t>
  </si>
  <si>
    <t>H16</t>
  </si>
  <si>
    <t>I16</t>
  </si>
  <si>
    <t>H17</t>
  </si>
  <si>
    <t>I17</t>
  </si>
  <si>
    <t>H18</t>
  </si>
  <si>
    <t>I18</t>
  </si>
  <si>
    <t>D19</t>
  </si>
  <si>
    <t>E19</t>
  </si>
  <si>
    <t>F19</t>
  </si>
  <si>
    <t>G19</t>
  </si>
  <si>
    <t>H19</t>
  </si>
  <si>
    <t>I19</t>
  </si>
  <si>
    <t>D20</t>
  </si>
  <si>
    <t>E20</t>
  </si>
  <si>
    <t>F20</t>
  </si>
  <si>
    <t>G20</t>
  </si>
  <si>
    <t>H20</t>
  </si>
  <si>
    <t>I20</t>
  </si>
  <si>
    <t>D21</t>
  </si>
  <si>
    <t>E21</t>
  </si>
  <si>
    <t>F21</t>
  </si>
  <si>
    <t>G21</t>
  </si>
  <si>
    <t>H21</t>
  </si>
  <si>
    <t>I21</t>
  </si>
  <si>
    <t>D22</t>
  </si>
  <si>
    <t>E22</t>
  </si>
  <si>
    <t>F22</t>
  </si>
  <si>
    <t>G22</t>
  </si>
  <si>
    <t>H22</t>
  </si>
  <si>
    <t>I22</t>
  </si>
  <si>
    <t>P3</t>
  </si>
  <si>
    <t>B19</t>
  </si>
  <si>
    <t>B20</t>
  </si>
  <si>
    <t>B21</t>
  </si>
  <si>
    <t>B25</t>
  </si>
  <si>
    <t>D25</t>
  </si>
  <si>
    <t>B26</t>
  </si>
  <si>
    <t>P4</t>
  </si>
  <si>
    <t>E2</t>
  </si>
  <si>
    <t>C4</t>
  </si>
  <si>
    <t>@</t>
  </si>
  <si>
    <t>B7</t>
  </si>
  <si>
    <t>B8</t>
  </si>
  <si>
    <t>B11</t>
  </si>
  <si>
    <t>B15</t>
  </si>
  <si>
    <t>B18</t>
  </si>
  <si>
    <t>B23</t>
  </si>
  <si>
    <t>D23</t>
  </si>
  <si>
    <t>F23</t>
  </si>
  <si>
    <t>C25</t>
  </si>
  <si>
    <t>[$-411]ggge年m月d日;@</t>
  </si>
  <si>
    <t>E25</t>
  </si>
  <si>
    <t>F25</t>
  </si>
  <si>
    <t>G25</t>
  </si>
  <si>
    <t>P5</t>
  </si>
  <si>
    <t>E2:F2</t>
  </si>
  <si>
    <t>B5</t>
  </si>
  <si>
    <t>B7:G7</t>
  </si>
  <si>
    <t>B10</t>
  </si>
  <si>
    <t>J10</t>
  </si>
  <si>
    <t>E13:F13</t>
  </si>
  <si>
    <t>P6</t>
  </si>
  <si>
    <t>C5</t>
  </si>
  <si>
    <t>C6</t>
  </si>
  <si>
    <t>C8</t>
  </si>
  <si>
    <t>C11</t>
  </si>
  <si>
    <t>C12</t>
  </si>
  <si>
    <t>C13</t>
  </si>
  <si>
    <t>C14</t>
  </si>
  <si>
    <t>C18</t>
  </si>
  <si>
    <t>C20</t>
  </si>
  <si>
    <t>C21</t>
  </si>
  <si>
    <t>C26:H26</t>
  </si>
  <si>
    <t>P7</t>
  </si>
  <si>
    <t>P8</t>
  </si>
  <si>
    <t>J5</t>
  </si>
  <si>
    <t>M5</t>
  </si>
  <si>
    <t>R6</t>
  </si>
  <si>
    <t>0_</t>
  </si>
  <si>
    <t>0.0_</t>
  </si>
  <si>
    <t>J7</t>
  </si>
  <si>
    <t>M7</t>
  </si>
  <si>
    <t>S7</t>
  </si>
  <si>
    <t>T7</t>
  </si>
  <si>
    <t>J8</t>
  </si>
  <si>
    <t>M8</t>
  </si>
  <si>
    <t>R9</t>
  </si>
  <si>
    <t>M10</t>
  </si>
  <si>
    <t>P10</t>
  </si>
  <si>
    <t>P9</t>
  </si>
  <si>
    <t>N4</t>
  </si>
  <si>
    <t>N6</t>
  </si>
  <si>
    <t>Q6</t>
  </si>
  <si>
    <t>N7</t>
  </si>
  <si>
    <t>K9</t>
  </si>
  <si>
    <t>N9</t>
  </si>
  <si>
    <t>K10</t>
  </si>
  <si>
    <t>N10</t>
  </si>
  <si>
    <t>P11</t>
  </si>
  <si>
    <t>K12</t>
  </si>
  <si>
    <t>N12</t>
  </si>
  <si>
    <t>Q12</t>
  </si>
  <si>
    <t>K13</t>
  </si>
  <si>
    <t>N13</t>
  </si>
  <si>
    <t>P14</t>
  </si>
  <si>
    <t>K15</t>
  </si>
  <si>
    <t>N15</t>
  </si>
  <si>
    <t>K16</t>
  </si>
  <si>
    <t>N16</t>
  </si>
  <si>
    <t>P17</t>
  </si>
  <si>
    <t>K18</t>
  </si>
  <si>
    <t>N18</t>
  </si>
  <si>
    <t>Q18</t>
  </si>
  <si>
    <t>K19</t>
  </si>
  <si>
    <t>N19</t>
  </si>
  <si>
    <t>P20</t>
  </si>
  <si>
    <t>K21</t>
  </si>
  <si>
    <t>N21</t>
  </si>
  <si>
    <t>K22</t>
  </si>
  <si>
    <t>N22</t>
  </si>
  <si>
    <t>P23</t>
  </si>
  <si>
    <t>E24</t>
  </si>
  <si>
    <t>H24</t>
  </si>
  <si>
    <t>K24</t>
  </si>
  <si>
    <t>N24</t>
  </si>
  <si>
    <t>Q24</t>
  </si>
  <si>
    <t>H25</t>
  </si>
  <si>
    <t>K25</t>
  </si>
  <si>
    <t>N25</t>
  </si>
  <si>
    <t>P26</t>
  </si>
  <si>
    <t>E27</t>
  </si>
  <si>
    <t>H27</t>
  </si>
  <si>
    <t>K27</t>
  </si>
  <si>
    <t>N27</t>
  </si>
  <si>
    <t>H3:K3</t>
  </si>
  <si>
    <t>B8:C8</t>
  </si>
  <si>
    <t>D8:E8</t>
  </si>
  <si>
    <t>L8</t>
  </si>
  <si>
    <t>B9:C9</t>
  </si>
  <si>
    <t>D9:E9</t>
  </si>
  <si>
    <t>J9</t>
  </si>
  <si>
    <t>L9</t>
  </si>
  <si>
    <t>B10:C10</t>
  </si>
  <si>
    <t>D10:E10</t>
  </si>
  <si>
    <t>L10</t>
  </si>
  <si>
    <t>B11:C11</t>
  </si>
  <si>
    <t>D11:E11</t>
  </si>
  <si>
    <t>J11</t>
  </si>
  <si>
    <t>L11</t>
  </si>
  <si>
    <t>B12:C12</t>
  </si>
  <si>
    <t>D12:E12</t>
  </si>
  <si>
    <t>J12</t>
  </si>
  <si>
    <t>L12</t>
  </si>
  <si>
    <t>B13:C13</t>
  </si>
  <si>
    <t>D13:E13</t>
  </si>
  <si>
    <t>J13</t>
  </si>
  <si>
    <t>L13</t>
  </si>
  <si>
    <t>B14:C14</t>
  </si>
  <si>
    <t>D14:E14</t>
  </si>
  <si>
    <t>J14</t>
  </si>
  <si>
    <t>L14</t>
  </si>
  <si>
    <t>B15:C15</t>
  </si>
  <si>
    <t>D15:E15</t>
  </si>
  <si>
    <t>J15</t>
  </si>
  <si>
    <t>L15</t>
  </si>
  <si>
    <t>B16:C16</t>
  </si>
  <si>
    <t>D16:E16</t>
  </si>
  <si>
    <t>J16</t>
  </si>
  <si>
    <t>L16</t>
  </si>
  <si>
    <t>B17:C17</t>
  </si>
  <si>
    <t>D17:E17</t>
  </si>
  <si>
    <t>J17</t>
  </si>
  <si>
    <t>L17</t>
  </si>
  <si>
    <t>B18:C18</t>
  </si>
  <si>
    <t>D18:E18</t>
  </si>
  <si>
    <t>J18</t>
  </si>
  <si>
    <t>L18</t>
  </si>
  <si>
    <t>B4</t>
  </si>
  <si>
    <t>B6</t>
  </si>
  <si>
    <t>B16</t>
  </si>
  <si>
    <t>P12</t>
  </si>
  <si>
    <t>C4:D4</t>
  </si>
  <si>
    <t>C5:D5</t>
  </si>
  <si>
    <t>#,##0</t>
  </si>
  <si>
    <t>B13</t>
  </si>
  <si>
    <t>H13:K13</t>
  </si>
  <si>
    <t>J21</t>
  </si>
  <si>
    <t>J22</t>
  </si>
  <si>
    <t>P13</t>
  </si>
  <si>
    <t>J6</t>
  </si>
  <si>
    <t>B9</t>
  </si>
  <si>
    <t>C11:H11</t>
  </si>
  <si>
    <t>B14</t>
  </si>
  <si>
    <t>B17:H17</t>
  </si>
  <si>
    <t>P15</t>
  </si>
  <si>
    <t>P6:P9</t>
  </si>
  <si>
    <t>L7</t>
  </si>
  <si>
    <t>0.00_</t>
  </si>
  <si>
    <t>P10:P13</t>
  </si>
  <si>
    <t>N11</t>
  </si>
  <si>
    <t>B12</t>
  </si>
  <si>
    <t>C15</t>
  </si>
  <si>
    <t>C16</t>
  </si>
  <si>
    <t>B17</t>
  </si>
  <si>
    <t>C17</t>
  </si>
  <si>
    <t>B22</t>
  </si>
  <si>
    <t>C23</t>
  </si>
  <si>
    <t>H23</t>
  </si>
  <si>
    <t>J23</t>
  </si>
  <si>
    <t>L23</t>
  </si>
  <si>
    <t>N23</t>
  </si>
  <si>
    <t>B26:D26</t>
  </si>
  <si>
    <t>G26:H26</t>
  </si>
  <si>
    <t>J27:K27</t>
  </si>
  <si>
    <t>P16</t>
  </si>
  <si>
    <t>P5:P8</t>
  </si>
  <si>
    <t>L6</t>
  </si>
  <si>
    <t>P9:P12</t>
  </si>
  <si>
    <t>L22</t>
  </si>
  <si>
    <t>P22</t>
  </si>
  <si>
    <t>B25:D25</t>
  </si>
  <si>
    <t>G25:H25</t>
  </si>
  <si>
    <t>J26:K26</t>
  </si>
  <si>
    <t>P18</t>
  </si>
  <si>
    <t>P19</t>
  </si>
  <si>
    <t>P21</t>
  </si>
  <si>
    <t>E3</t>
  </si>
  <si>
    <t>E23</t>
  </si>
  <si>
    <t>D25:E25</t>
  </si>
  <si>
    <t>B16:G16</t>
  </si>
  <si>
    <t>P24</t>
  </si>
  <si>
    <t>J4</t>
  </si>
  <si>
    <t>L4</t>
  </si>
  <si>
    <t>M4</t>
  </si>
  <si>
    <t>O4</t>
  </si>
  <si>
    <t>L5</t>
  </si>
  <si>
    <t>N5</t>
  </si>
  <si>
    <t>O5</t>
  </si>
  <si>
    <t>O6</t>
  </si>
  <si>
    <t>O7</t>
  </si>
  <si>
    <t>N8</t>
  </si>
  <si>
    <t>O8</t>
  </si>
  <si>
    <t>M9</t>
  </si>
  <si>
    <t>O9</t>
  </si>
  <si>
    <t>O10</t>
  </si>
  <si>
    <t>K11</t>
  </si>
  <si>
    <t>M11</t>
  </si>
  <si>
    <t>O11</t>
  </si>
  <si>
    <t>D15:F15</t>
  </si>
  <si>
    <t>D16:F16</t>
  </si>
  <si>
    <t>D17:F17</t>
  </si>
  <si>
    <t>D19:E19</t>
  </si>
  <si>
    <t>P25</t>
  </si>
  <si>
    <t>B2</t>
  </si>
  <si>
    <t>C4:K4</t>
  </si>
  <si>
    <t>C5:K5</t>
  </si>
  <si>
    <t>C6:K6</t>
  </si>
  <si>
    <t>C7:K7</t>
  </si>
  <si>
    <t>F9:G9</t>
  </si>
  <si>
    <t>F11:G11</t>
  </si>
  <si>
    <t>B13:K13</t>
  </si>
  <si>
    <t>B15:K15</t>
  </si>
  <si>
    <t>D2</t>
  </si>
  <si>
    <t>B4:E4</t>
  </si>
  <si>
    <t>P27</t>
  </si>
  <si>
    <t>P28</t>
  </si>
  <si>
    <t>#,##0;-#,##0;;</t>
  </si>
  <si>
    <t>B19:H19</t>
  </si>
  <si>
    <t>P29</t>
  </si>
  <si>
    <t>G4:I4</t>
  </si>
  <si>
    <t>F8:I8</t>
  </si>
  <si>
    <t>E18:G18</t>
  </si>
  <si>
    <t>P30</t>
  </si>
  <si>
    <t>B2:E2</t>
  </si>
  <si>
    <t>P31</t>
  </si>
  <si>
    <t>C6:D6</t>
  </si>
  <si>
    <t>P32</t>
  </si>
  <si>
    <t>G1</t>
  </si>
  <si>
    <t>G3</t>
  </si>
  <si>
    <t>P33</t>
  </si>
  <si>
    <t>E4:H4</t>
  </si>
  <si>
    <t>E5:H5</t>
  </si>
  <si>
    <t>M15</t>
  </si>
  <si>
    <t>I28</t>
  </si>
  <si>
    <t>P34</t>
  </si>
  <si>
    <t>C2:L2</t>
  </si>
  <si>
    <t>J19</t>
  </si>
  <si>
    <t>L19</t>
  </si>
  <si>
    <t>P35</t>
  </si>
  <si>
    <t>F2</t>
  </si>
  <si>
    <t>E11:G11</t>
  </si>
  <si>
    <t>E16:G16</t>
  </si>
  <si>
    <t>P36</t>
  </si>
  <si>
    <t>D3</t>
  </si>
  <si>
    <t>D22:I22</t>
  </si>
  <si>
    <t>P37</t>
  </si>
  <si>
    <t>C2</t>
  </si>
  <si>
    <t>C3</t>
  </si>
  <si>
    <t>E3:F3</t>
  </si>
  <si>
    <t>B6:F6</t>
  </si>
  <si>
    <t>B13:F13</t>
  </si>
  <si>
    <t>B16:F16</t>
  </si>
  <si>
    <t>P38</t>
  </si>
  <si>
    <t>H2</t>
  </si>
  <si>
    <t>H3</t>
  </si>
  <si>
    <t>C7:H7</t>
  </si>
  <si>
    <t>C8:H8</t>
  </si>
  <si>
    <t>C9:H9</t>
  </si>
  <si>
    <t>P39</t>
  </si>
  <si>
    <t>F4:G4</t>
  </si>
  <si>
    <t>[$-411]ge.m.d</t>
  </si>
  <si>
    <t>F5:G5</t>
  </si>
  <si>
    <t>E13:H13</t>
  </si>
  <si>
    <t>B16:H16</t>
  </si>
  <si>
    <t>G23</t>
  </si>
  <si>
    <t>P40</t>
  </si>
  <si>
    <t>L2</t>
  </si>
  <si>
    <t>P41</t>
  </si>
  <si>
    <t>C3:D3</t>
  </si>
  <si>
    <t>C20:F20</t>
  </si>
  <si>
    <t>P42</t>
  </si>
  <si>
    <t>C18:G18</t>
  </si>
  <si>
    <t>P43</t>
  </si>
  <si>
    <t>G2</t>
  </si>
  <si>
    <t>D7:E7</t>
  </si>
  <si>
    <t>P44</t>
  </si>
  <si>
    <t>B3:I3</t>
  </si>
  <si>
    <t>E12:I12</t>
  </si>
  <si>
    <t>B17:I17</t>
  </si>
  <si>
    <t>P45</t>
  </si>
  <si>
    <t>B2:M2</t>
  </si>
  <si>
    <t>P46</t>
  </si>
  <si>
    <t>P47</t>
  </si>
  <si>
    <t>G1:K1</t>
  </si>
  <si>
    <t>K14</t>
  </si>
  <si>
    <t>K17</t>
  </si>
  <si>
    <t>K20</t>
  </si>
  <si>
    <t>K23</t>
  </si>
  <si>
    <t>F24</t>
  </si>
  <si>
    <t>I25</t>
  </si>
  <si>
    <t>F26</t>
  </si>
  <si>
    <t>K26</t>
  </si>
  <si>
    <t>F27</t>
  </si>
  <si>
    <t>P48</t>
  </si>
  <si>
    <t>P49</t>
  </si>
  <si>
    <t>C4:E4</t>
  </si>
  <si>
    <t>H4:J4</t>
  </si>
  <si>
    <t>C5:E5</t>
  </si>
  <si>
    <t>H5:J5</t>
  </si>
  <si>
    <t>C6:E6</t>
  </si>
  <si>
    <t>C13:E13</t>
  </si>
  <si>
    <t>F13:I13</t>
  </si>
  <si>
    <t>C14:E14</t>
  </si>
  <si>
    <t>F14:I14</t>
  </si>
  <si>
    <t>D18:G18</t>
  </si>
  <si>
    <t>D19:G19</t>
  </si>
  <si>
    <t>P50</t>
  </si>
  <si>
    <t>B3:C3</t>
  </si>
  <si>
    <t>B6:C6</t>
  </si>
  <si>
    <t>D7:K7</t>
  </si>
  <si>
    <t>B13:E13</t>
  </si>
  <si>
    <t>M13</t>
  </si>
  <si>
    <t>B14:E14</t>
  </si>
  <si>
    <t>M14</t>
  </si>
  <si>
    <t>B15:E15</t>
  </si>
  <si>
    <t>B16:E16</t>
  </si>
  <si>
    <t>M16</t>
  </si>
  <si>
    <t>B17:E17</t>
  </si>
  <si>
    <t>M17</t>
  </si>
  <si>
    <t>P51</t>
  </si>
  <si>
    <t>C10:F10</t>
  </si>
  <si>
    <t>C18:F18</t>
  </si>
  <si>
    <t>C22:F22</t>
  </si>
  <si>
    <t>P52</t>
  </si>
  <si>
    <t>#,##0_</t>
  </si>
  <si>
    <t>E7:H7</t>
  </si>
  <si>
    <t>E8:H8</t>
  </si>
  <si>
    <t>E9:H9</t>
  </si>
  <si>
    <t>E10:H10</t>
  </si>
  <si>
    <t>F14:H14</t>
  </si>
  <si>
    <t>F15:H15</t>
  </si>
  <si>
    <t>F16:H16</t>
  </si>
  <si>
    <t>F17:H17</t>
  </si>
  <si>
    <t>P53</t>
  </si>
  <si>
    <t>J3</t>
  </si>
  <si>
    <t>F7:G7</t>
  </si>
  <si>
    <t>G18:H18</t>
  </si>
  <si>
    <t>G19:H19</t>
  </si>
  <si>
    <t>P54</t>
  </si>
  <si>
    <t>J10:K10</t>
  </si>
  <si>
    <t>C11:L11</t>
  </si>
  <si>
    <t>J14:K14</t>
  </si>
  <si>
    <t>C15:L15</t>
  </si>
  <si>
    <t>J18:K18</t>
  </si>
  <si>
    <t>C19:L19</t>
  </si>
  <si>
    <t>C23:L23</t>
  </si>
  <si>
    <t>P55</t>
  </si>
  <si>
    <t>D3:E3</t>
  </si>
  <si>
    <t>C22:E22</t>
  </si>
  <si>
    <t>P56</t>
  </si>
  <si>
    <t>A8:B8</t>
  </si>
  <si>
    <t>[$-411]ge.m.d;@</t>
  </si>
  <si>
    <t>0_ ;[赤]-0</t>
  </si>
  <si>
    <t>Q8</t>
  </si>
  <si>
    <t>R8</t>
  </si>
  <si>
    <t>A9:B9</t>
  </si>
  <si>
    <t>#,##0;[赤]-#,##0</t>
  </si>
  <si>
    <t>Q9</t>
  </si>
  <si>
    <t>A10:B10</t>
  </si>
  <si>
    <t>Q10</t>
  </si>
  <si>
    <t>R10</t>
  </si>
  <si>
    <t>A11:B11</t>
  </si>
  <si>
    <t>Q11</t>
  </si>
  <si>
    <t>R11</t>
  </si>
  <si>
    <t>A12:B12</t>
  </si>
  <si>
    <t>M12</t>
  </si>
  <si>
    <t>O12</t>
  </si>
  <si>
    <t>R12</t>
  </si>
  <si>
    <t>A13:B13</t>
  </si>
  <si>
    <t>O13</t>
  </si>
  <si>
    <t>Q13</t>
  </si>
  <si>
    <t>A20:B20</t>
  </si>
  <si>
    <t>J20</t>
  </si>
  <si>
    <t>L20</t>
  </si>
  <si>
    <t>M20:O20</t>
  </si>
  <si>
    <t>P20:R20</t>
  </si>
  <si>
    <t>A21:B21</t>
  </si>
  <si>
    <t>L21</t>
  </si>
  <si>
    <t>M21:O21</t>
  </si>
  <si>
    <t>P21:R21</t>
  </si>
  <si>
    <t>A22:B22</t>
  </si>
  <si>
    <t>M22:O22</t>
  </si>
  <si>
    <t>P22:R22</t>
  </si>
  <si>
    <t>A23:B23</t>
  </si>
  <si>
    <t>I23</t>
  </si>
  <si>
    <t>M23:O23</t>
  </si>
  <si>
    <t>P23:R23</t>
  </si>
  <si>
    <t>A24:B24</t>
  </si>
  <si>
    <t>C24</t>
  </si>
  <si>
    <t>D24</t>
  </si>
  <si>
    <t>G24</t>
  </si>
  <si>
    <t>I24</t>
  </si>
  <si>
    <t>J24</t>
  </si>
  <si>
    <t>L24</t>
  </si>
  <si>
    <t>M24:O24</t>
  </si>
  <si>
    <t>P24:R24</t>
  </si>
  <si>
    <t>A25:B25</t>
  </si>
  <si>
    <t>J25</t>
  </si>
  <si>
    <t>L25</t>
  </si>
  <si>
    <t>M25:O25</t>
  </si>
  <si>
    <t>P25:R25</t>
  </si>
  <si>
    <t>P57</t>
  </si>
  <si>
    <t>C4:F4</t>
  </si>
  <si>
    <t>J4:L4</t>
  </si>
  <si>
    <t>J5:L5</t>
  </si>
  <si>
    <t>C6:F6</t>
  </si>
  <si>
    <t>J6:L6</t>
  </si>
  <si>
    <t>C9:E9</t>
  </si>
  <si>
    <t>F10:L10</t>
  </si>
  <si>
    <t>I14:J14</t>
  </si>
  <si>
    <t>I15:J15</t>
  </si>
  <si>
    <t>I18:J18</t>
  </si>
  <si>
    <t>I19:J19</t>
  </si>
  <si>
    <t>I23:L23</t>
  </si>
  <si>
    <t>I24:L24</t>
  </si>
  <si>
    <t>P58</t>
  </si>
  <si>
    <t>G12:I12</t>
  </si>
  <si>
    <t>G13:I13</t>
  </si>
  <si>
    <t>P59</t>
  </si>
  <si>
    <t>P60</t>
  </si>
  <si>
    <t>B5:C5</t>
  </si>
  <si>
    <t>D6:H6</t>
  </si>
  <si>
    <t>B19:C19</t>
  </si>
  <si>
    <t>C22:D22</t>
  </si>
  <si>
    <t>F22:H22</t>
  </si>
  <si>
    <t>C23:D23</t>
  </si>
  <si>
    <t>F23:H23</t>
  </si>
  <si>
    <t>C24:D24</t>
  </si>
  <si>
    <t>F24:H24</t>
  </si>
  <si>
    <t>P61</t>
  </si>
  <si>
    <t>P62</t>
  </si>
  <si>
    <t>C3:J3</t>
  </si>
  <si>
    <t>C10:I10</t>
  </si>
  <si>
    <t>G11:I11</t>
  </si>
  <si>
    <t>C18:J18</t>
  </si>
  <si>
    <t>P63</t>
  </si>
  <si>
    <t>C3:E3</t>
  </si>
  <si>
    <t>P64</t>
  </si>
  <si>
    <t>C5:G5</t>
  </si>
  <si>
    <t>C10:D10</t>
  </si>
  <si>
    <t>C11:D11</t>
  </si>
  <si>
    <t>C12:G12</t>
  </si>
  <si>
    <t>P65</t>
  </si>
  <si>
    <t>E26</t>
  </si>
  <si>
    <t>E28</t>
  </si>
  <si>
    <t>E29</t>
  </si>
  <si>
    <t>E30</t>
  </si>
  <si>
    <t>P66</t>
  </si>
  <si>
    <t>F3</t>
  </si>
  <si>
    <t>#,##0_);[赤](#,##0)</t>
  </si>
  <si>
    <t>O14</t>
  </si>
  <si>
    <t>O20</t>
  </si>
  <si>
    <t>G28</t>
  </si>
  <si>
    <t>C31:D31</t>
  </si>
  <si>
    <t>E31:F31</t>
  </si>
  <si>
    <t>G31</t>
  </si>
  <si>
    <t>C32:D32</t>
  </si>
  <si>
    <t>E32:F32</t>
  </si>
  <si>
    <t>G32</t>
  </si>
  <si>
    <t>C33:D33</t>
  </si>
  <si>
    <t>E33:F33</t>
  </si>
  <si>
    <t>G33</t>
  </si>
  <si>
    <t>G34</t>
  </si>
  <si>
    <t>O38</t>
  </si>
  <si>
    <t>P67</t>
  </si>
  <si>
    <t>施設調査書（民間保育所）</t>
    <rPh sb="0" eb="2">
      <t>シセツ</t>
    </rPh>
    <rPh sb="2" eb="4">
      <t>チョウサ</t>
    </rPh>
    <rPh sb="4" eb="5">
      <t>ショ</t>
    </rPh>
    <rPh sb="6" eb="8">
      <t>ミンカン</t>
    </rPh>
    <rPh sb="8" eb="10">
      <t>ホイク</t>
    </rPh>
    <rPh sb="10" eb="11">
      <t>ジョ</t>
    </rPh>
    <phoneticPr fontId="3"/>
  </si>
  <si>
    <t>①</t>
    <phoneticPr fontId="3"/>
  </si>
  <si>
    <r>
      <t xml:space="preserve">
「データの入力」ボタン
調査書の各欄に入力してください。</t>
    </r>
    <r>
      <rPr>
        <b/>
        <sz val="11"/>
        <rFont val="ＭＳ Ｐゴシック"/>
        <family val="3"/>
        <charset val="128"/>
      </rPr>
      <t>施設名</t>
    </r>
    <r>
      <rPr>
        <sz val="11"/>
        <rFont val="ＭＳ Ｐゴシック"/>
        <family val="3"/>
        <charset val="128"/>
      </rPr>
      <t xml:space="preserve">は忘れずにご記入ください。
右のボタンを押すとページの先頭へ移動します。P0、P1、P2・・・とシートタブをクリックし、入力していってください。
</t>
    </r>
    <rPh sb="29" eb="31">
      <t>シセツ</t>
    </rPh>
    <phoneticPr fontId="3"/>
  </si>
  <si>
    <t>↓</t>
    <phoneticPr fontId="3"/>
  </si>
  <si>
    <t>②</t>
    <phoneticPr fontId="3"/>
  </si>
  <si>
    <t>「印刷プレビュー」ボタン
入力が終わったら、右のボタンを押すとエクセルの印刷ﾌﾟﾚﾋﾞｭｰ画面になります、レイアウト等の確認後、印刷を行えます。（内容をチェックするときにご利用いただけます）</t>
    <phoneticPr fontId="3"/>
  </si>
  <si>
    <t>③</t>
    <phoneticPr fontId="3"/>
  </si>
  <si>
    <t>「電子提出用保存」ボタン
提出用にエクセル形式で保存されます。
使用中エクセルと同じカレントフォルダ内に「日付＋施設名.xls」の形式で別名保存されます。</t>
    <rPh sb="1" eb="3">
      <t>デンシ</t>
    </rPh>
    <rPh sb="3" eb="5">
      <t>テイシュツ</t>
    </rPh>
    <rPh sb="5" eb="6">
      <t>ヨウ</t>
    </rPh>
    <rPh sb="6" eb="8">
      <t>ホゾン</t>
    </rPh>
    <rPh sb="13" eb="16">
      <t>テイシュツヨウ</t>
    </rPh>
    <rPh sb="21" eb="23">
      <t>ケイシキ</t>
    </rPh>
    <rPh sb="24" eb="26">
      <t>ホゾン</t>
    </rPh>
    <rPh sb="32" eb="34">
      <t>シヨウ</t>
    </rPh>
    <rPh sb="34" eb="35">
      <t>チュウ</t>
    </rPh>
    <rPh sb="40" eb="41">
      <t>オナ</t>
    </rPh>
    <rPh sb="50" eb="51">
      <t>ナイ</t>
    </rPh>
    <rPh sb="53" eb="55">
      <t>ヒヅケ</t>
    </rPh>
    <rPh sb="56" eb="58">
      <t>シセツ</t>
    </rPh>
    <rPh sb="58" eb="59">
      <t>メイ</t>
    </rPh>
    <rPh sb="65" eb="67">
      <t>ケイシキ</t>
    </rPh>
    <rPh sb="68" eb="70">
      <t>ベツメイ</t>
    </rPh>
    <rPh sb="70" eb="72">
      <t>ホゾン</t>
    </rPh>
    <phoneticPr fontId="3"/>
  </si>
  <si>
    <t>④</t>
    <phoneticPr fontId="3"/>
  </si>
  <si>
    <t>⑤</t>
    <phoneticPr fontId="3"/>
  </si>
  <si>
    <t>⑥</t>
    <phoneticPr fontId="3"/>
  </si>
  <si>
    <t>分業作業で入力をする方は必ずお読みください</t>
    <rPh sb="0" eb="2">
      <t>ブンギョウ</t>
    </rPh>
    <rPh sb="2" eb="4">
      <t>サギョウ</t>
    </rPh>
    <rPh sb="5" eb="7">
      <t>ニュウリョク</t>
    </rPh>
    <rPh sb="10" eb="11">
      <t>カタ</t>
    </rPh>
    <rPh sb="12" eb="13">
      <t>カナラ</t>
    </rPh>
    <rPh sb="15" eb="16">
      <t>ヨ</t>
    </rPh>
    <phoneticPr fontId="3"/>
  </si>
  <si>
    <t xml:space="preserve">一つの施設に対してページごとに入力作業を分担する場合は次の点に注意して作業してください
1.同様の調査書の入力プログラムをそれぞれのPCにコピーする。
2.入力範囲はシート単位＝ページ単位(P1からP**)で他の入力作業範囲と重複しないようにする。
施設名は必ず同じ名称で入力すること（施設名称の入力は必須項目のため）
3.各PCで入力後、保存番号をほか作業者と重複しないように指定して④のCSV出力を行う。
</t>
    <rPh sb="173" eb="175">
      <t>ホゾン</t>
    </rPh>
    <rPh sb="201" eb="203">
      <t>シュツリョク</t>
    </rPh>
    <phoneticPr fontId="3"/>
  </si>
  <si>
    <t xml:space="preserve">
4.⑤のボタンを押して取り込み対象のCSVファイルを選択します。CSVデータの取り込みが実行されます。</t>
    <phoneticPr fontId="3"/>
  </si>
  <si>
    <t>01</t>
    <phoneticPr fontId="3"/>
  </si>
  <si>
    <t>システムで保存したファイル名は名称変更しないようご注意ください</t>
    <rPh sb="5" eb="7">
      <t>ホゾン</t>
    </rPh>
    <rPh sb="13" eb="14">
      <t>メイ</t>
    </rPh>
    <rPh sb="15" eb="17">
      <t>メイショウ</t>
    </rPh>
    <rPh sb="17" eb="19">
      <t>ヘンコウ</t>
    </rPh>
    <rPh sb="25" eb="27">
      <t>チュウイ</t>
    </rPh>
    <phoneticPr fontId="3"/>
  </si>
  <si>
    <t>02</t>
  </si>
  <si>
    <t>03</t>
  </si>
  <si>
    <t>04</t>
  </si>
  <si>
    <t>05</t>
  </si>
  <si>
    <t>06</t>
  </si>
  <si>
    <t>07</t>
  </si>
  <si>
    <t>08</t>
  </si>
  <si>
    <t>09</t>
  </si>
  <si>
    <t>10</t>
  </si>
  <si>
    <t>11</t>
  </si>
  <si>
    <t>12</t>
  </si>
  <si>
    <t>13</t>
  </si>
  <si>
    <t>14</t>
  </si>
  <si>
    <t>15</t>
  </si>
  <si>
    <t>16</t>
  </si>
  <si>
    <t>17</t>
  </si>
  <si>
    <t>18</t>
  </si>
  <si>
    <t>19</t>
  </si>
  <si>
    <t>20</t>
  </si>
  <si>
    <t>民間保育所</t>
    <phoneticPr fontId="3"/>
  </si>
  <si>
    <t xml:space="preserve">「CSV出力」ボタン
次年度取り込み用データを出力する場合は右のこのボタンを押します。CSVファイルは使用中のエクセルのカレントフォルダ＋送信フォルダになります。ファイル名は自動で出力されます。
”H30+法人番号（又は施設番号）_+法人名（施設名）+保存番号.csv”
例）H300125さわやか福祉01.csv
同名ファイルが保存先にある場合は上書きされます。上書きしたくない場合は保存番号を変更してください。
</t>
    <rPh sb="4" eb="6">
      <t>シュツリョク</t>
    </rPh>
    <rPh sb="11" eb="12">
      <t>ジ</t>
    </rPh>
    <rPh sb="12" eb="14">
      <t>ネンド</t>
    </rPh>
    <rPh sb="14" eb="15">
      <t>ト</t>
    </rPh>
    <rPh sb="16" eb="17">
      <t>コ</t>
    </rPh>
    <rPh sb="18" eb="19">
      <t>ヨウ</t>
    </rPh>
    <rPh sb="23" eb="25">
      <t>シュツリョク</t>
    </rPh>
    <phoneticPr fontId="3"/>
  </si>
  <si>
    <r>
      <t>【昨年度回答データ取込機能なし版】</t>
    </r>
    <r>
      <rPr>
        <b/>
        <sz val="12"/>
        <color indexed="9"/>
        <rFont val="ＭＳ Ｐゴシック"/>
        <family val="3"/>
        <charset val="128"/>
      </rPr>
      <t xml:space="preserve">
平成</t>
    </r>
    <r>
      <rPr>
        <b/>
        <sz val="12"/>
        <color indexed="10"/>
        <rFont val="ＭＳ Ｐゴシック"/>
        <family val="3"/>
        <charset val="128"/>
      </rPr>
      <t>30</t>
    </r>
    <r>
      <rPr>
        <b/>
        <sz val="12"/>
        <color indexed="9"/>
        <rFont val="ＭＳ Ｐゴシック"/>
        <family val="3"/>
        <charset val="128"/>
      </rPr>
      <t>年度　電子提出ツールのポイントと操作</t>
    </r>
    <rPh sb="18" eb="20">
      <t>ヘイセイ</t>
    </rPh>
    <rPh sb="22" eb="23">
      <t>ネン</t>
    </rPh>
    <rPh sb="23" eb="24">
      <t>ド</t>
    </rPh>
    <rPh sb="25" eb="27">
      <t>デンシ</t>
    </rPh>
    <rPh sb="27" eb="29">
      <t>テイシュツ</t>
    </rPh>
    <rPh sb="38" eb="40">
      <t>ソウサ</t>
    </rPh>
    <phoneticPr fontId="3"/>
  </si>
  <si>
    <t>本様式は【昨年度回答データ取込機能なし版】です。
「⑤データ取込ボタン」は昨年度回答データを取込めませんが、⑥の分業作業で入力する際にご利用ください。</t>
    <phoneticPr fontId="3"/>
  </si>
  <si>
    <r>
      <rPr>
        <sz val="11"/>
        <color indexed="10"/>
        <rFont val="ＭＳ Ｐゴシック"/>
        <family val="3"/>
        <charset val="128"/>
      </rPr>
      <t>【本調査書の操作に関するお問合せ先】</t>
    </r>
    <r>
      <rPr>
        <sz val="9"/>
        <color indexed="10"/>
        <rFont val="ＭＳ Ｐゴシック"/>
        <family val="3"/>
        <charset val="128"/>
      </rPr>
      <t xml:space="preserve">
（調査書の内容及び東京都電子申請共同運営サービスに関することを除きます。）
</t>
    </r>
    <r>
      <rPr>
        <b/>
        <sz val="11"/>
        <color indexed="10"/>
        <rFont val="ＭＳ Ｐゴシック"/>
        <family val="3"/>
        <charset val="128"/>
      </rPr>
      <t>Mail　：　support01@exis.ne.jp  電話　：　０５０－１７４６－８６７１</t>
    </r>
    <r>
      <rPr>
        <sz val="9"/>
        <color indexed="10"/>
        <rFont val="ＭＳ Ｐゴシック"/>
        <family val="3"/>
        <charset val="128"/>
      </rPr>
      <t xml:space="preserve">
</t>
    </r>
    <r>
      <rPr>
        <b/>
        <sz val="9"/>
        <color indexed="10"/>
        <rFont val="ＭＳ Ｐゴシック"/>
        <family val="3"/>
        <charset val="128"/>
      </rPr>
      <t xml:space="preserve">平成３０年５月７日（月）～７月６日（金）(ただし、土・日曜、祝日を除く）  </t>
    </r>
    <r>
      <rPr>
        <sz val="9"/>
        <color indexed="10"/>
        <rFont val="ＭＳ Ｐゴシック"/>
        <family val="3"/>
        <charset val="128"/>
      </rPr>
      <t xml:space="preserve">
</t>
    </r>
    <r>
      <rPr>
        <b/>
        <sz val="9"/>
        <color indexed="10"/>
        <rFont val="ＭＳ Ｐゴシック"/>
        <family val="3"/>
        <charset val="128"/>
      </rPr>
      <t>受付時間：　９：３０～１２：００　１３：００～１７：４５</t>
    </r>
    <r>
      <rPr>
        <sz val="9"/>
        <color indexed="10"/>
        <rFont val="ＭＳ Ｐゴシック"/>
        <family val="3"/>
        <charset val="128"/>
      </rPr>
      <t xml:space="preserve">
【電子提出先「東京都電子申請共同運営サービス」についての注意点】
本調査書の電子提出には、利用者登録は不要となっております。
電子提出を積極的にご活用願います。</t>
    </r>
    <rPh sb="144" eb="146">
      <t>ウケツケ</t>
    </rPh>
    <rPh sb="146" eb="148">
      <t>ジカン</t>
    </rPh>
    <phoneticPr fontId="3"/>
  </si>
  <si>
    <t>事業所名</t>
    <rPh sb="0" eb="3">
      <t>ジギョウショ</t>
    </rPh>
    <rPh sb="3" eb="4">
      <t>メイ</t>
    </rPh>
    <phoneticPr fontId="3"/>
  </si>
  <si>
    <t>事業所の所在地</t>
    <rPh sb="0" eb="2">
      <t>ジギョウ</t>
    </rPh>
    <rPh sb="2" eb="3">
      <t>ショ</t>
    </rPh>
    <rPh sb="4" eb="7">
      <t>ショザイチ</t>
    </rPh>
    <phoneticPr fontId="5"/>
  </si>
  <si>
    <t>連携施設の種類</t>
    <rPh sb="0" eb="2">
      <t>レンケイ</t>
    </rPh>
    <rPh sb="2" eb="4">
      <t>シセツ</t>
    </rPh>
    <rPh sb="5" eb="7">
      <t>シュルイ</t>
    </rPh>
    <phoneticPr fontId="5"/>
  </si>
  <si>
    <t>連携施設の所在地</t>
    <rPh sb="0" eb="2">
      <t>レンケイ</t>
    </rPh>
    <rPh sb="2" eb="4">
      <t>シセツ</t>
    </rPh>
    <rPh sb="5" eb="8">
      <t>ショザイチ</t>
    </rPh>
    <phoneticPr fontId="3"/>
  </si>
  <si>
    <t>連携協力の内容</t>
    <rPh sb="0" eb="2">
      <t>レンケイ</t>
    </rPh>
    <rPh sb="2" eb="4">
      <t>キョウリョク</t>
    </rPh>
    <rPh sb="5" eb="7">
      <t>ナイヨウ</t>
    </rPh>
    <phoneticPr fontId="3"/>
  </si>
  <si>
    <t>事業者</t>
    <rPh sb="0" eb="3">
      <t>ジギョウシャ</t>
    </rPh>
    <phoneticPr fontId="5"/>
  </si>
  <si>
    <t>代表者名
(肩書き　氏名)</t>
    <rPh sb="6" eb="8">
      <t>カタガ</t>
    </rPh>
    <rPh sb="10" eb="12">
      <t>シメイ</t>
    </rPh>
    <phoneticPr fontId="3"/>
  </si>
  <si>
    <t>家庭的保育支援者
又は管理者</t>
    <rPh sb="0" eb="3">
      <t>カテイテキ</t>
    </rPh>
    <rPh sb="3" eb="5">
      <t>ホイク</t>
    </rPh>
    <rPh sb="5" eb="8">
      <t>シエンシャ</t>
    </rPh>
    <rPh sb="9" eb="10">
      <t>マタ</t>
    </rPh>
    <rPh sb="11" eb="14">
      <t>カンリシャ</t>
    </rPh>
    <phoneticPr fontId="3"/>
  </si>
  <si>
    <t>事業所名</t>
    <rPh sb="0" eb="3">
      <t>ジギョウショ</t>
    </rPh>
    <rPh sb="3" eb="4">
      <t>メイ</t>
    </rPh>
    <phoneticPr fontId="5"/>
  </si>
  <si>
    <t>管理規程（運営規程等）</t>
    <rPh sb="5" eb="7">
      <t>ウンエイ</t>
    </rPh>
    <rPh sb="7" eb="9">
      <t>キテイ</t>
    </rPh>
    <rPh sb="9" eb="10">
      <t>トウ</t>
    </rPh>
    <phoneticPr fontId="5"/>
  </si>
  <si>
    <t>　在籍児童数</t>
    <phoneticPr fontId="3"/>
  </si>
  <si>
    <t>　確認定員</t>
    <rPh sb="1" eb="3">
      <t>カクニン</t>
    </rPh>
    <rPh sb="3" eb="5">
      <t>テイイン</t>
    </rPh>
    <phoneticPr fontId="5"/>
  </si>
  <si>
    <t>C</t>
    <phoneticPr fontId="3"/>
  </si>
  <si>
    <t>Ｃ/Ｂ</t>
    <phoneticPr fontId="3"/>
  </si>
  <si>
    <t>Ｃ/Ａ</t>
    <phoneticPr fontId="3"/>
  </si>
  <si>
    <t>家庭的保育事業等設置認可書（内容変更含む）</t>
    <rPh sb="0" eb="3">
      <t>カテイテキ</t>
    </rPh>
    <rPh sb="3" eb="5">
      <t>ホイク</t>
    </rPh>
    <rPh sb="5" eb="7">
      <t>ジギョウ</t>
    </rPh>
    <rPh sb="7" eb="8">
      <t>トウ</t>
    </rPh>
    <rPh sb="8" eb="10">
      <t>セッチ</t>
    </rPh>
    <rPh sb="10" eb="12">
      <t>ニンカ</t>
    </rPh>
    <rPh sb="12" eb="13">
      <t>ショ</t>
    </rPh>
    <phoneticPr fontId="5"/>
  </si>
  <si>
    <t>特定地域型保育事業等確認通知書（内容変更含む）</t>
    <rPh sb="0" eb="2">
      <t>トクテイ</t>
    </rPh>
    <rPh sb="2" eb="5">
      <t>チイキガタ</t>
    </rPh>
    <rPh sb="5" eb="7">
      <t>ホイク</t>
    </rPh>
    <rPh sb="7" eb="9">
      <t>ジギョウ</t>
    </rPh>
    <rPh sb="9" eb="10">
      <t>トウ</t>
    </rPh>
    <rPh sb="10" eb="12">
      <t>カクニン</t>
    </rPh>
    <rPh sb="12" eb="14">
      <t>ツウチ</t>
    </rPh>
    <rPh sb="14" eb="15">
      <t>ショ</t>
    </rPh>
    <phoneticPr fontId="5"/>
  </si>
  <si>
    <t>入所児童数(保育標準時間認定)</t>
    <rPh sb="0" eb="2">
      <t>ニュウショ</t>
    </rPh>
    <rPh sb="2" eb="4">
      <t>ジドウ</t>
    </rPh>
    <rPh sb="4" eb="5">
      <t>スウ</t>
    </rPh>
    <rPh sb="6" eb="8">
      <t>ホイク</t>
    </rPh>
    <rPh sb="8" eb="10">
      <t>ヒョウジュン</t>
    </rPh>
    <rPh sb="10" eb="12">
      <t>ジカン</t>
    </rPh>
    <rPh sb="12" eb="14">
      <t>ニンテイ</t>
    </rPh>
    <phoneticPr fontId="3"/>
  </si>
  <si>
    <t>入所児童数(保育短時間認定)</t>
    <rPh sb="0" eb="2">
      <t>ニュウショ</t>
    </rPh>
    <rPh sb="6" eb="8">
      <t>ホイク</t>
    </rPh>
    <rPh sb="8" eb="11">
      <t>タンジカン</t>
    </rPh>
    <rPh sb="11" eb="13">
      <t>ニンテイ</t>
    </rPh>
    <phoneticPr fontId="3"/>
  </si>
  <si>
    <t>-</t>
  </si>
  <si>
    <t>私的契約児数</t>
    <rPh sb="0" eb="2">
      <t>シテキ</t>
    </rPh>
    <rPh sb="2" eb="4">
      <t>ケイヤク</t>
    </rPh>
    <rPh sb="4" eb="5">
      <t>ジ</t>
    </rPh>
    <rPh sb="5" eb="6">
      <t>カズ</t>
    </rPh>
    <phoneticPr fontId="3"/>
  </si>
  <si>
    <t>D</t>
  </si>
  <si>
    <t>Ｆ/Ｄ</t>
  </si>
  <si>
    <t>Ｅ</t>
  </si>
  <si>
    <t>Ｆ/Ｅ</t>
  </si>
  <si>
    <t>Ｆ</t>
  </si>
  <si>
    <t>Ｇ</t>
  </si>
  <si>
    <t>Ｈ</t>
  </si>
  <si>
    <t>Ⅰ</t>
  </si>
  <si>
    <t>　確認定員　</t>
    <rPh sb="1" eb="3">
      <t>カクニン</t>
    </rPh>
    <phoneticPr fontId="5"/>
  </si>
  <si>
    <t>　在籍児童数</t>
    <phoneticPr fontId="3"/>
  </si>
  <si>
    <t>　登園児童数</t>
    <rPh sb="1" eb="3">
      <t>トウエン</t>
    </rPh>
    <phoneticPr fontId="3"/>
  </si>
  <si>
    <t>　私的契約利用児童数</t>
    <rPh sb="1" eb="3">
      <t>シテキ</t>
    </rPh>
    <rPh sb="3" eb="5">
      <t>ケイヤク</t>
    </rPh>
    <rPh sb="5" eb="7">
      <t>リヨウ</t>
    </rPh>
    <rPh sb="7" eb="9">
      <t>ジドウ</t>
    </rPh>
    <phoneticPr fontId="3"/>
  </si>
  <si>
    <t>検査日
現在
登園数</t>
    <rPh sb="0" eb="2">
      <t>ケンサ</t>
    </rPh>
    <rPh sb="2" eb="3">
      <t>ビ</t>
    </rPh>
    <rPh sb="4" eb="6">
      <t>ゲンザイ</t>
    </rPh>
    <rPh sb="7" eb="9">
      <t>トウエン</t>
    </rPh>
    <rPh sb="9" eb="10">
      <t>スウ</t>
    </rPh>
    <phoneticPr fontId="3"/>
  </si>
  <si>
    <t>　　　(ｱ)　支給認定証を確認していますか。</t>
    <rPh sb="7" eb="9">
      <t>シキュウ</t>
    </rPh>
    <rPh sb="9" eb="11">
      <t>ニンテイ</t>
    </rPh>
    <rPh sb="13" eb="15">
      <t>カクニン</t>
    </rPh>
    <phoneticPr fontId="3"/>
  </si>
  <si>
    <t>　　　(ｲ)　利用者に施設型給付費等の額に係る通知を行っていますか。</t>
    <rPh sb="7" eb="10">
      <t>リヨウシャ</t>
    </rPh>
    <rPh sb="11" eb="14">
      <t>シセツガタ</t>
    </rPh>
    <rPh sb="14" eb="16">
      <t>キュウフ</t>
    </rPh>
    <rPh sb="16" eb="17">
      <t>ヒ</t>
    </rPh>
    <rPh sb="17" eb="18">
      <t>トウ</t>
    </rPh>
    <rPh sb="19" eb="20">
      <t>ガク</t>
    </rPh>
    <rPh sb="21" eb="22">
      <t>カカ</t>
    </rPh>
    <rPh sb="23" eb="25">
      <t>ツウチ</t>
    </rPh>
    <rPh sb="26" eb="27">
      <t>オコナ</t>
    </rPh>
    <phoneticPr fontId="3"/>
  </si>
  <si>
    <t>「いる・いない」を記入してください。</t>
    <phoneticPr fontId="3"/>
  </si>
  <si>
    <t>　　ア　事業所運営全般の方針</t>
    <rPh sb="4" eb="7">
      <t>ジギョウショ</t>
    </rPh>
    <rPh sb="7" eb="9">
      <t>ウンエイ</t>
    </rPh>
    <rPh sb="9" eb="11">
      <t>ゼンパン</t>
    </rPh>
    <rPh sb="12" eb="14">
      <t>ホウシン</t>
    </rPh>
    <phoneticPr fontId="3"/>
  </si>
  <si>
    <t>(ｱ)　小規模保育事業Ａ型(保育士１０割)</t>
    <rPh sb="4" eb="7">
      <t>ショウキボ</t>
    </rPh>
    <rPh sb="7" eb="9">
      <t>ホイク</t>
    </rPh>
    <rPh sb="9" eb="11">
      <t>ジギョウ</t>
    </rPh>
    <rPh sb="12" eb="13">
      <t>ガタ</t>
    </rPh>
    <rPh sb="14" eb="16">
      <t>ホイク</t>
    </rPh>
    <rPh sb="16" eb="17">
      <t>シ</t>
    </rPh>
    <rPh sb="19" eb="20">
      <t>ワリ</t>
    </rPh>
    <phoneticPr fontId="3"/>
  </si>
  <si>
    <t>年齢別
配置基準計</t>
    <rPh sb="0" eb="2">
      <t>ネンレイ</t>
    </rPh>
    <rPh sb="2" eb="3">
      <t>ベツ</t>
    </rPh>
    <rPh sb="4" eb="6">
      <t>ハイチ</t>
    </rPh>
    <rPh sb="6" eb="8">
      <t>キジュン</t>
    </rPh>
    <rPh sb="8" eb="9">
      <t>ケイ</t>
    </rPh>
    <phoneticPr fontId="3"/>
  </si>
  <si>
    <t>加算</t>
    <rPh sb="0" eb="2">
      <t>カサン</t>
    </rPh>
    <phoneticPr fontId="3"/>
  </si>
  <si>
    <t>確認(基本分単価相当)配置基準</t>
    <rPh sb="0" eb="2">
      <t>カクニン</t>
    </rPh>
    <rPh sb="3" eb="5">
      <t>キホン</t>
    </rPh>
    <rPh sb="5" eb="6">
      <t>ブン</t>
    </rPh>
    <rPh sb="6" eb="8">
      <t>タンカ</t>
    </rPh>
    <rPh sb="8" eb="10">
      <t>ソウトウ</t>
    </rPh>
    <rPh sb="11" eb="13">
      <t>ハイチ</t>
    </rPh>
    <rPh sb="13" eb="15">
      <t>キジュン</t>
    </rPh>
    <phoneticPr fontId="3"/>
  </si>
  <si>
    <t>必要保育士数
(注２)</t>
    <rPh sb="0" eb="2">
      <t>ヒツヨウ</t>
    </rPh>
    <rPh sb="2" eb="4">
      <t>ホイク</t>
    </rPh>
    <rPh sb="4" eb="5">
      <t>シ</t>
    </rPh>
    <rPh sb="5" eb="6">
      <t>カズ</t>
    </rPh>
    <rPh sb="8" eb="9">
      <t>チュウ</t>
    </rPh>
    <phoneticPr fontId="3"/>
  </si>
  <si>
    <t>保育標準時間
認定児が利用
する事業所</t>
    <rPh sb="16" eb="19">
      <t>ジギョウショ</t>
    </rPh>
    <phoneticPr fontId="3"/>
  </si>
  <si>
    <t>全事業所</t>
    <rPh sb="0" eb="1">
      <t>ゼン</t>
    </rPh>
    <rPh sb="1" eb="4">
      <t>ジギョウショ</t>
    </rPh>
    <phoneticPr fontId="3"/>
  </si>
  <si>
    <t>常勤職員</t>
    <rPh sb="0" eb="2">
      <t>ジョウキン</t>
    </rPh>
    <rPh sb="2" eb="4">
      <t>ショクイン</t>
    </rPh>
    <phoneticPr fontId="3"/>
  </si>
  <si>
    <t xml:space="preserve"> （A又はBのいずれ
か多い方に加算１を加えた数）</t>
    <rPh sb="12" eb="13">
      <t>オオ</t>
    </rPh>
    <rPh sb="14" eb="15">
      <t>ホウ</t>
    </rPh>
    <rPh sb="16" eb="18">
      <t>カサン</t>
    </rPh>
    <rPh sb="20" eb="21">
      <t>クワ</t>
    </rPh>
    <rPh sb="23" eb="24">
      <t>カズ</t>
    </rPh>
    <phoneticPr fontId="3"/>
  </si>
  <si>
    <t xml:space="preserve"> (6)  家庭的保育支援者又は管理者の職務</t>
    <rPh sb="6" eb="9">
      <t>カテイテキ</t>
    </rPh>
    <rPh sb="9" eb="11">
      <t>ホイク</t>
    </rPh>
    <rPh sb="11" eb="14">
      <t>シエンシャ</t>
    </rPh>
    <rPh sb="14" eb="15">
      <t>マタ</t>
    </rPh>
    <rPh sb="16" eb="19">
      <t>カンリシャ</t>
    </rPh>
    <phoneticPr fontId="3"/>
  </si>
  <si>
    <t>兼任・兼業　（法人内で当該家庭的保育支援者又は管理者以外の役職を兼任している場合、当該法人以外で他の業務を行っている等）</t>
    <rPh sb="0" eb="2">
      <t>ケンニン</t>
    </rPh>
    <rPh sb="3" eb="5">
      <t>ケンギョウ</t>
    </rPh>
    <rPh sb="7" eb="9">
      <t>ホウジン</t>
    </rPh>
    <rPh sb="9" eb="10">
      <t>ナイ</t>
    </rPh>
    <rPh sb="11" eb="13">
      <t>トウガイ</t>
    </rPh>
    <rPh sb="13" eb="16">
      <t>カテイテキ</t>
    </rPh>
    <rPh sb="16" eb="18">
      <t>ホイク</t>
    </rPh>
    <rPh sb="18" eb="21">
      <t>シエンシャ</t>
    </rPh>
    <rPh sb="21" eb="22">
      <t>マタ</t>
    </rPh>
    <rPh sb="23" eb="26">
      <t>カンリシャ</t>
    </rPh>
    <rPh sb="26" eb="28">
      <t>イガイ</t>
    </rPh>
    <rPh sb="29" eb="30">
      <t>ヤク</t>
    </rPh>
    <rPh sb="30" eb="31">
      <t>ショク</t>
    </rPh>
    <rPh sb="32" eb="34">
      <t>ケンニン</t>
    </rPh>
    <rPh sb="38" eb="40">
      <t>バアイ</t>
    </rPh>
    <rPh sb="41" eb="43">
      <t>トウガイ</t>
    </rPh>
    <rPh sb="43" eb="45">
      <t>ホウジン</t>
    </rPh>
    <rPh sb="45" eb="47">
      <t>イガイ</t>
    </rPh>
    <rPh sb="48" eb="49">
      <t>タ</t>
    </rPh>
    <rPh sb="50" eb="52">
      <t>ギョウム</t>
    </rPh>
    <rPh sb="53" eb="54">
      <t>オコナ</t>
    </rPh>
    <rPh sb="58" eb="59">
      <t>トウ</t>
    </rPh>
    <phoneticPr fontId="5"/>
  </si>
  <si>
    <t>入所関係書類(利用契約書含む)</t>
    <rPh sb="7" eb="9">
      <t>リヨウ</t>
    </rPh>
    <rPh sb="9" eb="12">
      <t>ケイヤクショ</t>
    </rPh>
    <rPh sb="12" eb="13">
      <t>フク</t>
    </rPh>
    <phoneticPr fontId="5"/>
  </si>
  <si>
    <t>担当保育従事者数</t>
    <rPh sb="4" eb="7">
      <t>ジュウジシャ</t>
    </rPh>
    <rPh sb="7" eb="8">
      <t>スウ</t>
    </rPh>
    <phoneticPr fontId="5"/>
  </si>
  <si>
    <t>内訳</t>
    <rPh sb="0" eb="2">
      <t>ウチワケ</t>
    </rPh>
    <phoneticPr fontId="3"/>
  </si>
  <si>
    <t>保育士</t>
    <rPh sb="0" eb="3">
      <t>ホイクシ</t>
    </rPh>
    <phoneticPr fontId="3"/>
  </si>
  <si>
    <t>家庭的
保育者</t>
    <rPh sb="0" eb="3">
      <t>カテイテキ</t>
    </rPh>
    <rPh sb="4" eb="7">
      <t>ホイクシャ</t>
    </rPh>
    <phoneticPr fontId="3"/>
  </si>
  <si>
    <t>家庭的
保育補助者</t>
    <rPh sb="0" eb="3">
      <t>カテイテキ</t>
    </rPh>
    <rPh sb="4" eb="6">
      <t>ホイク</t>
    </rPh>
    <rPh sb="6" eb="9">
      <t>ホジョシャ</t>
    </rPh>
    <phoneticPr fontId="3"/>
  </si>
  <si>
    <t>資格なし</t>
    <rPh sb="0" eb="2">
      <t>シカク</t>
    </rPh>
    <phoneticPr fontId="3"/>
  </si>
  <si>
    <t>合計</t>
    <phoneticPr fontId="5"/>
  </si>
  <si>
    <t>　　</t>
    <phoneticPr fontId="3"/>
  </si>
  <si>
    <t>（注２）　私的契約児数は、備考欄に記入してください。</t>
    <rPh sb="1" eb="2">
      <t>チュウ</t>
    </rPh>
    <phoneticPr fontId="3"/>
  </si>
  <si>
    <t>常勤職員（人）</t>
    <rPh sb="0" eb="2">
      <t>ジョウキン</t>
    </rPh>
    <rPh sb="2" eb="4">
      <t>ショクイン</t>
    </rPh>
    <rPh sb="5" eb="6">
      <t>ヒト</t>
    </rPh>
    <phoneticPr fontId="3"/>
  </si>
  <si>
    <t>非常勤職員（人）</t>
    <rPh sb="0" eb="3">
      <t>ヒジョウキン</t>
    </rPh>
    <rPh sb="3" eb="5">
      <t>ショクイン</t>
    </rPh>
    <rPh sb="6" eb="7">
      <t>ヒト</t>
    </rPh>
    <phoneticPr fontId="3"/>
  </si>
  <si>
    <t>事業所名</t>
    <rPh sb="0" eb="2">
      <t>ジギョウ</t>
    </rPh>
    <rPh sb="2" eb="3">
      <t>ショ</t>
    </rPh>
    <rPh sb="3" eb="4">
      <t>メイ</t>
    </rPh>
    <phoneticPr fontId="3"/>
  </si>
  <si>
    <t>徴収簿の額</t>
    <phoneticPr fontId="5"/>
  </si>
  <si>
    <t>備　　　考　　（単価等）</t>
    <phoneticPr fontId="3"/>
  </si>
  <si>
    <t>支給認定こども</t>
    <rPh sb="0" eb="2">
      <t>シキュウ</t>
    </rPh>
    <rPh sb="2" eb="4">
      <t>ニンテイ</t>
    </rPh>
    <phoneticPr fontId="5"/>
  </si>
  <si>
    <t>延長保育</t>
    <phoneticPr fontId="5"/>
  </si>
  <si>
    <t>その他</t>
    <phoneticPr fontId="5"/>
  </si>
  <si>
    <t>　　　　　ある場合には、下表に記入してください。</t>
  </si>
  <si>
    <t>理由</t>
  </si>
  <si>
    <t>合計</t>
    <rPh sb="0" eb="2">
      <t>ゴウケイ</t>
    </rPh>
    <phoneticPr fontId="27"/>
  </si>
  <si>
    <t>積立金・積立資産明細書</t>
    <rPh sb="0" eb="2">
      <t>ツミタテ</t>
    </rPh>
    <rPh sb="2" eb="3">
      <t>キン</t>
    </rPh>
    <rPh sb="4" eb="6">
      <t>ツミタテ</t>
    </rPh>
    <rPh sb="6" eb="8">
      <t>シサン</t>
    </rPh>
    <rPh sb="8" eb="11">
      <t>メイサイショ</t>
    </rPh>
    <phoneticPr fontId="27"/>
  </si>
  <si>
    <t>単位：円</t>
    <rPh sb="0" eb="2">
      <t>タンイ</t>
    </rPh>
    <rPh sb="3" eb="4">
      <t>エン</t>
    </rPh>
    <phoneticPr fontId="27"/>
  </si>
  <si>
    <t>事業所名称　（　　　　　　　　　　　　　　）　　　　　　　　　</t>
    <rPh sb="0" eb="2">
      <t>ジギョウ</t>
    </rPh>
    <rPh sb="2" eb="3">
      <t>ショ</t>
    </rPh>
    <rPh sb="3" eb="5">
      <t>メイショウ</t>
    </rPh>
    <phoneticPr fontId="27"/>
  </si>
  <si>
    <t>区分</t>
    <rPh sb="0" eb="2">
      <t>クブン</t>
    </rPh>
    <phoneticPr fontId="27"/>
  </si>
  <si>
    <t>前期末残高</t>
    <rPh sb="0" eb="3">
      <t>ゼンキマツ</t>
    </rPh>
    <rPh sb="3" eb="5">
      <t>ザンダカ</t>
    </rPh>
    <phoneticPr fontId="27"/>
  </si>
  <si>
    <t>当期増加額</t>
    <rPh sb="0" eb="2">
      <t>トウキ</t>
    </rPh>
    <rPh sb="2" eb="4">
      <t>ゾウカ</t>
    </rPh>
    <rPh sb="4" eb="5">
      <t>ガク</t>
    </rPh>
    <phoneticPr fontId="27"/>
  </si>
  <si>
    <t>当期減少額</t>
    <rPh sb="0" eb="2">
      <t>トウキ</t>
    </rPh>
    <rPh sb="2" eb="4">
      <t>ゲンショウ</t>
    </rPh>
    <rPh sb="4" eb="5">
      <t>ガク</t>
    </rPh>
    <phoneticPr fontId="27"/>
  </si>
  <si>
    <t>期末残高</t>
    <rPh sb="0" eb="2">
      <t>キマツ</t>
    </rPh>
    <rPh sb="2" eb="4">
      <t>ザンダカ</t>
    </rPh>
    <phoneticPr fontId="27"/>
  </si>
  <si>
    <t>摘要</t>
    <rPh sb="0" eb="2">
      <t>テキヨウ</t>
    </rPh>
    <phoneticPr fontId="27"/>
  </si>
  <si>
    <t>積立金</t>
    <rPh sb="0" eb="2">
      <t>ツミタテ</t>
    </rPh>
    <rPh sb="2" eb="3">
      <t>キン</t>
    </rPh>
    <phoneticPr fontId="27"/>
  </si>
  <si>
    <t>○○積立金</t>
    <rPh sb="2" eb="4">
      <t>ツミタテ</t>
    </rPh>
    <rPh sb="4" eb="5">
      <t>キン</t>
    </rPh>
    <phoneticPr fontId="27"/>
  </si>
  <si>
    <t>△△積立金</t>
    <rPh sb="2" eb="4">
      <t>ツミタテ</t>
    </rPh>
    <rPh sb="4" eb="5">
      <t>キン</t>
    </rPh>
    <phoneticPr fontId="27"/>
  </si>
  <si>
    <t>××積立金</t>
    <rPh sb="2" eb="4">
      <t>ツミタテ</t>
    </rPh>
    <rPh sb="4" eb="5">
      <t>キン</t>
    </rPh>
    <phoneticPr fontId="27"/>
  </si>
  <si>
    <t>積立資金</t>
    <rPh sb="0" eb="2">
      <t>ツミタテ</t>
    </rPh>
    <rPh sb="2" eb="4">
      <t>シキン</t>
    </rPh>
    <phoneticPr fontId="27"/>
  </si>
  <si>
    <t>○○積立資産</t>
    <rPh sb="2" eb="4">
      <t>ツミタテ</t>
    </rPh>
    <rPh sb="4" eb="6">
      <t>シサン</t>
    </rPh>
    <phoneticPr fontId="27"/>
  </si>
  <si>
    <t>△△積立資産</t>
    <rPh sb="2" eb="4">
      <t>ツミタテ</t>
    </rPh>
    <rPh sb="4" eb="6">
      <t>シサン</t>
    </rPh>
    <phoneticPr fontId="27"/>
  </si>
  <si>
    <t>××積立資産</t>
    <rPh sb="2" eb="4">
      <t>ツミタテ</t>
    </rPh>
    <rPh sb="4" eb="6">
      <t>シサン</t>
    </rPh>
    <phoneticPr fontId="27"/>
  </si>
  <si>
    <t>連携施設の名称</t>
    <rPh sb="0" eb="2">
      <t>レンケイ</t>
    </rPh>
    <rPh sb="2" eb="4">
      <t>シセツ</t>
    </rPh>
    <rPh sb="5" eb="7">
      <t>メイショウ</t>
    </rPh>
    <phoneticPr fontId="5"/>
  </si>
  <si>
    <t>収入</t>
    <rPh sb="0" eb="2">
      <t>シュウニュウ</t>
    </rPh>
    <phoneticPr fontId="29"/>
  </si>
  <si>
    <t>支出</t>
    <rPh sb="0" eb="2">
      <t>シシュツ</t>
    </rPh>
    <phoneticPr fontId="29"/>
  </si>
  <si>
    <t>差引過不足額
③＝①-②</t>
    <rPh sb="0" eb="2">
      <t>サシヒ</t>
    </rPh>
    <rPh sb="2" eb="5">
      <t>カブソク</t>
    </rPh>
    <rPh sb="5" eb="6">
      <t>ガク</t>
    </rPh>
    <phoneticPr fontId="29"/>
  </si>
  <si>
    <t>金額（円）①</t>
    <rPh sb="0" eb="2">
      <t>キンガク</t>
    </rPh>
    <rPh sb="3" eb="4">
      <t>エン</t>
    </rPh>
    <phoneticPr fontId="29"/>
  </si>
  <si>
    <t>金額（円）②</t>
    <rPh sb="0" eb="2">
      <t>キンガク</t>
    </rPh>
    <rPh sb="3" eb="4">
      <t>エン</t>
    </rPh>
    <phoneticPr fontId="29"/>
  </si>
  <si>
    <t>１４　人件費支出</t>
    <rPh sb="3" eb="6">
      <t>ジンケンヒ</t>
    </rPh>
    <rPh sb="6" eb="8">
      <t>シシュツ</t>
    </rPh>
    <phoneticPr fontId="29"/>
  </si>
  <si>
    <t>（１）職員給料支出</t>
    <rPh sb="3" eb="5">
      <t>ショクイン</t>
    </rPh>
    <rPh sb="5" eb="7">
      <t>キュウリョウ</t>
    </rPh>
    <rPh sb="7" eb="9">
      <t>シシュツ</t>
    </rPh>
    <phoneticPr fontId="29"/>
  </si>
  <si>
    <t>（２）利用者が支払う保育料収入</t>
    <phoneticPr fontId="29"/>
  </si>
  <si>
    <t>（２）職員賞与支出</t>
    <rPh sb="3" eb="5">
      <t>ショクイン</t>
    </rPh>
    <rPh sb="5" eb="7">
      <t>ショウヨ</t>
    </rPh>
    <rPh sb="7" eb="9">
      <t>シシュツ</t>
    </rPh>
    <phoneticPr fontId="29"/>
  </si>
  <si>
    <t>（３）事業所内保育事業（従業員枠）の事業者負担</t>
    <rPh sb="3" eb="5">
      <t>ジギョウ</t>
    </rPh>
    <rPh sb="5" eb="6">
      <t>ショ</t>
    </rPh>
    <rPh sb="6" eb="7">
      <t>ナイ</t>
    </rPh>
    <rPh sb="7" eb="9">
      <t>ホイク</t>
    </rPh>
    <rPh sb="9" eb="11">
      <t>ジギョウ</t>
    </rPh>
    <rPh sb="12" eb="15">
      <t>ジュウギョウイン</t>
    </rPh>
    <rPh sb="15" eb="16">
      <t>ワク</t>
    </rPh>
    <rPh sb="18" eb="21">
      <t>ジギョウシャ</t>
    </rPh>
    <rPh sb="21" eb="23">
      <t>フタン</t>
    </rPh>
    <phoneticPr fontId="29"/>
  </si>
  <si>
    <t>（３）非常勤職員給与支出</t>
    <rPh sb="3" eb="6">
      <t>ヒジョウキン</t>
    </rPh>
    <rPh sb="6" eb="8">
      <t>ショクイン</t>
    </rPh>
    <rPh sb="8" eb="10">
      <t>キュウヨ</t>
    </rPh>
    <rPh sb="10" eb="12">
      <t>シシュツ</t>
    </rPh>
    <phoneticPr fontId="29"/>
  </si>
  <si>
    <t>２　補助金事業収入</t>
    <rPh sb="2" eb="5">
      <t>ホジョキン</t>
    </rPh>
    <rPh sb="5" eb="7">
      <t>ジギョウ</t>
    </rPh>
    <rPh sb="7" eb="9">
      <t>シュウニュウ</t>
    </rPh>
    <phoneticPr fontId="29"/>
  </si>
  <si>
    <t>（４）派遣職員費支出</t>
    <rPh sb="3" eb="5">
      <t>ハケン</t>
    </rPh>
    <rPh sb="5" eb="7">
      <t>ショクイン</t>
    </rPh>
    <rPh sb="7" eb="8">
      <t>ヒ</t>
    </rPh>
    <rPh sb="8" eb="10">
      <t>シシュツ</t>
    </rPh>
    <phoneticPr fontId="29"/>
  </si>
  <si>
    <t>（１）自治体が支払う運営費補助金</t>
    <rPh sb="3" eb="6">
      <t>ジチタイ</t>
    </rPh>
    <rPh sb="7" eb="9">
      <t>シハラ</t>
    </rPh>
    <rPh sb="10" eb="13">
      <t>ウンエイヒ</t>
    </rPh>
    <rPh sb="13" eb="16">
      <t>ホジョキン</t>
    </rPh>
    <phoneticPr fontId="29"/>
  </si>
  <si>
    <t>（５）退職給付支出</t>
    <rPh sb="3" eb="5">
      <t>タイショク</t>
    </rPh>
    <rPh sb="5" eb="7">
      <t>キュウフ</t>
    </rPh>
    <rPh sb="7" eb="9">
      <t>シシュツ</t>
    </rPh>
    <phoneticPr fontId="29"/>
  </si>
  <si>
    <t>（２）（１）以外の自治体が支払う補助金</t>
    <rPh sb="6" eb="8">
      <t>イガイ</t>
    </rPh>
    <rPh sb="9" eb="12">
      <t>ジチタイ</t>
    </rPh>
    <rPh sb="13" eb="15">
      <t>シハラ</t>
    </rPh>
    <rPh sb="16" eb="18">
      <t>ホジョ</t>
    </rPh>
    <rPh sb="18" eb="19">
      <t>キン</t>
    </rPh>
    <phoneticPr fontId="29"/>
  </si>
  <si>
    <t>（６）法定福利費支出</t>
    <rPh sb="3" eb="5">
      <t>ホウテイ</t>
    </rPh>
    <rPh sb="5" eb="7">
      <t>フクリ</t>
    </rPh>
    <rPh sb="7" eb="8">
      <t>ヒ</t>
    </rPh>
    <rPh sb="8" eb="10">
      <t>シシュツ</t>
    </rPh>
    <phoneticPr fontId="29"/>
  </si>
  <si>
    <t>（３）（２）の事業利用者が支払う利用料</t>
    <rPh sb="7" eb="9">
      <t>ジギョウ</t>
    </rPh>
    <rPh sb="9" eb="12">
      <t>リヨウシャ</t>
    </rPh>
    <rPh sb="13" eb="15">
      <t>シハラ</t>
    </rPh>
    <rPh sb="16" eb="19">
      <t>リヨウリョウ</t>
    </rPh>
    <phoneticPr fontId="29"/>
  </si>
  <si>
    <t>１５　事業費支出</t>
    <rPh sb="3" eb="6">
      <t>ジギョウヒ</t>
    </rPh>
    <rPh sb="6" eb="8">
      <t>シシュツ</t>
    </rPh>
    <phoneticPr fontId="29"/>
  </si>
  <si>
    <t>３　私的契約利用料収入</t>
    <rPh sb="2" eb="4">
      <t>シテキ</t>
    </rPh>
    <rPh sb="4" eb="6">
      <t>ケイヤク</t>
    </rPh>
    <rPh sb="6" eb="9">
      <t>リヨウリョウ</t>
    </rPh>
    <rPh sb="9" eb="11">
      <t>シュウニュウ</t>
    </rPh>
    <phoneticPr fontId="29"/>
  </si>
  <si>
    <t>　</t>
    <phoneticPr fontId="29"/>
  </si>
  <si>
    <t>（１）給食費支出</t>
    <rPh sb="3" eb="6">
      <t>キュウショクヒ</t>
    </rPh>
    <rPh sb="6" eb="8">
      <t>シシュツ</t>
    </rPh>
    <phoneticPr fontId="29"/>
  </si>
  <si>
    <t>４　その他事業収入（受入研修費、利用者等外給食費等）</t>
    <rPh sb="4" eb="5">
      <t>タ</t>
    </rPh>
    <rPh sb="5" eb="7">
      <t>ジギョウ</t>
    </rPh>
    <rPh sb="7" eb="9">
      <t>シュウニュウ</t>
    </rPh>
    <rPh sb="10" eb="12">
      <t>ウケイレ</t>
    </rPh>
    <rPh sb="12" eb="15">
      <t>ケンシュウヒ</t>
    </rPh>
    <rPh sb="16" eb="19">
      <t>リヨウシャ</t>
    </rPh>
    <rPh sb="19" eb="20">
      <t>トウ</t>
    </rPh>
    <rPh sb="20" eb="21">
      <t>ガイ</t>
    </rPh>
    <rPh sb="21" eb="24">
      <t>キュウショクヒ</t>
    </rPh>
    <rPh sb="24" eb="25">
      <t>トウ</t>
    </rPh>
    <phoneticPr fontId="29"/>
  </si>
  <si>
    <t>（２）保健衛生費支出</t>
    <rPh sb="3" eb="5">
      <t>ホケン</t>
    </rPh>
    <rPh sb="5" eb="8">
      <t>エイセイヒ</t>
    </rPh>
    <rPh sb="8" eb="10">
      <t>シシュツ</t>
    </rPh>
    <phoneticPr fontId="29"/>
  </si>
  <si>
    <t>５　人件費積立資産取崩収入</t>
    <rPh sb="2" eb="5">
      <t>ジンケンヒ</t>
    </rPh>
    <rPh sb="5" eb="7">
      <t>ツミタテ</t>
    </rPh>
    <rPh sb="7" eb="9">
      <t>シサン</t>
    </rPh>
    <rPh sb="9" eb="11">
      <t>トリクズ</t>
    </rPh>
    <rPh sb="11" eb="13">
      <t>シュウニュウ</t>
    </rPh>
    <phoneticPr fontId="29"/>
  </si>
  <si>
    <t>（３）保育材料費支出</t>
    <rPh sb="3" eb="5">
      <t>ホイク</t>
    </rPh>
    <rPh sb="5" eb="8">
      <t>ザイリョウヒ</t>
    </rPh>
    <rPh sb="8" eb="10">
      <t>シシュツ</t>
    </rPh>
    <phoneticPr fontId="29"/>
  </si>
  <si>
    <t>６　修繕積立資産取崩収入</t>
    <rPh sb="2" eb="4">
      <t>シュウゼン</t>
    </rPh>
    <rPh sb="4" eb="6">
      <t>ツミタテ</t>
    </rPh>
    <rPh sb="6" eb="8">
      <t>シサン</t>
    </rPh>
    <rPh sb="8" eb="10">
      <t>トリクズ</t>
    </rPh>
    <rPh sb="10" eb="12">
      <t>シュウニュウ</t>
    </rPh>
    <phoneticPr fontId="29"/>
  </si>
  <si>
    <t>（４）水道光熱費支出</t>
    <rPh sb="3" eb="5">
      <t>スイドウ</t>
    </rPh>
    <rPh sb="5" eb="8">
      <t>コウネツヒ</t>
    </rPh>
    <rPh sb="8" eb="10">
      <t>シシュツ</t>
    </rPh>
    <phoneticPr fontId="29"/>
  </si>
  <si>
    <t>７　備品等購入積立資産取崩収入</t>
    <rPh sb="2" eb="5">
      <t>ビヒンナド</t>
    </rPh>
    <rPh sb="5" eb="7">
      <t>コウニュウ</t>
    </rPh>
    <rPh sb="7" eb="9">
      <t>ツミタテ</t>
    </rPh>
    <rPh sb="9" eb="11">
      <t>シサン</t>
    </rPh>
    <rPh sb="11" eb="13">
      <t>トリクズ</t>
    </rPh>
    <rPh sb="13" eb="15">
      <t>シュウニュウ</t>
    </rPh>
    <phoneticPr fontId="29"/>
  </si>
  <si>
    <t>（５）燃料費支出</t>
    <rPh sb="3" eb="6">
      <t>ネンリョウヒ</t>
    </rPh>
    <rPh sb="6" eb="8">
      <t>シシュツ</t>
    </rPh>
    <phoneticPr fontId="29"/>
  </si>
  <si>
    <t>８　保育所施設・設備整備積立資産取崩収入</t>
    <rPh sb="2" eb="4">
      <t>ホイク</t>
    </rPh>
    <rPh sb="4" eb="5">
      <t>ショ</t>
    </rPh>
    <rPh sb="5" eb="7">
      <t>シセツ</t>
    </rPh>
    <rPh sb="8" eb="10">
      <t>セツビ</t>
    </rPh>
    <rPh sb="10" eb="12">
      <t>セイビ</t>
    </rPh>
    <rPh sb="12" eb="14">
      <t>ツミタテ</t>
    </rPh>
    <rPh sb="14" eb="16">
      <t>シサン</t>
    </rPh>
    <rPh sb="16" eb="18">
      <t>トリクズ</t>
    </rPh>
    <rPh sb="18" eb="20">
      <t>シュウニュウ</t>
    </rPh>
    <phoneticPr fontId="29"/>
  </si>
  <si>
    <t>（６）消耗器具備品支出</t>
    <rPh sb="3" eb="5">
      <t>ショウモウ</t>
    </rPh>
    <rPh sb="5" eb="7">
      <t>キグ</t>
    </rPh>
    <rPh sb="7" eb="9">
      <t>ビヒン</t>
    </rPh>
    <rPh sb="9" eb="11">
      <t>シシュツ</t>
    </rPh>
    <phoneticPr fontId="29"/>
  </si>
  <si>
    <t>（７）保険料支出</t>
    <rPh sb="3" eb="6">
      <t>ホケンリョウ</t>
    </rPh>
    <rPh sb="6" eb="8">
      <t>シシュツ</t>
    </rPh>
    <phoneticPr fontId="29"/>
  </si>
  <si>
    <t>（８）賃借料支出※３</t>
    <rPh sb="3" eb="6">
      <t>チンシャクリョウ</t>
    </rPh>
    <rPh sb="6" eb="8">
      <t>シシュツ</t>
    </rPh>
    <phoneticPr fontId="29"/>
  </si>
  <si>
    <t>（９）車両費支出</t>
    <rPh sb="3" eb="5">
      <t>シャリョウ</t>
    </rPh>
    <rPh sb="5" eb="6">
      <t>ヒ</t>
    </rPh>
    <rPh sb="6" eb="8">
      <t>シシュツ</t>
    </rPh>
    <phoneticPr fontId="29"/>
  </si>
  <si>
    <t>（１０）雑支出</t>
    <rPh sb="4" eb="5">
      <t>ザツ</t>
    </rPh>
    <rPh sb="5" eb="7">
      <t>シシュツ</t>
    </rPh>
    <phoneticPr fontId="29"/>
  </si>
  <si>
    <t>１６　事務費支出</t>
    <rPh sb="3" eb="6">
      <t>ジムヒ</t>
    </rPh>
    <rPh sb="6" eb="8">
      <t>シシュツ</t>
    </rPh>
    <phoneticPr fontId="29"/>
  </si>
  <si>
    <t>（１）福利厚生費支出</t>
    <rPh sb="3" eb="5">
      <t>フクリ</t>
    </rPh>
    <rPh sb="5" eb="8">
      <t>コウセイヒ</t>
    </rPh>
    <rPh sb="8" eb="10">
      <t>シシュツ</t>
    </rPh>
    <phoneticPr fontId="29"/>
  </si>
  <si>
    <t>（２）職員被服費支出</t>
    <rPh sb="3" eb="5">
      <t>ショクイン</t>
    </rPh>
    <rPh sb="5" eb="8">
      <t>ヒフクヒ</t>
    </rPh>
    <rPh sb="8" eb="10">
      <t>シシュツ</t>
    </rPh>
    <phoneticPr fontId="29"/>
  </si>
  <si>
    <t>（３）旅費交通費支出</t>
    <rPh sb="3" eb="5">
      <t>リョヒ</t>
    </rPh>
    <rPh sb="5" eb="8">
      <t>コウツウヒ</t>
    </rPh>
    <rPh sb="8" eb="10">
      <t>シシュツ</t>
    </rPh>
    <phoneticPr fontId="29"/>
  </si>
  <si>
    <t>（４）研修研究費支出</t>
    <rPh sb="3" eb="5">
      <t>ケンシュウ</t>
    </rPh>
    <rPh sb="5" eb="8">
      <t>ケンキュウヒ</t>
    </rPh>
    <rPh sb="8" eb="10">
      <t>シシュツ</t>
    </rPh>
    <phoneticPr fontId="29"/>
  </si>
  <si>
    <t>（５）事務消耗品費支出</t>
    <rPh sb="3" eb="5">
      <t>ジム</t>
    </rPh>
    <rPh sb="5" eb="7">
      <t>ショウモウ</t>
    </rPh>
    <rPh sb="7" eb="8">
      <t>ヒン</t>
    </rPh>
    <rPh sb="8" eb="9">
      <t>ヒ</t>
    </rPh>
    <rPh sb="9" eb="11">
      <t>シシュツ</t>
    </rPh>
    <phoneticPr fontId="29"/>
  </si>
  <si>
    <t>（６）印刷製本費支出</t>
    <rPh sb="3" eb="5">
      <t>インサツ</t>
    </rPh>
    <rPh sb="5" eb="7">
      <t>セイホン</t>
    </rPh>
    <rPh sb="7" eb="8">
      <t>ヒ</t>
    </rPh>
    <rPh sb="8" eb="10">
      <t>シシュツ</t>
    </rPh>
    <phoneticPr fontId="29"/>
  </si>
  <si>
    <t>（７）水道光熱費支出</t>
    <rPh sb="3" eb="5">
      <t>スイドウ</t>
    </rPh>
    <rPh sb="5" eb="7">
      <t>コウネツ</t>
    </rPh>
    <rPh sb="7" eb="8">
      <t>ヒ</t>
    </rPh>
    <rPh sb="8" eb="10">
      <t>シシュツ</t>
    </rPh>
    <phoneticPr fontId="29"/>
  </si>
  <si>
    <t>（８）燃料費支出</t>
    <rPh sb="3" eb="6">
      <t>ネンリョウヒ</t>
    </rPh>
    <rPh sb="6" eb="8">
      <t>シシュツ</t>
    </rPh>
    <phoneticPr fontId="29"/>
  </si>
  <si>
    <t>（９）修繕費支出</t>
    <rPh sb="3" eb="6">
      <t>シュウゼンヒ</t>
    </rPh>
    <rPh sb="6" eb="8">
      <t>シシュツ</t>
    </rPh>
    <phoneticPr fontId="29"/>
  </si>
  <si>
    <t>（１０）通信運搬費支出</t>
    <rPh sb="4" eb="6">
      <t>ツウシン</t>
    </rPh>
    <rPh sb="6" eb="8">
      <t>ウンパン</t>
    </rPh>
    <rPh sb="8" eb="9">
      <t>ヒ</t>
    </rPh>
    <rPh sb="9" eb="11">
      <t>シシュツ</t>
    </rPh>
    <phoneticPr fontId="29"/>
  </si>
  <si>
    <t>（１１）会議費支出</t>
    <rPh sb="4" eb="6">
      <t>カイギ</t>
    </rPh>
    <rPh sb="6" eb="7">
      <t>ヒ</t>
    </rPh>
    <rPh sb="7" eb="9">
      <t>シシュツ</t>
    </rPh>
    <phoneticPr fontId="29"/>
  </si>
  <si>
    <t>（１２）広報費支出</t>
    <rPh sb="4" eb="6">
      <t>コウホウ</t>
    </rPh>
    <rPh sb="6" eb="7">
      <t>ヒ</t>
    </rPh>
    <rPh sb="7" eb="9">
      <t>シシュツ</t>
    </rPh>
    <phoneticPr fontId="29"/>
  </si>
  <si>
    <t>（１３）業務委託費支出</t>
    <rPh sb="4" eb="6">
      <t>ギョウム</t>
    </rPh>
    <rPh sb="6" eb="8">
      <t>イタク</t>
    </rPh>
    <rPh sb="8" eb="9">
      <t>ヒ</t>
    </rPh>
    <rPh sb="9" eb="11">
      <t>シシュツ</t>
    </rPh>
    <phoneticPr fontId="29"/>
  </si>
  <si>
    <t>（１４）手数料支出</t>
    <rPh sb="4" eb="7">
      <t>テスウリョウ</t>
    </rPh>
    <rPh sb="7" eb="9">
      <t>シシュツ</t>
    </rPh>
    <phoneticPr fontId="29"/>
  </si>
  <si>
    <t>（１５）保険料支出</t>
    <rPh sb="4" eb="7">
      <t>ホケンリョウ</t>
    </rPh>
    <rPh sb="7" eb="9">
      <t>シシュツ</t>
    </rPh>
    <phoneticPr fontId="29"/>
  </si>
  <si>
    <t>（１６）賃借料支出※３</t>
    <rPh sb="4" eb="7">
      <t>チンシャクリョウ</t>
    </rPh>
    <rPh sb="7" eb="9">
      <t>シシュツ</t>
    </rPh>
    <phoneticPr fontId="29"/>
  </si>
  <si>
    <t>（１７）保守料支出</t>
    <rPh sb="4" eb="6">
      <t>ホシュ</t>
    </rPh>
    <rPh sb="6" eb="7">
      <t>リョウ</t>
    </rPh>
    <rPh sb="7" eb="9">
      <t>シシュツ</t>
    </rPh>
    <phoneticPr fontId="29"/>
  </si>
  <si>
    <t>（１８）雑支出</t>
    <rPh sb="4" eb="5">
      <t>ザツ</t>
    </rPh>
    <rPh sb="5" eb="7">
      <t>シシュツ</t>
    </rPh>
    <phoneticPr fontId="29"/>
  </si>
  <si>
    <t>１７　人件費積立資産支出</t>
    <rPh sb="3" eb="6">
      <t>ジンケンヒ</t>
    </rPh>
    <rPh sb="6" eb="8">
      <t>ツミタテ</t>
    </rPh>
    <rPh sb="8" eb="10">
      <t>シサン</t>
    </rPh>
    <rPh sb="10" eb="12">
      <t>シシュツ</t>
    </rPh>
    <phoneticPr fontId="29"/>
  </si>
  <si>
    <t>１８　修繕積立資産支出</t>
    <rPh sb="3" eb="5">
      <t>シュウゼン</t>
    </rPh>
    <rPh sb="5" eb="7">
      <t>ツミタテ</t>
    </rPh>
    <rPh sb="7" eb="9">
      <t>シサン</t>
    </rPh>
    <rPh sb="9" eb="11">
      <t>シシュツ</t>
    </rPh>
    <phoneticPr fontId="29"/>
  </si>
  <si>
    <t>１９　備品等購入積立資産支出</t>
    <rPh sb="3" eb="6">
      <t>ビヒントウ</t>
    </rPh>
    <rPh sb="6" eb="8">
      <t>コウニュウ</t>
    </rPh>
    <rPh sb="8" eb="10">
      <t>ツミタテ</t>
    </rPh>
    <rPh sb="10" eb="12">
      <t>シサン</t>
    </rPh>
    <rPh sb="12" eb="14">
      <t>シシュツ</t>
    </rPh>
    <phoneticPr fontId="29"/>
  </si>
  <si>
    <t>２０　保育所施設・設備整備積立資産支出</t>
    <rPh sb="3" eb="5">
      <t>ホイク</t>
    </rPh>
    <rPh sb="5" eb="6">
      <t>ショ</t>
    </rPh>
    <rPh sb="6" eb="8">
      <t>シセツ</t>
    </rPh>
    <rPh sb="9" eb="11">
      <t>セツビ</t>
    </rPh>
    <rPh sb="11" eb="13">
      <t>セイビ</t>
    </rPh>
    <rPh sb="13" eb="15">
      <t>ツミタテ</t>
    </rPh>
    <rPh sb="15" eb="17">
      <t>シサン</t>
    </rPh>
    <rPh sb="17" eb="19">
      <t>シシュツ</t>
    </rPh>
    <phoneticPr fontId="29"/>
  </si>
  <si>
    <t>９　当期資金収支差額合計（欠損金）</t>
    <rPh sb="2" eb="4">
      <t>トウキ</t>
    </rPh>
    <rPh sb="4" eb="6">
      <t>シキン</t>
    </rPh>
    <rPh sb="6" eb="8">
      <t>シュウシ</t>
    </rPh>
    <rPh sb="8" eb="10">
      <t>サガク</t>
    </rPh>
    <rPh sb="10" eb="12">
      <t>ゴウケイ</t>
    </rPh>
    <rPh sb="13" eb="16">
      <t>ケッソンキン</t>
    </rPh>
    <phoneticPr fontId="29"/>
  </si>
  <si>
    <t>２１　当期資金収支差額合計</t>
    <rPh sb="3" eb="5">
      <t>トウキ</t>
    </rPh>
    <rPh sb="5" eb="7">
      <t>シキン</t>
    </rPh>
    <rPh sb="7" eb="9">
      <t>シュウシ</t>
    </rPh>
    <rPh sb="9" eb="11">
      <t>サガク</t>
    </rPh>
    <rPh sb="11" eb="13">
      <t>ゴウケイ</t>
    </rPh>
    <phoneticPr fontId="29"/>
  </si>
  <si>
    <t>２２　固定資産取得支出のうち施設の整備等に係る支出</t>
    <rPh sb="3" eb="5">
      <t>コテイ</t>
    </rPh>
    <rPh sb="5" eb="7">
      <t>シサン</t>
    </rPh>
    <rPh sb="7" eb="9">
      <t>シュトク</t>
    </rPh>
    <rPh sb="9" eb="11">
      <t>シシュツ</t>
    </rPh>
    <rPh sb="14" eb="16">
      <t>シセツ</t>
    </rPh>
    <rPh sb="17" eb="20">
      <t>セイビトウ</t>
    </rPh>
    <rPh sb="21" eb="22">
      <t>カカ</t>
    </rPh>
    <rPh sb="23" eb="25">
      <t>シシュツ</t>
    </rPh>
    <phoneticPr fontId="29"/>
  </si>
  <si>
    <t>１１　国庫補助事業に係る施設整備補助金収入</t>
    <rPh sb="3" eb="5">
      <t>コッコ</t>
    </rPh>
    <rPh sb="5" eb="7">
      <t>ホジョ</t>
    </rPh>
    <rPh sb="7" eb="9">
      <t>ジギョウ</t>
    </rPh>
    <rPh sb="10" eb="11">
      <t>カカ</t>
    </rPh>
    <rPh sb="12" eb="14">
      <t>シセツ</t>
    </rPh>
    <rPh sb="14" eb="16">
      <t>セイビ</t>
    </rPh>
    <rPh sb="16" eb="19">
      <t>ホジョキン</t>
    </rPh>
    <rPh sb="19" eb="21">
      <t>シュウニュウ</t>
    </rPh>
    <phoneticPr fontId="29"/>
  </si>
  <si>
    <t>２３　土地・建物賃借料支出</t>
    <rPh sb="3" eb="5">
      <t>トチ</t>
    </rPh>
    <rPh sb="6" eb="8">
      <t>タテモノ</t>
    </rPh>
    <rPh sb="8" eb="11">
      <t>チンシャクリョウ</t>
    </rPh>
    <rPh sb="11" eb="13">
      <t>シシュツ</t>
    </rPh>
    <phoneticPr fontId="29"/>
  </si>
  <si>
    <t>１２　国庫補助事業に係る設備整備補助金収入</t>
    <rPh sb="3" eb="5">
      <t>コッコ</t>
    </rPh>
    <rPh sb="5" eb="7">
      <t>ホジョ</t>
    </rPh>
    <rPh sb="7" eb="9">
      <t>ジギョウ</t>
    </rPh>
    <rPh sb="10" eb="11">
      <t>カカ</t>
    </rPh>
    <rPh sb="12" eb="14">
      <t>セツビ</t>
    </rPh>
    <rPh sb="14" eb="16">
      <t>セイビ</t>
    </rPh>
    <rPh sb="16" eb="19">
      <t>ホジョキン</t>
    </rPh>
    <rPh sb="19" eb="21">
      <t>シュウニュウ</t>
    </rPh>
    <phoneticPr fontId="29"/>
  </si>
  <si>
    <t>２４　２２及び２３の経費に係る借入金利息支出</t>
    <rPh sb="5" eb="6">
      <t>オヨ</t>
    </rPh>
    <rPh sb="10" eb="12">
      <t>ケイヒ</t>
    </rPh>
    <rPh sb="13" eb="14">
      <t>カカ</t>
    </rPh>
    <rPh sb="15" eb="16">
      <t>シャク</t>
    </rPh>
    <rPh sb="16" eb="18">
      <t>ニュウキン</t>
    </rPh>
    <rPh sb="18" eb="20">
      <t>リソク</t>
    </rPh>
    <rPh sb="20" eb="22">
      <t>シシュツ</t>
    </rPh>
    <phoneticPr fontId="29"/>
  </si>
  <si>
    <t>１３　２２及び２３の経費に係る積立資産取崩収入</t>
    <rPh sb="5" eb="6">
      <t>オヨ</t>
    </rPh>
    <rPh sb="10" eb="12">
      <t>ケイヒ</t>
    </rPh>
    <rPh sb="13" eb="14">
      <t>カカ</t>
    </rPh>
    <rPh sb="15" eb="17">
      <t>ツミタテ</t>
    </rPh>
    <rPh sb="17" eb="19">
      <t>シサン</t>
    </rPh>
    <rPh sb="19" eb="21">
      <t>トリクズ</t>
    </rPh>
    <rPh sb="21" eb="23">
      <t>シュウニュウ</t>
    </rPh>
    <phoneticPr fontId="29"/>
  </si>
  <si>
    <t>２５　２２及び２３の経費に係る借入金償還支出</t>
    <rPh sb="5" eb="6">
      <t>オヨ</t>
    </rPh>
    <rPh sb="10" eb="12">
      <t>ケイヒ</t>
    </rPh>
    <rPh sb="13" eb="14">
      <t>カカ</t>
    </rPh>
    <rPh sb="15" eb="16">
      <t>シャク</t>
    </rPh>
    <rPh sb="16" eb="18">
      <t>ニュウキン</t>
    </rPh>
    <rPh sb="18" eb="20">
      <t>ショウカン</t>
    </rPh>
    <rPh sb="20" eb="22">
      <t>シシュツ</t>
    </rPh>
    <phoneticPr fontId="29"/>
  </si>
  <si>
    <t>２６　２２及び２３の経費に係る積立資産支出</t>
    <rPh sb="5" eb="6">
      <t>オヨ</t>
    </rPh>
    <rPh sb="10" eb="12">
      <t>ケイヒ</t>
    </rPh>
    <rPh sb="13" eb="14">
      <t>カカ</t>
    </rPh>
    <rPh sb="15" eb="17">
      <t>ツミタテ</t>
    </rPh>
    <rPh sb="17" eb="19">
      <t>シサン</t>
    </rPh>
    <rPh sb="19" eb="21">
      <t>シシュツ</t>
    </rPh>
    <phoneticPr fontId="29"/>
  </si>
  <si>
    <t>２７　租税公課</t>
    <rPh sb="3" eb="5">
      <t>ソゼイ</t>
    </rPh>
    <rPh sb="5" eb="7">
      <t>コウカ</t>
    </rPh>
    <phoneticPr fontId="29"/>
  </si>
  <si>
    <t>※１　処遇改善等加算の基礎分を除く。（処遇改善加算の基礎分は１０に計上すること。）</t>
    <rPh sb="3" eb="5">
      <t>ショグウ</t>
    </rPh>
    <rPh sb="5" eb="7">
      <t>カイゼン</t>
    </rPh>
    <rPh sb="7" eb="8">
      <t>トウ</t>
    </rPh>
    <rPh sb="8" eb="10">
      <t>カサン</t>
    </rPh>
    <rPh sb="11" eb="13">
      <t>キソ</t>
    </rPh>
    <rPh sb="13" eb="14">
      <t>ブン</t>
    </rPh>
    <rPh sb="15" eb="16">
      <t>ノゾ</t>
    </rPh>
    <rPh sb="19" eb="21">
      <t>ショグウ</t>
    </rPh>
    <rPh sb="21" eb="23">
      <t>カイゼン</t>
    </rPh>
    <rPh sb="23" eb="25">
      <t>カサン</t>
    </rPh>
    <rPh sb="26" eb="28">
      <t>キソ</t>
    </rPh>
    <rPh sb="28" eb="29">
      <t>ブン</t>
    </rPh>
    <rPh sb="33" eb="35">
      <t>ケイジョウ</t>
    </rPh>
    <phoneticPr fontId="29"/>
  </si>
  <si>
    <t>※２　１４から２７の経費等に係る借入金収入がある場合には、その受入額についても収入欄に計上すること。</t>
    <rPh sb="10" eb="12">
      <t>ケイヒ</t>
    </rPh>
    <rPh sb="12" eb="13">
      <t>トウ</t>
    </rPh>
    <rPh sb="14" eb="15">
      <t>カカ</t>
    </rPh>
    <rPh sb="16" eb="17">
      <t>シャク</t>
    </rPh>
    <rPh sb="17" eb="19">
      <t>ニュウキン</t>
    </rPh>
    <rPh sb="19" eb="21">
      <t>シュウニュウ</t>
    </rPh>
    <rPh sb="24" eb="26">
      <t>バアイ</t>
    </rPh>
    <rPh sb="31" eb="33">
      <t>ウケイレ</t>
    </rPh>
    <rPh sb="33" eb="34">
      <t>ガク</t>
    </rPh>
    <rPh sb="39" eb="41">
      <t>シュウニュウ</t>
    </rPh>
    <rPh sb="41" eb="42">
      <t>ラン</t>
    </rPh>
    <rPh sb="43" eb="45">
      <t>ケイジョウ</t>
    </rPh>
    <phoneticPr fontId="29"/>
  </si>
  <si>
    <t>※３　土地・建物賃借料を除く。（土地・建物賃借料は２３に計上すること。）</t>
    <rPh sb="3" eb="5">
      <t>トチ</t>
    </rPh>
    <rPh sb="6" eb="8">
      <t>タテモノ</t>
    </rPh>
    <rPh sb="8" eb="11">
      <t>チンシャクリョウ</t>
    </rPh>
    <rPh sb="12" eb="13">
      <t>ノゾ</t>
    </rPh>
    <rPh sb="16" eb="18">
      <t>トチ</t>
    </rPh>
    <rPh sb="19" eb="21">
      <t>タテモノ</t>
    </rPh>
    <rPh sb="21" eb="24">
      <t>チンシャクリョウ</t>
    </rPh>
    <rPh sb="28" eb="30">
      <t>ケイジョウ</t>
    </rPh>
    <phoneticPr fontId="29"/>
  </si>
  <si>
    <t>家庭的保育支援者又は管理者</t>
    <rPh sb="0" eb="3">
      <t>カテイテキ</t>
    </rPh>
    <rPh sb="3" eb="5">
      <t>ホイク</t>
    </rPh>
    <rPh sb="5" eb="8">
      <t>シエンシャ</t>
    </rPh>
    <rPh sb="8" eb="9">
      <t>マタ</t>
    </rPh>
    <rPh sb="10" eb="13">
      <t>カンリシャ</t>
    </rPh>
    <phoneticPr fontId="3"/>
  </si>
  <si>
    <t>嘱 託 医</t>
    <rPh sb="0" eb="1">
      <t>ショク</t>
    </rPh>
    <rPh sb="2" eb="3">
      <t>タク</t>
    </rPh>
    <rPh sb="4" eb="5">
      <t>イ</t>
    </rPh>
    <phoneticPr fontId="3"/>
  </si>
  <si>
    <t>嘱 託 歯 科 医</t>
    <rPh sb="0" eb="1">
      <t>ショク</t>
    </rPh>
    <rPh sb="2" eb="3">
      <t>タク</t>
    </rPh>
    <rPh sb="4" eb="5">
      <t>ハ</t>
    </rPh>
    <rPh sb="6" eb="7">
      <t>カ</t>
    </rPh>
    <rPh sb="8" eb="9">
      <t>イ</t>
    </rPh>
    <phoneticPr fontId="3"/>
  </si>
  <si>
    <t>事 務 職 員</t>
    <rPh sb="0" eb="1">
      <t>コト</t>
    </rPh>
    <rPh sb="2" eb="3">
      <t>ツトム</t>
    </rPh>
    <rPh sb="4" eb="5">
      <t>ショク</t>
    </rPh>
    <rPh sb="6" eb="7">
      <t>イン</t>
    </rPh>
    <phoneticPr fontId="3"/>
  </si>
  <si>
    <t>　（注1）　4月1日時点で在籍する職員の実人員を記載してください。なお、休業中（産前・産後休暇、病気休暇を含む。）の職員は除いてください。</t>
    <rPh sb="7" eb="8">
      <t>ガツ</t>
    </rPh>
    <rPh sb="9" eb="10">
      <t>ニチ</t>
    </rPh>
    <rPh sb="10" eb="12">
      <t>ジテン</t>
    </rPh>
    <rPh sb="13" eb="15">
      <t>ザイセキ</t>
    </rPh>
    <rPh sb="17" eb="19">
      <t>ショクイン</t>
    </rPh>
    <rPh sb="20" eb="21">
      <t>ジツ</t>
    </rPh>
    <rPh sb="21" eb="23">
      <t>ジンイン</t>
    </rPh>
    <rPh sb="24" eb="26">
      <t>キサイ</t>
    </rPh>
    <rPh sb="36" eb="39">
      <t>キュウギョウチュウ</t>
    </rPh>
    <rPh sb="40" eb="42">
      <t>サンゼン</t>
    </rPh>
    <rPh sb="43" eb="45">
      <t>サンゴ</t>
    </rPh>
    <rPh sb="45" eb="47">
      <t>キュウカ</t>
    </rPh>
    <rPh sb="48" eb="50">
      <t>ビョウキ</t>
    </rPh>
    <rPh sb="50" eb="52">
      <t>キュウカ</t>
    </rPh>
    <rPh sb="53" eb="54">
      <t>フク</t>
    </rPh>
    <rPh sb="58" eb="60">
      <t>ショクイン</t>
    </rPh>
    <rPh sb="61" eb="62">
      <t>ノゾ</t>
    </rPh>
    <phoneticPr fontId="3"/>
  </si>
  <si>
    <t>　（注３）　「非常勤」欄には、（注２）の「常勤」に該当しない職員の実人員を記載してください。</t>
    <rPh sb="7" eb="10">
      <t>ヒジョウキン</t>
    </rPh>
    <rPh sb="11" eb="12">
      <t>ラン</t>
    </rPh>
    <rPh sb="16" eb="17">
      <t>チュウ</t>
    </rPh>
    <rPh sb="21" eb="23">
      <t>ジョウキン</t>
    </rPh>
    <rPh sb="25" eb="27">
      <t>ガイトウ</t>
    </rPh>
    <rPh sb="37" eb="39">
      <t>キサイ</t>
    </rPh>
    <phoneticPr fontId="3"/>
  </si>
  <si>
    <t>　（注４）　「その他有資格者」欄には、幼稚園教諭、小学校教諭、養護教諭の普通免許状を有する者で保育士資格を有しない職員の実人員等を記載してください。</t>
    <rPh sb="15" eb="16">
      <t>ラン</t>
    </rPh>
    <rPh sb="47" eb="50">
      <t>ホイクシ</t>
    </rPh>
    <rPh sb="50" eb="52">
      <t>シカク</t>
    </rPh>
    <rPh sb="53" eb="54">
      <t>ユウ</t>
    </rPh>
    <rPh sb="57" eb="59">
      <t>ショクイン</t>
    </rPh>
    <rPh sb="60" eb="61">
      <t>ジツ</t>
    </rPh>
    <rPh sb="61" eb="63">
      <t>ジンイン</t>
    </rPh>
    <rPh sb="63" eb="64">
      <t>トウ</t>
    </rPh>
    <rPh sb="65" eb="67">
      <t>キサイ</t>
    </rPh>
    <phoneticPr fontId="3"/>
  </si>
  <si>
    <t>　区分欄の事業を実施している場合は○をし、内容欄を記入してください。</t>
    <rPh sb="1" eb="3">
      <t>クブン</t>
    </rPh>
    <rPh sb="3" eb="4">
      <t>ラン</t>
    </rPh>
    <rPh sb="5" eb="7">
      <t>ジギョウ</t>
    </rPh>
    <rPh sb="8" eb="10">
      <t>ジッシ</t>
    </rPh>
    <rPh sb="14" eb="16">
      <t>バアイ</t>
    </rPh>
    <rPh sb="21" eb="23">
      <t>ナイヨウ</t>
    </rPh>
    <rPh sb="23" eb="24">
      <t>ラン</t>
    </rPh>
    <rPh sb="25" eb="27">
      <t>キニュウ</t>
    </rPh>
    <phoneticPr fontId="3"/>
  </si>
  <si>
    <t xml:space="preserve"> 区分</t>
    <rPh sb="1" eb="3">
      <t>クブン</t>
    </rPh>
    <phoneticPr fontId="3"/>
  </si>
  <si>
    <t>実施の有無</t>
    <phoneticPr fontId="5"/>
  </si>
  <si>
    <t>　　　　　　　　　　　　内容</t>
    <rPh sb="12" eb="14">
      <t>ナイヨウ</t>
    </rPh>
    <phoneticPr fontId="3"/>
  </si>
  <si>
    <t>開所時間</t>
    <phoneticPr fontId="3"/>
  </si>
  <si>
    <t>～</t>
    <phoneticPr fontId="3"/>
  </si>
  <si>
    <t>延長時間</t>
    <phoneticPr fontId="3"/>
  </si>
  <si>
    <t>児童数</t>
    <rPh sb="0" eb="2">
      <t>ジドウ</t>
    </rPh>
    <rPh sb="2" eb="3">
      <t>スウ</t>
    </rPh>
    <phoneticPr fontId="3"/>
  </si>
  <si>
    <t>人</t>
    <phoneticPr fontId="3"/>
  </si>
  <si>
    <t>障害児保育</t>
    <rPh sb="0" eb="3">
      <t>ショウガイジ</t>
    </rPh>
    <rPh sb="3" eb="5">
      <t>ホイク</t>
    </rPh>
    <phoneticPr fontId="3"/>
  </si>
  <si>
    <t>休日保育</t>
    <phoneticPr fontId="3"/>
  </si>
  <si>
    <t>病児･病後児保育</t>
    <rPh sb="1" eb="2">
      <t>ジ</t>
    </rPh>
    <rPh sb="3" eb="4">
      <t>ビョウ</t>
    </rPh>
    <phoneticPr fontId="3"/>
  </si>
  <si>
    <t>一時預かり</t>
    <rPh sb="2" eb="3">
      <t>アズ</t>
    </rPh>
    <phoneticPr fontId="3"/>
  </si>
  <si>
    <t>定期利用保育</t>
    <rPh sb="0" eb="2">
      <t>テイキ</t>
    </rPh>
    <rPh sb="2" eb="4">
      <t>リヨウ</t>
    </rPh>
    <rPh sb="4" eb="6">
      <t>ホイク</t>
    </rPh>
    <phoneticPr fontId="3"/>
  </si>
  <si>
    <t>私的契約利用児童の受入</t>
    <rPh sb="0" eb="2">
      <t>シテキ</t>
    </rPh>
    <rPh sb="2" eb="4">
      <t>ケイヤク</t>
    </rPh>
    <rPh sb="4" eb="6">
      <t>リヨウ</t>
    </rPh>
    <rPh sb="6" eb="8">
      <t>ジドウ</t>
    </rPh>
    <rPh sb="9" eb="11">
      <t>ウケイレ</t>
    </rPh>
    <phoneticPr fontId="3"/>
  </si>
  <si>
    <t>□集団保育の機会提供　　□保育の提供に係る支援　　□代替保育の提供
□卒園後の受け皿　　□その他(　　　　　　　　　　　　　　　　　)</t>
    <rPh sb="1" eb="3">
      <t>シュウダン</t>
    </rPh>
    <rPh sb="3" eb="5">
      <t>ホイク</t>
    </rPh>
    <rPh sb="6" eb="8">
      <t>キカイ</t>
    </rPh>
    <rPh sb="8" eb="10">
      <t>テイキョウ</t>
    </rPh>
    <rPh sb="13" eb="15">
      <t>ホイク</t>
    </rPh>
    <rPh sb="16" eb="18">
      <t>テイキョウ</t>
    </rPh>
    <rPh sb="19" eb="20">
      <t>カカ</t>
    </rPh>
    <rPh sb="21" eb="23">
      <t>シエン</t>
    </rPh>
    <rPh sb="26" eb="28">
      <t>ダイガエ</t>
    </rPh>
    <rPh sb="28" eb="30">
      <t>ホイク</t>
    </rPh>
    <rPh sb="31" eb="33">
      <t>テイキョウ</t>
    </rPh>
    <rPh sb="35" eb="37">
      <t>ソツエン</t>
    </rPh>
    <rPh sb="37" eb="38">
      <t>ゴ</t>
    </rPh>
    <rPh sb="39" eb="40">
      <t>ウ</t>
    </rPh>
    <rPh sb="41" eb="42">
      <t>ザラ</t>
    </rPh>
    <rPh sb="47" eb="48">
      <t>タ</t>
    </rPh>
    <phoneticPr fontId="3"/>
  </si>
  <si>
    <t>確認（基本分単価相当）配置基準</t>
    <rPh sb="0" eb="2">
      <t>カクニン</t>
    </rPh>
    <rPh sb="3" eb="5">
      <t>キホン</t>
    </rPh>
    <rPh sb="5" eb="6">
      <t>ブン</t>
    </rPh>
    <rPh sb="6" eb="8">
      <t>タンカ</t>
    </rPh>
    <rPh sb="8" eb="10">
      <t>ソウトウ</t>
    </rPh>
    <rPh sb="11" eb="13">
      <t>ハイチ</t>
    </rPh>
    <rPh sb="13" eb="15">
      <t>キジュン</t>
    </rPh>
    <phoneticPr fontId="5"/>
  </si>
  <si>
    <t>在籍児</t>
    <phoneticPr fontId="5"/>
  </si>
  <si>
    <t>必要保育士数
（注２）</t>
    <rPh sb="0" eb="2">
      <t>ヒツヨウ</t>
    </rPh>
    <rPh sb="2" eb="4">
      <t>ホイク</t>
    </rPh>
    <rPh sb="4" eb="5">
      <t>シ</t>
    </rPh>
    <rPh sb="5" eb="6">
      <t>スウ</t>
    </rPh>
    <rPh sb="8" eb="9">
      <t>チュウ</t>
    </rPh>
    <phoneticPr fontId="5"/>
  </si>
  <si>
    <t>保育標準時間
認定児が利用
する施設</t>
    <phoneticPr fontId="3"/>
  </si>
  <si>
    <t>全施設</t>
    <rPh sb="0" eb="1">
      <t>ゼン</t>
    </rPh>
    <rPh sb="1" eb="3">
      <t>シセツ</t>
    </rPh>
    <phoneticPr fontId="3"/>
  </si>
  <si>
    <t xml:space="preserve"> （A又はBのいず
　れか多い方）</t>
    <phoneticPr fontId="3"/>
  </si>
  <si>
    <t>８時間開所</t>
    <phoneticPr fontId="3"/>
  </si>
  <si>
    <t>画鋲、マグネット、クリップ等、児童の誤飲や怪我の危険性がないか。</t>
    <rPh sb="0" eb="2">
      <t>ガビョウ</t>
    </rPh>
    <rPh sb="13" eb="14">
      <t>トウ</t>
    </rPh>
    <rPh sb="15" eb="17">
      <t>ジドウ</t>
    </rPh>
    <rPh sb="18" eb="20">
      <t>ゴイン</t>
    </rPh>
    <rPh sb="21" eb="23">
      <t>ケガ</t>
    </rPh>
    <rPh sb="24" eb="27">
      <t>キケンセイ</t>
    </rPh>
    <phoneticPr fontId="3"/>
  </si>
  <si>
    <t>その他(内容を記入)</t>
    <rPh sb="2" eb="3">
      <t>タ</t>
    </rPh>
    <rPh sb="4" eb="6">
      <t>ナイヨウ</t>
    </rPh>
    <rPh sb="7" eb="9">
      <t>キニュウ</t>
    </rPh>
    <phoneticPr fontId="3"/>
  </si>
  <si>
    <t>令和</t>
    <rPh sb="0" eb="2">
      <t>レイワ</t>
    </rPh>
    <phoneticPr fontId="3"/>
  </si>
  <si>
    <t>地震・水害</t>
    <rPh sb="3" eb="5">
      <t>スイガイ</t>
    </rPh>
    <phoneticPr fontId="5"/>
  </si>
  <si>
    <t>開催の理事会で承認（令和○○年○○月○○日を記入してください。）</t>
    <rPh sb="10" eb="12">
      <t>レイワ</t>
    </rPh>
    <phoneticPr fontId="3"/>
  </si>
  <si>
    <t>　(2) 前年度の補正予算は、事前に理事会での審議、承認されていますか。（令和○○年○○月○○日を記入してください。）</t>
    <rPh sb="15" eb="17">
      <t>ジゼン</t>
    </rPh>
    <rPh sb="18" eb="21">
      <t>リジカイ</t>
    </rPh>
    <rPh sb="37" eb="39">
      <t>レイワ</t>
    </rPh>
    <phoneticPr fontId="2"/>
  </si>
  <si>
    <t>（令和○○年○○月○○日を記入してください。）</t>
    <rPh sb="1" eb="3">
      <t>レイワ</t>
    </rPh>
    <phoneticPr fontId="3"/>
  </si>
  <si>
    <t>　　1　事業所運営全般</t>
    <rPh sb="4" eb="7">
      <t>ジギョウショ</t>
    </rPh>
    <rPh sb="7" eb="9">
      <t>ウンエイ</t>
    </rPh>
    <rPh sb="9" eb="11">
      <t>ゼンパン</t>
    </rPh>
    <phoneticPr fontId="3"/>
  </si>
  <si>
    <t>　　（注２）上記のほか研修代替保育従事者３人分の費用を確保してください。</t>
    <rPh sb="3" eb="4">
      <t>チュウ</t>
    </rPh>
    <rPh sb="6" eb="8">
      <t>ジョウキ</t>
    </rPh>
    <rPh sb="11" eb="13">
      <t>ケンシュウ</t>
    </rPh>
    <rPh sb="13" eb="15">
      <t>ダイガエ</t>
    </rPh>
    <rPh sb="15" eb="17">
      <t>ホイク</t>
    </rPh>
    <rPh sb="17" eb="20">
      <t>ジュウジシャ</t>
    </rPh>
    <rPh sb="21" eb="22">
      <t>ニン</t>
    </rPh>
    <rPh sb="22" eb="23">
      <t>ブン</t>
    </rPh>
    <rPh sb="24" eb="26">
      <t>ヒヨウ</t>
    </rPh>
    <rPh sb="27" eb="29">
      <t>カクホ</t>
    </rPh>
    <phoneticPr fontId="3"/>
  </si>
  <si>
    <t>　　　「年齢別配置基準計」欄には、（　　　）内に記入した必要数を合計した数（小数点以下四捨五入）を記入してください。</t>
    <rPh sb="3" eb="4">
      <t>ブンベツ</t>
    </rPh>
    <rPh sb="4" eb="6">
      <t>ネンレイ</t>
    </rPh>
    <rPh sb="6" eb="7">
      <t>ベツ</t>
    </rPh>
    <rPh sb="7" eb="9">
      <t>ハイチ</t>
    </rPh>
    <rPh sb="9" eb="11">
      <t>キジュン</t>
    </rPh>
    <rPh sb="11" eb="12">
      <t>ケイ</t>
    </rPh>
    <rPh sb="13" eb="14">
      <t>ラン</t>
    </rPh>
    <rPh sb="22" eb="23">
      <t>ナイ</t>
    </rPh>
    <rPh sb="24" eb="26">
      <t>キニュウ</t>
    </rPh>
    <rPh sb="36" eb="37">
      <t>カズ</t>
    </rPh>
    <rPh sb="49" eb="51">
      <t>キニュウ</t>
    </rPh>
    <phoneticPr fontId="3"/>
  </si>
  <si>
    <t>　　（注２）上記のほか研修代替保育従事者３人分の費用を確保してください。</t>
    <rPh sb="3" eb="4">
      <t>チュウ</t>
    </rPh>
    <rPh sb="6" eb="8">
      <t>ジョウキ</t>
    </rPh>
    <rPh sb="11" eb="13">
      <t>ケンシュウ</t>
    </rPh>
    <rPh sb="13" eb="15">
      <t>ダイタイ</t>
    </rPh>
    <rPh sb="15" eb="17">
      <t>ホイク</t>
    </rPh>
    <rPh sb="17" eb="20">
      <t>ジュウジシャ</t>
    </rPh>
    <rPh sb="21" eb="23">
      <t>ニンブン</t>
    </rPh>
    <rPh sb="24" eb="26">
      <t>ヒヨウ</t>
    </rPh>
    <rPh sb="27" eb="29">
      <t>カクホ</t>
    </rPh>
    <phoneticPr fontId="3"/>
  </si>
  <si>
    <t>　 ウ　研修代替保育従事者３人分の費用を確保していますか。ある場合は○をしてください。</t>
    <rPh sb="31" eb="33">
      <t>バアイ</t>
    </rPh>
    <phoneticPr fontId="3"/>
  </si>
  <si>
    <t>保護者への案内(園だより・入園のしおり)</t>
    <rPh sb="8" eb="9">
      <t>エン</t>
    </rPh>
    <rPh sb="13" eb="15">
      <t>ニュウエン</t>
    </rPh>
    <phoneticPr fontId="3"/>
  </si>
  <si>
    <t>検食簿</t>
  </si>
  <si>
    <t>在庫食品受払い簿</t>
  </si>
  <si>
    <t>調理・調乳担当者の健康チェック記録</t>
  </si>
  <si>
    <t>調理室の衛生管理の自主点検記録</t>
  </si>
  <si>
    <t>調理業務委託契約書（仕様書を含む）</t>
  </si>
  <si>
    <t>栄養管理報告書（特定給食施設）</t>
  </si>
  <si>
    <t>児童健康診断記録</t>
  </si>
  <si>
    <t>生活管理指導表（アレルギーに関する医師の指示書）</t>
  </si>
  <si>
    <t>保健計画</t>
  </si>
  <si>
    <t>給付費・補助金請求書</t>
    <rPh sb="0" eb="2">
      <t>キュウフ</t>
    </rPh>
    <rPh sb="2" eb="3">
      <t>ヒ</t>
    </rPh>
    <rPh sb="4" eb="7">
      <t>ホジョキン</t>
    </rPh>
    <rPh sb="7" eb="9">
      <t>セイキュウ</t>
    </rPh>
    <rPh sb="9" eb="10">
      <t>ショ</t>
    </rPh>
    <phoneticPr fontId="5"/>
  </si>
  <si>
    <t xml:space="preserve"> (1)　給付費の管理運用については、銀行、郵便局、農業共同組合等への預貯金のほか、国債、地方債、信託銀行への金銭信託等元本保証がある等、</t>
    <rPh sb="5" eb="7">
      <t>キュウフ</t>
    </rPh>
    <rPh sb="7" eb="8">
      <t>ヒ</t>
    </rPh>
    <rPh sb="9" eb="11">
      <t>カンリ</t>
    </rPh>
    <rPh sb="11" eb="13">
      <t>ウンヨウ</t>
    </rPh>
    <rPh sb="62" eb="64">
      <t>ホショウ</t>
    </rPh>
    <rPh sb="67" eb="68">
      <t>トウ</t>
    </rPh>
    <phoneticPr fontId="3"/>
  </si>
  <si>
    <t>１　給付費又は運営費収入※１</t>
    <rPh sb="2" eb="4">
      <t>キュウフ</t>
    </rPh>
    <rPh sb="4" eb="5">
      <t>ヒ</t>
    </rPh>
    <rPh sb="5" eb="6">
      <t>マタ</t>
    </rPh>
    <rPh sb="7" eb="10">
      <t>ウンエイヒ</t>
    </rPh>
    <rPh sb="10" eb="12">
      <t>シュウニュウ</t>
    </rPh>
    <phoneticPr fontId="29"/>
  </si>
  <si>
    <t>（１）自治体が支払う給付費又は運営費※１</t>
    <rPh sb="3" eb="6">
      <t>ジチタイ</t>
    </rPh>
    <rPh sb="7" eb="9">
      <t>シハラ</t>
    </rPh>
    <rPh sb="10" eb="12">
      <t>キュウフ</t>
    </rPh>
    <rPh sb="12" eb="13">
      <t>ヒ</t>
    </rPh>
    <rPh sb="13" eb="14">
      <t>マタ</t>
    </rPh>
    <rPh sb="15" eb="18">
      <t>ウンエイヒ</t>
    </rPh>
    <phoneticPr fontId="29"/>
  </si>
  <si>
    <t>１０　給付費収入のうち改善基礎分</t>
    <rPh sb="3" eb="5">
      <t>キュウフ</t>
    </rPh>
    <rPh sb="5" eb="6">
      <t>ヒ</t>
    </rPh>
    <rPh sb="6" eb="8">
      <t>シュウニュウ</t>
    </rPh>
    <rPh sb="11" eb="13">
      <t>カイゼン</t>
    </rPh>
    <rPh sb="13" eb="15">
      <t>キソ</t>
    </rPh>
    <rPh sb="15" eb="16">
      <t>ブン</t>
    </rPh>
    <phoneticPr fontId="29"/>
  </si>
  <si>
    <t>在籍年数(注1)</t>
    <rPh sb="0" eb="2">
      <t>ザイセキ</t>
    </rPh>
    <rPh sb="5" eb="6">
      <t>チュウ</t>
    </rPh>
    <phoneticPr fontId="5"/>
  </si>
  <si>
    <t>退職理由(注2)</t>
    <rPh sb="0" eb="2">
      <t>タイショク</t>
    </rPh>
    <rPh sb="2" eb="4">
      <t>リユウ</t>
    </rPh>
    <rPh sb="5" eb="6">
      <t>チュウ</t>
    </rPh>
    <phoneticPr fontId="5"/>
  </si>
  <si>
    <t>　　ア　現金出納帳</t>
    <rPh sb="4" eb="6">
      <t>ゲンキン</t>
    </rPh>
    <rPh sb="6" eb="8">
      <t>スイトウ</t>
    </rPh>
    <rPh sb="8" eb="9">
      <t>チョウ</t>
    </rPh>
    <phoneticPr fontId="5"/>
  </si>
  <si>
    <t>　　イ　小口現金出納帳</t>
    <rPh sb="4" eb="6">
      <t>コグチ</t>
    </rPh>
    <rPh sb="6" eb="8">
      <t>ゲンキン</t>
    </rPh>
    <rPh sb="8" eb="11">
      <t>スイトウチョウ</t>
    </rPh>
    <phoneticPr fontId="5"/>
  </si>
  <si>
    <t>　　ウ　利用料徴収簿</t>
    <phoneticPr fontId="3"/>
  </si>
  <si>
    <t>　　エ　職員等実費徴収金徴収簿</t>
    <rPh sb="6" eb="7">
      <t>トウ</t>
    </rPh>
    <rPh sb="11" eb="12">
      <t>キン</t>
    </rPh>
    <rPh sb="12" eb="14">
      <t>チョウシュウ</t>
    </rPh>
    <rPh sb="14" eb="15">
      <t>ボ</t>
    </rPh>
    <phoneticPr fontId="5"/>
  </si>
  <si>
    <t>　　オ　固定資産管理台帳</t>
    <rPh sb="4" eb="6">
      <t>コテイ</t>
    </rPh>
    <rPh sb="6" eb="8">
      <t>シサン</t>
    </rPh>
    <rPh sb="8" eb="10">
      <t>カンリ</t>
    </rPh>
    <rPh sb="10" eb="12">
      <t>ダイチョウ</t>
    </rPh>
    <phoneticPr fontId="5"/>
  </si>
  <si>
    <t>　　カ　必要に応じ作成する補助簿（</t>
    <rPh sb="4" eb="6">
      <t>ヒツヨウ</t>
    </rPh>
    <rPh sb="7" eb="8">
      <t>オウ</t>
    </rPh>
    <rPh sb="9" eb="11">
      <t>サクセイ</t>
    </rPh>
    <rPh sb="13" eb="15">
      <t>ホジョ</t>
    </rPh>
    <rPh sb="15" eb="16">
      <t>ボ</t>
    </rPh>
    <phoneticPr fontId="5"/>
  </si>
  <si>
    <t>　　ア　拠点区分資金収支計算書</t>
    <rPh sb="4" eb="6">
      <t>キョテン</t>
    </rPh>
    <rPh sb="6" eb="8">
      <t>クブン</t>
    </rPh>
    <rPh sb="8" eb="10">
      <t>シキン</t>
    </rPh>
    <rPh sb="10" eb="12">
      <t>シュウシ</t>
    </rPh>
    <rPh sb="12" eb="15">
      <t>ケイサンショ</t>
    </rPh>
    <phoneticPr fontId="5"/>
  </si>
  <si>
    <t>　　イ　拠点区分事業活動計算書</t>
    <rPh sb="4" eb="6">
      <t>キョテン</t>
    </rPh>
    <rPh sb="6" eb="8">
      <t>クブン</t>
    </rPh>
    <rPh sb="8" eb="10">
      <t>ジギョウ</t>
    </rPh>
    <rPh sb="10" eb="12">
      <t>カツドウ</t>
    </rPh>
    <rPh sb="12" eb="15">
      <t>ケイサンショ</t>
    </rPh>
    <phoneticPr fontId="5"/>
  </si>
  <si>
    <t>　　ウ　拠点区分貸借対照表</t>
    <rPh sb="4" eb="6">
      <t>キョテン</t>
    </rPh>
    <rPh sb="6" eb="8">
      <t>クブン</t>
    </rPh>
    <rPh sb="8" eb="10">
      <t>タイシャク</t>
    </rPh>
    <rPh sb="10" eb="13">
      <t>タイショウヒョウ</t>
    </rPh>
    <phoneticPr fontId="5"/>
  </si>
  <si>
    <t>　　エ　注記（拠点区分用）</t>
    <rPh sb="4" eb="6">
      <t>チュウキ</t>
    </rPh>
    <rPh sb="7" eb="9">
      <t>キョテン</t>
    </rPh>
    <rPh sb="9" eb="11">
      <t>クブン</t>
    </rPh>
    <rPh sb="11" eb="12">
      <t>ヨウ</t>
    </rPh>
    <phoneticPr fontId="5"/>
  </si>
  <si>
    <t>　　ア　借入金明細書</t>
    <rPh sb="4" eb="6">
      <t>カリイレ</t>
    </rPh>
    <rPh sb="6" eb="7">
      <t>キン</t>
    </rPh>
    <rPh sb="7" eb="10">
      <t>メイサイショ</t>
    </rPh>
    <phoneticPr fontId="5"/>
  </si>
  <si>
    <t>　　イ　寄附金収益明細書</t>
    <rPh sb="4" eb="7">
      <t>キフキン</t>
    </rPh>
    <rPh sb="7" eb="9">
      <t>シュウエキ</t>
    </rPh>
    <rPh sb="9" eb="12">
      <t>メイサイショ</t>
    </rPh>
    <phoneticPr fontId="5"/>
  </si>
  <si>
    <t>　　ウ　補助金事業等収益明細書</t>
    <rPh sb="4" eb="7">
      <t>ホジョキン</t>
    </rPh>
    <rPh sb="7" eb="9">
      <t>ジギョウ</t>
    </rPh>
    <rPh sb="9" eb="10">
      <t>トウ</t>
    </rPh>
    <rPh sb="10" eb="12">
      <t>シュウエキ</t>
    </rPh>
    <rPh sb="12" eb="15">
      <t>メイサイショ</t>
    </rPh>
    <phoneticPr fontId="5"/>
  </si>
  <si>
    <t>　　エ　事業区分間及び拠点区分間繰入金明細書</t>
    <phoneticPr fontId="5"/>
  </si>
  <si>
    <t>　　オ　事業区分間及び拠点区分間貸付金（借入金）残高明細書</t>
    <rPh sb="4" eb="6">
      <t>ジギョウ</t>
    </rPh>
    <rPh sb="6" eb="8">
      <t>クブン</t>
    </rPh>
    <rPh sb="8" eb="9">
      <t>カン</t>
    </rPh>
    <rPh sb="9" eb="10">
      <t>オヨ</t>
    </rPh>
    <rPh sb="11" eb="13">
      <t>キョテン</t>
    </rPh>
    <rPh sb="13" eb="15">
      <t>クブン</t>
    </rPh>
    <rPh sb="15" eb="16">
      <t>カン</t>
    </rPh>
    <rPh sb="16" eb="18">
      <t>カシツケ</t>
    </rPh>
    <rPh sb="18" eb="19">
      <t>キン</t>
    </rPh>
    <rPh sb="20" eb="22">
      <t>カリイレ</t>
    </rPh>
    <rPh sb="22" eb="23">
      <t>キン</t>
    </rPh>
    <rPh sb="24" eb="26">
      <t>ザンダカ</t>
    </rPh>
    <rPh sb="26" eb="29">
      <t>メイサイショ</t>
    </rPh>
    <phoneticPr fontId="5"/>
  </si>
  <si>
    <t>　　カ　基本金明細書</t>
    <rPh sb="9" eb="10">
      <t>ショ</t>
    </rPh>
    <phoneticPr fontId="5"/>
  </si>
  <si>
    <t>　　キ　国庫補助金等特別積立金明細書</t>
    <rPh sb="17" eb="18">
      <t>ショ</t>
    </rPh>
    <phoneticPr fontId="5"/>
  </si>
  <si>
    <t>　　ク　基本財産及びその他の固定資産（有形・無形固定資産）の明細書</t>
    <rPh sb="4" eb="6">
      <t>キホン</t>
    </rPh>
    <rPh sb="6" eb="8">
      <t>ザイサン</t>
    </rPh>
    <rPh sb="8" eb="9">
      <t>オヨ</t>
    </rPh>
    <rPh sb="12" eb="13">
      <t>タ</t>
    </rPh>
    <rPh sb="14" eb="16">
      <t>コテイ</t>
    </rPh>
    <rPh sb="16" eb="18">
      <t>シサン</t>
    </rPh>
    <rPh sb="19" eb="21">
      <t>ユウケイ</t>
    </rPh>
    <rPh sb="22" eb="24">
      <t>ムケイ</t>
    </rPh>
    <rPh sb="24" eb="26">
      <t>コテイ</t>
    </rPh>
    <rPh sb="26" eb="28">
      <t>シサン</t>
    </rPh>
    <rPh sb="30" eb="33">
      <t>メイサイショ</t>
    </rPh>
    <phoneticPr fontId="5"/>
  </si>
  <si>
    <t>　　ケ　引当金明細書</t>
    <rPh sb="4" eb="6">
      <t>ヒキアテ</t>
    </rPh>
    <rPh sb="6" eb="7">
      <t>キン</t>
    </rPh>
    <rPh sb="7" eb="10">
      <t>メイサイショ</t>
    </rPh>
    <phoneticPr fontId="5"/>
  </si>
  <si>
    <t>　　コ　拠点区分資金収支明細書</t>
    <rPh sb="4" eb="6">
      <t>キョテン</t>
    </rPh>
    <rPh sb="6" eb="8">
      <t>クブン</t>
    </rPh>
    <rPh sb="8" eb="10">
      <t>シキン</t>
    </rPh>
    <rPh sb="10" eb="12">
      <t>シュウシ</t>
    </rPh>
    <rPh sb="12" eb="15">
      <t>メイサイショ</t>
    </rPh>
    <phoneticPr fontId="5"/>
  </si>
  <si>
    <t>　　サ　拠点区分事業活動明細書</t>
    <rPh sb="4" eb="6">
      <t>キョテン</t>
    </rPh>
    <rPh sb="6" eb="8">
      <t>クブン</t>
    </rPh>
    <rPh sb="8" eb="10">
      <t>ジギョウ</t>
    </rPh>
    <rPh sb="10" eb="12">
      <t>カツドウ</t>
    </rPh>
    <rPh sb="12" eb="15">
      <t>メイサイショ</t>
    </rPh>
    <phoneticPr fontId="5"/>
  </si>
  <si>
    <t>　　シ　積立金・積立資産明細書</t>
    <rPh sb="4" eb="6">
      <t>ツミタテ</t>
    </rPh>
    <rPh sb="6" eb="7">
      <t>キン</t>
    </rPh>
    <rPh sb="8" eb="10">
      <t>ツミタテ</t>
    </rPh>
    <rPh sb="10" eb="12">
      <t>シサン</t>
    </rPh>
    <rPh sb="12" eb="14">
      <t>メイサイ</t>
    </rPh>
    <rPh sb="14" eb="15">
      <t>ショ</t>
    </rPh>
    <phoneticPr fontId="5"/>
  </si>
  <si>
    <t>　　ス　サービス区分間繰入金明細書</t>
    <rPh sb="11" eb="13">
      <t>クリイレ</t>
    </rPh>
    <phoneticPr fontId="5"/>
  </si>
  <si>
    <t>　　セ　サービス区分間貸付金（借入金）残高明細書</t>
    <rPh sb="8" eb="10">
      <t>クブン</t>
    </rPh>
    <rPh sb="10" eb="11">
      <t>アイダ</t>
    </rPh>
    <rPh sb="11" eb="13">
      <t>カシツケ</t>
    </rPh>
    <rPh sb="13" eb="14">
      <t>キン</t>
    </rPh>
    <rPh sb="15" eb="17">
      <t>カリイレ</t>
    </rPh>
    <rPh sb="17" eb="18">
      <t>キン</t>
    </rPh>
    <rPh sb="19" eb="21">
      <t>ザンダカ</t>
    </rPh>
    <rPh sb="21" eb="24">
      <t>メイサイショ</t>
    </rPh>
    <phoneticPr fontId="5"/>
  </si>
  <si>
    <t>　　ソ　現金・預金明細書</t>
    <rPh sb="4" eb="6">
      <t>ゲンキン</t>
    </rPh>
    <rPh sb="7" eb="9">
      <t>ヨキン</t>
    </rPh>
    <rPh sb="9" eb="12">
      <t>メイサイショ</t>
    </rPh>
    <phoneticPr fontId="5"/>
  </si>
  <si>
    <t>　　タ　未収金明細書</t>
    <rPh sb="4" eb="7">
      <t>ミシュウキン</t>
    </rPh>
    <rPh sb="7" eb="10">
      <t>メイサイショ</t>
    </rPh>
    <phoneticPr fontId="5"/>
  </si>
  <si>
    <t>　　チ　未払金明細書</t>
    <rPh sb="5" eb="6">
      <t>ハラ</t>
    </rPh>
    <rPh sb="9" eb="10">
      <t>ショ</t>
    </rPh>
    <phoneticPr fontId="5"/>
  </si>
  <si>
    <t>　　ツ　預り金明細書</t>
    <rPh sb="9" eb="10">
      <t>ショ</t>
    </rPh>
    <phoneticPr fontId="5"/>
  </si>
  <si>
    <t>　　テ　その他必要に応じ作成する明細書（</t>
    <rPh sb="6" eb="7">
      <t>タ</t>
    </rPh>
    <rPh sb="7" eb="9">
      <t>ヒツヨウ</t>
    </rPh>
    <rPh sb="10" eb="11">
      <t>オウ</t>
    </rPh>
    <rPh sb="12" eb="14">
      <t>サクセイ</t>
    </rPh>
    <rPh sb="16" eb="19">
      <t>メイサイショ</t>
    </rPh>
    <phoneticPr fontId="5"/>
  </si>
  <si>
    <t>選定理由(複数業者から見積りを徴していない場合はその理由)</t>
    <rPh sb="0" eb="2">
      <t>センテイ</t>
    </rPh>
    <rPh sb="2" eb="4">
      <t>リユウ</t>
    </rPh>
    <rPh sb="5" eb="7">
      <t>フクスウ</t>
    </rPh>
    <rPh sb="7" eb="9">
      <t>ギョウシャ</t>
    </rPh>
    <rPh sb="11" eb="13">
      <t>ミツモ</t>
    </rPh>
    <rPh sb="15" eb="16">
      <t>チョウ</t>
    </rPh>
    <rPh sb="21" eb="23">
      <t>バアイ</t>
    </rPh>
    <rPh sb="26" eb="28">
      <t>リユウ</t>
    </rPh>
    <phoneticPr fontId="3"/>
  </si>
  <si>
    <t>借入金額
(千円)</t>
    <rPh sb="6" eb="8">
      <t>センエン</t>
    </rPh>
    <phoneticPr fontId="3"/>
  </si>
  <si>
    <t>期末残高
(千円)</t>
    <rPh sb="0" eb="2">
      <t>キマツ</t>
    </rPh>
    <rPh sb="2" eb="4">
      <t>ザンダカ</t>
    </rPh>
    <rPh sb="6" eb="8">
      <t>センエン</t>
    </rPh>
    <phoneticPr fontId="3"/>
  </si>
  <si>
    <t>借入期間</t>
    <phoneticPr fontId="3"/>
  </si>
  <si>
    <t>前年度償還額(千円)</t>
    <rPh sb="7" eb="9">
      <t>センエン</t>
    </rPh>
    <phoneticPr fontId="3"/>
  </si>
  <si>
    <t>償還財源の内訳(千円)</t>
    <rPh sb="0" eb="2">
      <t>ショウカン</t>
    </rPh>
    <rPh sb="2" eb="4">
      <t>ザイゲン</t>
    </rPh>
    <rPh sb="5" eb="7">
      <t>ウチワケ</t>
    </rPh>
    <rPh sb="8" eb="10">
      <t>センエン</t>
    </rPh>
    <phoneticPr fontId="3"/>
  </si>
  <si>
    <t>－</t>
    <phoneticPr fontId="3"/>
  </si>
  <si>
    <t>１０　管理運用方法</t>
    <rPh sb="3" eb="5">
      <t>カンリ</t>
    </rPh>
    <rPh sb="5" eb="7">
      <t>ウンヨウ</t>
    </rPh>
    <rPh sb="7" eb="9">
      <t>ホウホウ</t>
    </rPh>
    <phoneticPr fontId="3"/>
  </si>
  <si>
    <t>１から９までの小計</t>
    <phoneticPr fontId="3"/>
  </si>
  <si>
    <t>１０から１３までの小計</t>
    <phoneticPr fontId="3"/>
  </si>
  <si>
    <t>２２から２７までの小計</t>
    <phoneticPr fontId="3"/>
  </si>
  <si>
    <t>１４から２１までの小計</t>
    <phoneticPr fontId="3"/>
  </si>
  <si>
    <t>科目</t>
    <phoneticPr fontId="3"/>
  </si>
  <si>
    <t>事業所名称</t>
    <phoneticPr fontId="3"/>
  </si>
  <si>
    <t>延長保育</t>
    <phoneticPr fontId="3"/>
  </si>
  <si>
    <t>年度　施設調査書(特定地域型保育事業等)</t>
    <rPh sb="0" eb="2">
      <t>ネンド</t>
    </rPh>
    <rPh sb="3" eb="5">
      <t>シセツ</t>
    </rPh>
    <rPh sb="5" eb="8">
      <t>チョウサショ</t>
    </rPh>
    <rPh sb="9" eb="11">
      <t>トクテイ</t>
    </rPh>
    <rPh sb="11" eb="14">
      <t>チイキガタ</t>
    </rPh>
    <rPh sb="14" eb="16">
      <t>ホイク</t>
    </rPh>
    <rPh sb="16" eb="18">
      <t>ジギョウ</t>
    </rPh>
    <rPh sb="18" eb="19">
      <t>トウ</t>
    </rPh>
    <phoneticPr fontId="3"/>
  </si>
  <si>
    <t>保護者負担金の種類</t>
  </si>
  <si>
    <t>実費徴収簿の額</t>
  </si>
  <si>
    <t>備　　　考　　（単価等）</t>
  </si>
  <si>
    <t>ａ</t>
  </si>
  <si>
    <t>ｂ</t>
  </si>
  <si>
    <t>ｃ</t>
  </si>
  <si>
    <t>合計（ａ＋ｂ＋ｃ）</t>
  </si>
  <si>
    <t>「いる・いない」を記入してください。</t>
  </si>
  <si>
    <t>　　ア 保護者負担金を徴収している場合は、下表に徴収金額等を記入してください。  （保護者の負担金のうち、園で集金しているものについて記入）　</t>
    <rPh sb="42" eb="45">
      <t>ホゴシャ</t>
    </rPh>
    <rPh sb="46" eb="49">
      <t>フタンキン</t>
    </rPh>
    <rPh sb="53" eb="54">
      <t>エン</t>
    </rPh>
    <rPh sb="55" eb="57">
      <t>シュウキン</t>
    </rPh>
    <rPh sb="67" eb="69">
      <t>キニュウ</t>
    </rPh>
    <phoneticPr fontId="3"/>
  </si>
  <si>
    <t>給付費</t>
    <rPh sb="0" eb="2">
      <t>キュウフ</t>
    </rPh>
    <rPh sb="2" eb="3">
      <t>ヒ</t>
    </rPh>
    <phoneticPr fontId="3"/>
  </si>
  <si>
    <t>１月</t>
    <phoneticPr fontId="5"/>
  </si>
  <si>
    <t>２月</t>
    <phoneticPr fontId="5"/>
  </si>
  <si>
    <t>３月</t>
    <phoneticPr fontId="5"/>
  </si>
  <si>
    <t>メールアドレス</t>
    <phoneticPr fontId="3"/>
  </si>
  <si>
    <t>安全計画</t>
    <rPh sb="0" eb="2">
      <t>アンゼン</t>
    </rPh>
    <rPh sb="2" eb="4">
      <t>ケイカク</t>
    </rPh>
    <phoneticPr fontId="5"/>
  </si>
  <si>
    <t>　　　　　　→区が利用調整を行った支給認定こどもについて、利用者の状況に応じて支給認定の内容を確認してください。</t>
    <rPh sb="7" eb="8">
      <t>ク</t>
    </rPh>
    <rPh sb="9" eb="11">
      <t>リヨウ</t>
    </rPh>
    <rPh sb="11" eb="13">
      <t>チョウセイ</t>
    </rPh>
    <rPh sb="14" eb="15">
      <t>オコナ</t>
    </rPh>
    <rPh sb="17" eb="19">
      <t>シキュウ</t>
    </rPh>
    <rPh sb="19" eb="21">
      <t>ニンテイ</t>
    </rPh>
    <rPh sb="29" eb="32">
      <t>リヨウシャ</t>
    </rPh>
    <rPh sb="33" eb="35">
      <t>ジョウキョウ</t>
    </rPh>
    <rPh sb="36" eb="37">
      <t>オウ</t>
    </rPh>
    <rPh sb="39" eb="41">
      <t>シキュウ</t>
    </rPh>
    <rPh sb="41" eb="43">
      <t>ニンテイ</t>
    </rPh>
    <rPh sb="44" eb="46">
      <t>ナイヨウ</t>
    </rPh>
    <rPh sb="47" eb="49">
      <t>カクニン</t>
    </rPh>
    <phoneticPr fontId="3"/>
  </si>
  <si>
    <t>　　  (ｲ)  事業報告書を作成していますか。</t>
    <phoneticPr fontId="3"/>
  </si>
  <si>
    <t>「いる・いない」を記入してください。</t>
    <phoneticPr fontId="3"/>
  </si>
  <si>
    <t>苦情受付担当者</t>
    <rPh sb="0" eb="2">
      <t>クジョウ</t>
    </rPh>
    <rPh sb="2" eb="4">
      <t>ウケツケ</t>
    </rPh>
    <rPh sb="4" eb="7">
      <t>タントウシャ</t>
    </rPh>
    <phoneticPr fontId="3"/>
  </si>
  <si>
    <t>苦情解決責任者</t>
    <rPh sb="0" eb="2">
      <t>クジョウ</t>
    </rPh>
    <rPh sb="2" eb="4">
      <t>カイケツ</t>
    </rPh>
    <rPh sb="4" eb="7">
      <t>セキニンシャ</t>
    </rPh>
    <phoneticPr fontId="3"/>
  </si>
  <si>
    <t>第三者委員</t>
    <rPh sb="0" eb="3">
      <t>ダイサンシャ</t>
    </rPh>
    <rPh sb="3" eb="5">
      <t>イイン</t>
    </rPh>
    <phoneticPr fontId="3"/>
  </si>
  <si>
    <t>　　  (ｶ)　苦情への対応</t>
    <phoneticPr fontId="3"/>
  </si>
  <si>
    <t>　　　  ・苦情解決への対応に係る規程を作成していますか。</t>
    <phoneticPr fontId="3"/>
  </si>
  <si>
    <t>　　　  ・苦情解決の体制　　（該当者がいる場合は、○をしてください。また、第三者委員を設置している場合は、人数を記入してください。）</t>
    <rPh sb="16" eb="19">
      <t>ガイトウシャ</t>
    </rPh>
    <rPh sb="22" eb="24">
      <t>バアイ</t>
    </rPh>
    <rPh sb="38" eb="39">
      <t>ダイ</t>
    </rPh>
    <rPh sb="39" eb="41">
      <t>サンシャ</t>
    </rPh>
    <rPh sb="41" eb="43">
      <t>イイン</t>
    </rPh>
    <rPh sb="44" eb="46">
      <t>セッチ</t>
    </rPh>
    <rPh sb="50" eb="52">
      <t>バアイ</t>
    </rPh>
    <rPh sb="54" eb="56">
      <t>ニンズウ</t>
    </rPh>
    <rPh sb="57" eb="59">
      <t>キニュウ</t>
    </rPh>
    <phoneticPr fontId="3"/>
  </si>
  <si>
    <t>　　    ・苦情解決の仕組みについて、利用者にどのように周知していますか。該当項目に○をしてください。</t>
    <rPh sb="12" eb="14">
      <t>シク</t>
    </rPh>
    <rPh sb="38" eb="40">
      <t>ガイトウ</t>
    </rPh>
    <rPh sb="40" eb="42">
      <t>コウモク</t>
    </rPh>
    <phoneticPr fontId="3"/>
  </si>
  <si>
    <t>掲示</t>
    <rPh sb="0" eb="2">
      <t>ケイジ</t>
    </rPh>
    <phoneticPr fontId="3"/>
  </si>
  <si>
    <t>その他</t>
    <rPh sb="2" eb="3">
      <t>タ</t>
    </rPh>
    <phoneticPr fontId="3"/>
  </si>
  <si>
    <t>　　    ・苦情解決の結果をどのように公表していますか。該当項目に○をしてください。</t>
    <rPh sb="7" eb="9">
      <t>クジョウ</t>
    </rPh>
    <rPh sb="9" eb="11">
      <t>カイケツ</t>
    </rPh>
    <rPh sb="12" eb="14">
      <t>ケッカ</t>
    </rPh>
    <rPh sb="20" eb="22">
      <t>コウヒョウ</t>
    </rPh>
    <rPh sb="29" eb="31">
      <t>ガイトウ</t>
    </rPh>
    <rPh sb="31" eb="33">
      <t>コウモク</t>
    </rPh>
    <phoneticPr fontId="3"/>
  </si>
  <si>
    <t>パンフレットの配布</t>
    <rPh sb="7" eb="9">
      <t>ハイフ</t>
    </rPh>
    <phoneticPr fontId="3"/>
  </si>
  <si>
    <t>ホームページ</t>
    <phoneticPr fontId="3"/>
  </si>
  <si>
    <t>第三者委員の人数</t>
    <rPh sb="0" eb="5">
      <t>ダイサンシャイイン</t>
    </rPh>
    <rPh sb="6" eb="8">
      <t>ニンズウ</t>
    </rPh>
    <phoneticPr fontId="3"/>
  </si>
  <si>
    <t>利用者代表</t>
    <phoneticPr fontId="3"/>
  </si>
  <si>
    <t>幹部職員</t>
    <phoneticPr fontId="3"/>
  </si>
  <si>
    <t>受審年度</t>
  </si>
  <si>
    <t>　　    ・ 福祉サービス第三者評価を受けていますか。受けている場合は、直近の受審年度を記入してください。</t>
    <rPh sb="8" eb="10">
      <t>フクシ</t>
    </rPh>
    <rPh sb="14" eb="15">
      <t>ダイ</t>
    </rPh>
    <rPh sb="15" eb="17">
      <t>サンシャ</t>
    </rPh>
    <rPh sb="17" eb="19">
      <t>ヒョウカ</t>
    </rPh>
    <rPh sb="20" eb="21">
      <t>ウ</t>
    </rPh>
    <rPh sb="28" eb="29">
      <t>ウ</t>
    </rPh>
    <rPh sb="33" eb="35">
      <t>バアイ</t>
    </rPh>
    <rPh sb="37" eb="39">
      <t>チョッキン</t>
    </rPh>
    <rPh sb="40" eb="41">
      <t>ウケ</t>
    </rPh>
    <rPh sb="41" eb="42">
      <t>シン</t>
    </rPh>
    <rPh sb="42" eb="44">
      <t>ネンド</t>
    </rPh>
    <rPh sb="45" eb="47">
      <t>キニュウ</t>
    </rPh>
    <phoneticPr fontId="5"/>
  </si>
  <si>
    <t>　　    ・ 結果をどのように公表していますか。該当項目に○をしてください。</t>
    <rPh sb="8" eb="10">
      <t>ケッカ</t>
    </rPh>
    <rPh sb="16" eb="18">
      <t>コウヒョウ</t>
    </rPh>
    <rPh sb="25" eb="27">
      <t>ガイトウ</t>
    </rPh>
    <rPh sb="27" eb="29">
      <t>コウモク</t>
    </rPh>
    <phoneticPr fontId="5"/>
  </si>
  <si>
    <t>　　    ・ 運営委員会を設置していますか。</t>
    <phoneticPr fontId="5"/>
  </si>
  <si>
    <t>　　    ・ 運営委員会には下記に該当する者は含まれいますか。含まれている場合は〇をしてください。</t>
    <rPh sb="8" eb="10">
      <t>ウンエイ</t>
    </rPh>
    <rPh sb="10" eb="13">
      <t>イインカイ</t>
    </rPh>
    <rPh sb="15" eb="17">
      <t>カキ</t>
    </rPh>
    <rPh sb="18" eb="20">
      <t>ガイトウ</t>
    </rPh>
    <rPh sb="22" eb="23">
      <t>モノ</t>
    </rPh>
    <rPh sb="24" eb="25">
      <t>フク</t>
    </rPh>
    <rPh sb="32" eb="33">
      <t>フク</t>
    </rPh>
    <rPh sb="38" eb="40">
      <t>バアイ</t>
    </rPh>
    <phoneticPr fontId="3"/>
  </si>
  <si>
    <t>非常勤職員就業規則</t>
    <phoneticPr fontId="5"/>
  </si>
  <si>
    <t>作成の
有無</t>
    <phoneticPr fontId="5"/>
  </si>
  <si>
    <t>労基署
届出</t>
    <phoneticPr fontId="5"/>
  </si>
  <si>
    <t>２　職員の状況</t>
    <rPh sb="2" eb="4">
      <t>ショクイン</t>
    </rPh>
    <rPh sb="5" eb="7">
      <t>ジョウキョウ</t>
    </rPh>
    <phoneticPr fontId="3"/>
  </si>
  <si>
    <t>　　(2) 　就業規則等の制定</t>
    <phoneticPr fontId="3"/>
  </si>
  <si>
    <t>認可配置基準（新基準）</t>
    <rPh sb="0" eb="2">
      <t>ニンカ</t>
    </rPh>
    <rPh sb="2" eb="4">
      <t>ハイチ</t>
    </rPh>
    <rPh sb="4" eb="6">
      <t>キジュン</t>
    </rPh>
    <rPh sb="7" eb="10">
      <t>シンキジュン</t>
    </rPh>
    <phoneticPr fontId="3"/>
  </si>
  <si>
    <t xml:space="preserve"> (2) 勤務状況（常勤職員のみ）</t>
    <phoneticPr fontId="3"/>
  </si>
  <si>
    <t xml:space="preserve"> (3) 健康管理</t>
    <rPh sb="5" eb="9">
      <t>ケンコウカンリ</t>
    </rPh>
    <phoneticPr fontId="3"/>
  </si>
  <si>
    <t>　   ・ 衛生推進者を選任していますか。</t>
    <rPh sb="6" eb="10">
      <t>エイセイスイシン</t>
    </rPh>
    <rPh sb="10" eb="11">
      <t>シャ</t>
    </rPh>
    <rPh sb="12" eb="14">
      <t>センニン</t>
    </rPh>
    <phoneticPr fontId="3"/>
  </si>
  <si>
    <t>「している・していない」を記入してください。</t>
    <rPh sb="13" eb="15">
      <t>キニュウ</t>
    </rPh>
    <phoneticPr fontId="3"/>
  </si>
  <si>
    <t>ストレスチェックの実施</t>
    <rPh sb="9" eb="11">
      <t>ジッシ</t>
    </rPh>
    <phoneticPr fontId="3"/>
  </si>
  <si>
    <t xml:space="preserve">    ア　同一敷地内に併設する社会福祉施設がありますか。</t>
    <rPh sb="6" eb="8">
      <t>ドウイツ</t>
    </rPh>
    <rPh sb="8" eb="10">
      <t>シキチ</t>
    </rPh>
    <rPh sb="10" eb="11">
      <t>ナイ</t>
    </rPh>
    <rPh sb="12" eb="14">
      <t>ヘイセツ</t>
    </rPh>
    <rPh sb="16" eb="18">
      <t>シャカイ</t>
    </rPh>
    <rPh sb="18" eb="20">
      <t>フクシ</t>
    </rPh>
    <rPh sb="20" eb="22">
      <t>シセツ</t>
    </rPh>
    <phoneticPr fontId="3"/>
  </si>
  <si>
    <t>（以下、併設する施設がある場合は回答）</t>
    <rPh sb="1" eb="3">
      <t>イカ</t>
    </rPh>
    <rPh sb="4" eb="6">
      <t>ヘイセツ</t>
    </rPh>
    <rPh sb="8" eb="10">
      <t>シセツ</t>
    </rPh>
    <rPh sb="13" eb="15">
      <t>バアイ</t>
    </rPh>
    <rPh sb="16" eb="18">
      <t>カイトウ</t>
    </rPh>
    <phoneticPr fontId="3"/>
  </si>
  <si>
    <t xml:space="preserve">    イ　設備や職員を共用していますか。</t>
    <rPh sb="6" eb="8">
      <t>セツビ</t>
    </rPh>
    <rPh sb="9" eb="11">
      <t>ショクイン</t>
    </rPh>
    <rPh sb="12" eb="14">
      <t>キョウヨウ</t>
    </rPh>
    <phoneticPr fontId="3"/>
  </si>
  <si>
    <t xml:space="preserve">    ウ　共用している設備や職員について該当する項目に〇をしてください。</t>
    <rPh sb="6" eb="8">
      <t>キョウヨウ</t>
    </rPh>
    <rPh sb="12" eb="14">
      <t>セツビ</t>
    </rPh>
    <rPh sb="15" eb="17">
      <t>ショクイン</t>
    </rPh>
    <rPh sb="21" eb="23">
      <t>ガイトウ</t>
    </rPh>
    <rPh sb="25" eb="27">
      <t>コウモク</t>
    </rPh>
    <phoneticPr fontId="3"/>
  </si>
  <si>
    <t>設備</t>
    <rPh sb="0" eb="2">
      <t>セツビ</t>
    </rPh>
    <phoneticPr fontId="3"/>
  </si>
  <si>
    <t>事務職員</t>
    <rPh sb="0" eb="2">
      <t>ジム</t>
    </rPh>
    <rPh sb="2" eb="4">
      <t>ショクイン</t>
    </rPh>
    <phoneticPr fontId="3"/>
  </si>
  <si>
    <t>直接保育に従事する職員</t>
    <rPh sb="0" eb="2">
      <t>チョクセツ</t>
    </rPh>
    <rPh sb="2" eb="4">
      <t>ホイク</t>
    </rPh>
    <rPh sb="5" eb="7">
      <t>ジュウジ</t>
    </rPh>
    <rPh sb="9" eb="11">
      <t>ショクイン</t>
    </rPh>
    <phoneticPr fontId="3"/>
  </si>
  <si>
    <t>調理員</t>
    <rPh sb="0" eb="3">
      <t>チョウリイン</t>
    </rPh>
    <phoneticPr fontId="3"/>
  </si>
  <si>
    <t xml:space="preserve"> (4) その他（インクルーシブ保育）</t>
    <rPh sb="7" eb="8">
      <t>タ</t>
    </rPh>
    <rPh sb="16" eb="18">
      <t>ホイク</t>
    </rPh>
    <phoneticPr fontId="3"/>
  </si>
  <si>
    <t xml:space="preserve">    ウ　退職</t>
    <rPh sb="6" eb="8">
      <t>タイショク</t>
    </rPh>
    <phoneticPr fontId="3"/>
  </si>
  <si>
    <t xml:space="preserve"> (5) 研　修 </t>
    <phoneticPr fontId="3"/>
  </si>
  <si>
    <t>　　ア  職員５０人未満（１０人以上）の施設の場合</t>
    <rPh sb="5" eb="7">
      <t>ショクイン</t>
    </rPh>
    <rPh sb="9" eb="10">
      <t>ニン</t>
    </rPh>
    <rPh sb="10" eb="12">
      <t>ミマン</t>
    </rPh>
    <rPh sb="15" eb="16">
      <t>ニン</t>
    </rPh>
    <rPh sb="16" eb="18">
      <t>イジョウ</t>
    </rPh>
    <rPh sb="20" eb="22">
      <t>シセツ</t>
    </rPh>
    <rPh sb="23" eb="25">
      <t>バアイ</t>
    </rPh>
    <phoneticPr fontId="3"/>
  </si>
  <si>
    <t>　　イ  職員５０人以上の施設の場合</t>
    <rPh sb="5" eb="7">
      <t>ショクイン</t>
    </rPh>
    <rPh sb="9" eb="10">
      <t>ニン</t>
    </rPh>
    <rPh sb="10" eb="12">
      <t>イジョウ</t>
    </rPh>
    <rPh sb="13" eb="15">
      <t>シセツ</t>
    </rPh>
    <rPh sb="16" eb="18">
      <t>バアイ</t>
    </rPh>
    <phoneticPr fontId="3"/>
  </si>
  <si>
    <t xml:space="preserve">　イ　ハラスメントの防止について、対策を講じていますか。いる場合は○をしてください。  </t>
    <phoneticPr fontId="3"/>
  </si>
  <si>
    <t xml:space="preserve">   ウ　家庭的保育支援者、管理者又は管理・監督者として事業所の運営に対する考え方を記入してください。</t>
    <rPh sb="5" eb="8">
      <t>カテイテキ</t>
    </rPh>
    <rPh sb="8" eb="10">
      <t>ホイク</t>
    </rPh>
    <rPh sb="10" eb="13">
      <t>シエンシャ</t>
    </rPh>
    <rPh sb="14" eb="17">
      <t>カンリシャ</t>
    </rPh>
    <rPh sb="17" eb="18">
      <t>マタ</t>
    </rPh>
    <rPh sb="19" eb="21">
      <t>カンリ</t>
    </rPh>
    <rPh sb="22" eb="25">
      <t>カントクシャ</t>
    </rPh>
    <rPh sb="28" eb="30">
      <t>ジギョウ</t>
    </rPh>
    <rPh sb="30" eb="31">
      <t>ショ</t>
    </rPh>
    <phoneticPr fontId="3"/>
  </si>
  <si>
    <t>３　建物設備等の管理</t>
    <rPh sb="2" eb="4">
      <t>タテモノ</t>
    </rPh>
    <rPh sb="4" eb="7">
      <t>セツビトウ</t>
    </rPh>
    <rPh sb="8" eb="10">
      <t>カンリ</t>
    </rPh>
    <phoneticPr fontId="3"/>
  </si>
  <si>
    <t xml:space="preserve"> (2) 消防計画</t>
    <phoneticPr fontId="3"/>
  </si>
  <si>
    <t xml:space="preserve"> (1) 管理体制</t>
    <phoneticPr fontId="3"/>
  </si>
  <si>
    <t>保護者へ周知して</t>
    <rPh sb="0" eb="3">
      <t>ホゴシャ</t>
    </rPh>
    <rPh sb="4" eb="6">
      <t>シュウチ</t>
    </rPh>
    <phoneticPr fontId="3"/>
  </si>
  <si>
    <t>救急対応（心肺蘇生法、気道内異物除去、AED・エピペン®の使用等）</t>
    <rPh sb="0" eb="4">
      <t>キュウキュウタイオウ</t>
    </rPh>
    <rPh sb="5" eb="10">
      <t>シンパイソセイホウ</t>
    </rPh>
    <rPh sb="11" eb="14">
      <t>キドウナイ</t>
    </rPh>
    <rPh sb="14" eb="16">
      <t>イブツ</t>
    </rPh>
    <rPh sb="16" eb="18">
      <t>ジョキョ</t>
    </rPh>
    <rPh sb="29" eb="31">
      <t>シヨウ</t>
    </rPh>
    <rPh sb="31" eb="32">
      <t>トウ</t>
    </rPh>
    <phoneticPr fontId="3"/>
  </si>
  <si>
    <t>不審者訓練や通報訓練（救急車要請のシミュレーション等）</t>
    <rPh sb="0" eb="3">
      <t>フシンシャ</t>
    </rPh>
    <rPh sb="3" eb="5">
      <t>クンレン</t>
    </rPh>
    <rPh sb="6" eb="10">
      <t>ツウホウクンレン</t>
    </rPh>
    <rPh sb="11" eb="14">
      <t>キュウキュウシャ</t>
    </rPh>
    <rPh sb="14" eb="16">
      <t>ヨウセイ</t>
    </rPh>
    <rPh sb="25" eb="26">
      <t>トウ</t>
    </rPh>
    <phoneticPr fontId="3"/>
  </si>
  <si>
    <t>自治体が行う研修・オンラインで共有されている事故予防に資する研修動画の活用</t>
    <rPh sb="0" eb="3">
      <t>ジチタイ</t>
    </rPh>
    <rPh sb="4" eb="5">
      <t>オコナ</t>
    </rPh>
    <rPh sb="6" eb="8">
      <t>ケンシュウ</t>
    </rPh>
    <rPh sb="15" eb="17">
      <t>キョウユウ</t>
    </rPh>
    <rPh sb="22" eb="26">
      <t>ジコヨボウ</t>
    </rPh>
    <rPh sb="27" eb="28">
      <t>シ</t>
    </rPh>
    <rPh sb="30" eb="34">
      <t>ケンシュウドウガ</t>
    </rPh>
    <rPh sb="35" eb="37">
      <t>カツヨウ</t>
    </rPh>
    <phoneticPr fontId="3"/>
  </si>
  <si>
    <t xml:space="preserve">  職員へ周知して</t>
    <rPh sb="2" eb="4">
      <t>ショクイン</t>
    </rPh>
    <rPh sb="5" eb="7">
      <t>シュウチ</t>
    </rPh>
    <phoneticPr fontId="3"/>
  </si>
  <si>
    <t>　　ア  児童の移動のために自動車を運行していますか。</t>
    <rPh sb="5" eb="7">
      <t>ジドウ</t>
    </rPh>
    <rPh sb="8" eb="10">
      <t>イドウ</t>
    </rPh>
    <rPh sb="14" eb="17">
      <t>ジドウシャ</t>
    </rPh>
    <rPh sb="18" eb="20">
      <t>ウンコウ</t>
    </rPh>
    <phoneticPr fontId="5"/>
  </si>
  <si>
    <t>「運行している・運行していない」を記入してください。</t>
    <rPh sb="1" eb="3">
      <t>ウンコウ</t>
    </rPh>
    <rPh sb="8" eb="10">
      <t>ウンコウ</t>
    </rPh>
    <phoneticPr fontId="3"/>
  </si>
  <si>
    <t>　　（以下、運行している場合は回答）</t>
    <rPh sb="3" eb="5">
      <t>イカ</t>
    </rPh>
    <rPh sb="6" eb="8">
      <t>ウンコウ</t>
    </rPh>
    <rPh sb="12" eb="14">
      <t>バアイ</t>
    </rPh>
    <rPh sb="15" eb="17">
      <t>カイトウ</t>
    </rPh>
    <phoneticPr fontId="3"/>
  </si>
  <si>
    <t>　　イ　児童の所在を確認していますか。</t>
    <rPh sb="4" eb="6">
      <t>ジドウ</t>
    </rPh>
    <rPh sb="7" eb="9">
      <t>ショザイ</t>
    </rPh>
    <rPh sb="10" eb="12">
      <t>カクニン</t>
    </rPh>
    <phoneticPr fontId="3"/>
  </si>
  <si>
    <t>「確認している・確認していない」を記入してください。</t>
    <rPh sb="1" eb="3">
      <t>カクニン</t>
    </rPh>
    <rPh sb="8" eb="10">
      <t>カクニン</t>
    </rPh>
    <rPh sb="17" eb="19">
      <t>キニュウ</t>
    </rPh>
    <phoneticPr fontId="3"/>
  </si>
  <si>
    <t>　　ウ　児童の所在の見落しを防止する装置を備えていますか。</t>
    <rPh sb="4" eb="6">
      <t>ジドウ</t>
    </rPh>
    <rPh sb="7" eb="9">
      <t>ショザイ</t>
    </rPh>
    <rPh sb="10" eb="12">
      <t>ミオト</t>
    </rPh>
    <rPh sb="14" eb="16">
      <t>ボウシ</t>
    </rPh>
    <rPh sb="18" eb="20">
      <t>ソウチ</t>
    </rPh>
    <rPh sb="21" eb="22">
      <t>ソナ</t>
    </rPh>
    <phoneticPr fontId="3"/>
  </si>
  <si>
    <t>クラス名</t>
    <phoneticPr fontId="3"/>
  </si>
  <si>
    <t>年齢</t>
    <phoneticPr fontId="3"/>
  </si>
  <si>
    <t>備　考</t>
    <rPh sb="0" eb="1">
      <t>ビ</t>
    </rPh>
    <rPh sb="2" eb="3">
      <t>コウ</t>
    </rPh>
    <phoneticPr fontId="3"/>
  </si>
  <si>
    <t>０歳児クラス</t>
    <rPh sb="1" eb="3">
      <t>サイジ</t>
    </rPh>
    <phoneticPr fontId="3"/>
  </si>
  <si>
    <t>１歳児クラス</t>
    <rPh sb="1" eb="3">
      <t>サイジ</t>
    </rPh>
    <phoneticPr fontId="3"/>
  </si>
  <si>
    <t>２歳児クラス</t>
    <rPh sb="1" eb="3">
      <t>サイジ</t>
    </rPh>
    <phoneticPr fontId="3"/>
  </si>
  <si>
    <t>個人別記録</t>
    <rPh sb="0" eb="3">
      <t>コジンベツ</t>
    </rPh>
    <rPh sb="3" eb="5">
      <t>キロク</t>
    </rPh>
    <phoneticPr fontId="3"/>
  </si>
  <si>
    <t>　年間指導計画</t>
    <rPh sb="1" eb="3">
      <t>ネンカン</t>
    </rPh>
    <rPh sb="3" eb="7">
      <t>シドウケイカク</t>
    </rPh>
    <phoneticPr fontId="3"/>
  </si>
  <si>
    <t>　月間指導計画</t>
    <rPh sb="1" eb="3">
      <t>ゲッカン</t>
    </rPh>
    <rPh sb="3" eb="7">
      <t>シドウケイカク</t>
    </rPh>
    <phoneticPr fontId="3"/>
  </si>
  <si>
    <t>　週案又は日案</t>
    <rPh sb="1" eb="3">
      <t>シュウアン</t>
    </rPh>
    <rPh sb="3" eb="4">
      <t>マタ</t>
    </rPh>
    <rPh sb="5" eb="7">
      <t>ニチアン</t>
    </rPh>
    <phoneticPr fontId="3"/>
  </si>
  <si>
    <t>　個別的指導計画</t>
    <rPh sb="1" eb="4">
      <t>コベツテキ</t>
    </rPh>
    <rPh sb="4" eb="8">
      <t>シドウケイカク</t>
    </rPh>
    <phoneticPr fontId="3"/>
  </si>
  <si>
    <t>　保育日誌</t>
    <rPh sb="1" eb="5">
      <t>ホイクニッシ</t>
    </rPh>
    <phoneticPr fontId="3"/>
  </si>
  <si>
    <t>３　保育内容</t>
    <rPh sb="2" eb="6">
      <t>ホイクナイヨウ</t>
    </rPh>
    <phoneticPr fontId="3"/>
  </si>
  <si>
    <t>　(1)　児童の権利擁護の観点から、以下のような保育を行っていませんか。行っていない場合は〇をしてください。</t>
    <rPh sb="5" eb="7">
      <t>ジドウ</t>
    </rPh>
    <rPh sb="8" eb="12">
      <t>ケンリヨウゴ</t>
    </rPh>
    <rPh sb="13" eb="15">
      <t>カンテン</t>
    </rPh>
    <rPh sb="18" eb="20">
      <t>イカ</t>
    </rPh>
    <rPh sb="24" eb="26">
      <t>ホイク</t>
    </rPh>
    <rPh sb="27" eb="28">
      <t>オコナ</t>
    </rPh>
    <rPh sb="36" eb="37">
      <t>オコナ</t>
    </rPh>
    <rPh sb="42" eb="44">
      <t>バアイ</t>
    </rPh>
    <phoneticPr fontId="3"/>
  </si>
  <si>
    <t>　(3)　長時間にわたる保育について、指導計画に位置付けていますか。位置付けている場合は〇をしてください。</t>
    <rPh sb="5" eb="8">
      <t>チョウジカン</t>
    </rPh>
    <rPh sb="12" eb="14">
      <t>ホイク</t>
    </rPh>
    <rPh sb="19" eb="23">
      <t>シドウケイカク</t>
    </rPh>
    <rPh sb="24" eb="27">
      <t>イチヅ</t>
    </rPh>
    <rPh sb="34" eb="37">
      <t>イチヅ</t>
    </rPh>
    <rPh sb="41" eb="43">
      <t>バアイ</t>
    </rPh>
    <phoneticPr fontId="3"/>
  </si>
  <si>
    <t>　(5)　指導計画は、評価・反省を踏まえて作成していますか。している場合は〇をしてください。</t>
    <rPh sb="5" eb="9">
      <t>シドウケイカク</t>
    </rPh>
    <rPh sb="11" eb="13">
      <t>ヒョウカ</t>
    </rPh>
    <rPh sb="14" eb="16">
      <t>ハンセイ</t>
    </rPh>
    <rPh sb="17" eb="18">
      <t>フ</t>
    </rPh>
    <rPh sb="21" eb="23">
      <t>サクセイ</t>
    </rPh>
    <rPh sb="34" eb="36">
      <t>バアイ</t>
    </rPh>
    <phoneticPr fontId="3"/>
  </si>
  <si>
    <t>　(6) 事業所の自己評価をしていますか。自己評価している場合は〇をしてください。</t>
    <rPh sb="5" eb="8">
      <t>ジギョウショ</t>
    </rPh>
    <rPh sb="9" eb="13">
      <t>ジコヒョウカ</t>
    </rPh>
    <rPh sb="21" eb="25">
      <t>ジコヒョウカ</t>
    </rPh>
    <rPh sb="29" eb="31">
      <t>バアイ</t>
    </rPh>
    <phoneticPr fontId="3"/>
  </si>
  <si>
    <t>　　ア　暴力的な言葉を使用する（名前の呼び捨て、怒鳴る、「おまえ」「早くしろ」「バカ」を言うなど）。</t>
    <rPh sb="4" eb="7">
      <t>ボウリョクテキ</t>
    </rPh>
    <rPh sb="8" eb="10">
      <t>コトバ</t>
    </rPh>
    <rPh sb="11" eb="13">
      <t>シヨウ</t>
    </rPh>
    <rPh sb="16" eb="18">
      <t>ナマエ</t>
    </rPh>
    <rPh sb="19" eb="20">
      <t>ヨ</t>
    </rPh>
    <rPh sb="21" eb="22">
      <t>ス</t>
    </rPh>
    <rPh sb="24" eb="26">
      <t>ドナ</t>
    </rPh>
    <rPh sb="34" eb="35">
      <t>ハヤ</t>
    </rPh>
    <rPh sb="44" eb="45">
      <t>イ</t>
    </rPh>
    <phoneticPr fontId="3"/>
  </si>
  <si>
    <t>　　イ　言うことをきかせるために大きな声を出したり、「おやつを抜きにするよ」などの言葉を投げかける。</t>
    <rPh sb="4" eb="5">
      <t>イ</t>
    </rPh>
    <rPh sb="16" eb="17">
      <t>オオ</t>
    </rPh>
    <rPh sb="19" eb="20">
      <t>コエ</t>
    </rPh>
    <rPh sb="21" eb="22">
      <t>ダ</t>
    </rPh>
    <rPh sb="31" eb="32">
      <t>ヌ</t>
    </rPh>
    <rPh sb="41" eb="43">
      <t>コトバ</t>
    </rPh>
    <rPh sb="44" eb="45">
      <t>ナ</t>
    </rPh>
    <phoneticPr fontId="3"/>
  </si>
  <si>
    <t>　　ウ　しつけと称して、廊下や別室に児童を一人で放置する。食事の時間が終わっても居残り食べをさせる。</t>
    <rPh sb="8" eb="9">
      <t>ショウ</t>
    </rPh>
    <rPh sb="12" eb="14">
      <t>ロウカ</t>
    </rPh>
    <rPh sb="15" eb="17">
      <t>ベッシツ</t>
    </rPh>
    <rPh sb="18" eb="20">
      <t>ジドウ</t>
    </rPh>
    <rPh sb="21" eb="23">
      <t>ヒトリ</t>
    </rPh>
    <rPh sb="24" eb="26">
      <t>ホウチ</t>
    </rPh>
    <rPh sb="29" eb="31">
      <t>ショクジ</t>
    </rPh>
    <rPh sb="32" eb="34">
      <t>ジカン</t>
    </rPh>
    <rPh sb="35" eb="36">
      <t>オ</t>
    </rPh>
    <rPh sb="40" eb="42">
      <t>イノコ</t>
    </rPh>
    <rPh sb="43" eb="44">
      <t>タ</t>
    </rPh>
    <phoneticPr fontId="3"/>
  </si>
  <si>
    <t>　　エ　体罰を与える（頭や頬を叩く、頭や体を小突く、突き飛ばす、蹴る、体の一部を強く引っ張るなど）。</t>
    <rPh sb="4" eb="6">
      <t>タイバツ</t>
    </rPh>
    <rPh sb="7" eb="8">
      <t>アタ</t>
    </rPh>
    <rPh sb="11" eb="12">
      <t>アタマ</t>
    </rPh>
    <rPh sb="13" eb="14">
      <t>ホホ</t>
    </rPh>
    <rPh sb="15" eb="16">
      <t>タタ</t>
    </rPh>
    <rPh sb="18" eb="19">
      <t>アタマ</t>
    </rPh>
    <rPh sb="20" eb="21">
      <t>カラダ</t>
    </rPh>
    <rPh sb="22" eb="24">
      <t>コヅ</t>
    </rPh>
    <rPh sb="26" eb="27">
      <t>ツ</t>
    </rPh>
    <rPh sb="28" eb="29">
      <t>ト</t>
    </rPh>
    <rPh sb="32" eb="33">
      <t>ケ</t>
    </rPh>
    <rPh sb="35" eb="36">
      <t>カラダ</t>
    </rPh>
    <rPh sb="37" eb="39">
      <t>イチブ</t>
    </rPh>
    <rPh sb="40" eb="41">
      <t>ツヨ</t>
    </rPh>
    <rPh sb="42" eb="43">
      <t>ヒ</t>
    </rPh>
    <rPh sb="44" eb="45">
      <t>パ</t>
    </rPh>
    <phoneticPr fontId="3"/>
  </si>
  <si>
    <t>　　オ　身体拘束や行動制限をする（ラックやバウンサー等を長時間使用する、同じ場所で長時間待たせるなど）。</t>
    <rPh sb="4" eb="8">
      <t>シンタイコウソク</t>
    </rPh>
    <rPh sb="9" eb="13">
      <t>コウドウセイゲン</t>
    </rPh>
    <rPh sb="26" eb="27">
      <t>トウ</t>
    </rPh>
    <rPh sb="28" eb="31">
      <t>チョウジカン</t>
    </rPh>
    <rPh sb="31" eb="33">
      <t>シヨウ</t>
    </rPh>
    <rPh sb="36" eb="37">
      <t>オナ</t>
    </rPh>
    <rPh sb="38" eb="40">
      <t>バショ</t>
    </rPh>
    <rPh sb="41" eb="44">
      <t>チョウジカン</t>
    </rPh>
    <rPh sb="44" eb="45">
      <t>マ</t>
    </rPh>
    <phoneticPr fontId="3"/>
  </si>
  <si>
    <t>　　カ　わいせつ行為をする（着替えや排せつ介助の際に児童の体を不必要に触る、個人的に写真を撮るなど）。</t>
    <rPh sb="8" eb="10">
      <t>コウイ</t>
    </rPh>
    <rPh sb="14" eb="16">
      <t>キガ</t>
    </rPh>
    <rPh sb="18" eb="19">
      <t>ハイ</t>
    </rPh>
    <rPh sb="21" eb="23">
      <t>カイジョ</t>
    </rPh>
    <rPh sb="24" eb="25">
      <t>サイ</t>
    </rPh>
    <rPh sb="26" eb="28">
      <t>ジドウ</t>
    </rPh>
    <rPh sb="29" eb="30">
      <t>カラダ</t>
    </rPh>
    <rPh sb="31" eb="34">
      <t>フヒツヨウ</t>
    </rPh>
    <rPh sb="35" eb="36">
      <t>サワ</t>
    </rPh>
    <rPh sb="38" eb="41">
      <t>コジンテキ</t>
    </rPh>
    <rPh sb="42" eb="44">
      <t>シャシン</t>
    </rPh>
    <rPh sb="45" eb="46">
      <t>ト</t>
    </rPh>
    <phoneticPr fontId="3"/>
  </si>
  <si>
    <t>　(2)　不適切な保育を見かけた時は、速やかに施設長へ報告する等適切な対応をしていますか。している場合に〇をしてください。</t>
    <rPh sb="5" eb="8">
      <t>フテキセツ</t>
    </rPh>
    <rPh sb="9" eb="11">
      <t>ホイク</t>
    </rPh>
    <rPh sb="12" eb="13">
      <t>ミ</t>
    </rPh>
    <rPh sb="16" eb="17">
      <t>トキ</t>
    </rPh>
    <rPh sb="19" eb="20">
      <t>スミ</t>
    </rPh>
    <rPh sb="23" eb="26">
      <t>シセツチョウ</t>
    </rPh>
    <rPh sb="27" eb="29">
      <t>ホウコク</t>
    </rPh>
    <rPh sb="31" eb="32">
      <t>トウ</t>
    </rPh>
    <rPh sb="32" eb="34">
      <t>テキセツ</t>
    </rPh>
    <rPh sb="35" eb="37">
      <t>タイオウ</t>
    </rPh>
    <rPh sb="49" eb="51">
      <t>バアイ</t>
    </rPh>
    <phoneticPr fontId="3"/>
  </si>
  <si>
    <t>　(3) 　児童の権利擁護と不適切な保育を防止するために、貴施設で行っている取組みを教えてください。</t>
    <rPh sb="6" eb="8">
      <t>ジドウ</t>
    </rPh>
    <rPh sb="9" eb="13">
      <t>ケンリヨウゴ</t>
    </rPh>
    <rPh sb="14" eb="17">
      <t>フテキセツ</t>
    </rPh>
    <rPh sb="18" eb="20">
      <t>ホイク</t>
    </rPh>
    <rPh sb="21" eb="23">
      <t>ボウシ</t>
    </rPh>
    <rPh sb="29" eb="30">
      <t>キ</t>
    </rPh>
    <rPh sb="30" eb="32">
      <t>シセツ</t>
    </rPh>
    <rPh sb="33" eb="34">
      <t>オコナ</t>
    </rPh>
    <rPh sb="38" eb="40">
      <t>トリク</t>
    </rPh>
    <rPh sb="42" eb="43">
      <t>オシ</t>
    </rPh>
    <phoneticPr fontId="3"/>
  </si>
  <si>
    <t>（例：定期的なセルフチェックの実施、言葉かけや働きかけについての振り返り、マニュアルの読み合わせ　など）</t>
    <rPh sb="1" eb="2">
      <t>レイ</t>
    </rPh>
    <rPh sb="3" eb="6">
      <t>テイキテキ</t>
    </rPh>
    <rPh sb="15" eb="17">
      <t>ジッシ</t>
    </rPh>
    <rPh sb="18" eb="20">
      <t>コトバ</t>
    </rPh>
    <rPh sb="23" eb="24">
      <t>ハタラ</t>
    </rPh>
    <rPh sb="32" eb="33">
      <t>フ</t>
    </rPh>
    <rPh sb="34" eb="35">
      <t>カエ</t>
    </rPh>
    <rPh sb="43" eb="44">
      <t>ヨ</t>
    </rPh>
    <rPh sb="45" eb="46">
      <t>ア</t>
    </rPh>
    <phoneticPr fontId="3"/>
  </si>
  <si>
    <t>　《世田谷区独自項目》</t>
    <rPh sb="2" eb="6">
      <t>セタガヤク</t>
    </rPh>
    <rPh sb="6" eb="8">
      <t>ドクジ</t>
    </rPh>
    <rPh sb="8" eb="10">
      <t>コウモク</t>
    </rPh>
    <phoneticPr fontId="3"/>
  </si>
  <si>
    <t>４　保育体制</t>
    <rPh sb="2" eb="6">
      <t>ホイクタイセイ</t>
    </rPh>
    <phoneticPr fontId="3"/>
  </si>
  <si>
    <t>開所時間</t>
    <rPh sb="0" eb="4">
      <t>カイショジカン</t>
    </rPh>
    <phoneticPr fontId="3"/>
  </si>
  <si>
    <t>延長保育</t>
    <rPh sb="0" eb="4">
      <t>エンチョウホイク</t>
    </rPh>
    <phoneticPr fontId="3"/>
  </si>
  <si>
    <t>実施の有無</t>
    <rPh sb="0" eb="2">
      <t>ジッシ</t>
    </rPh>
    <rPh sb="3" eb="5">
      <t>ウム</t>
    </rPh>
    <phoneticPr fontId="3"/>
  </si>
  <si>
    <t>時　間　①</t>
    <rPh sb="0" eb="1">
      <t>トキ</t>
    </rPh>
    <rPh sb="2" eb="3">
      <t>アイダ</t>
    </rPh>
    <phoneticPr fontId="3"/>
  </si>
  <si>
    <t>　(1)　開所時間等について</t>
    <rPh sb="5" eb="9">
      <t>カイショジカン</t>
    </rPh>
    <rPh sb="9" eb="10">
      <t>トウ</t>
    </rPh>
    <phoneticPr fontId="3"/>
  </si>
  <si>
    <t>時　間　②</t>
    <rPh sb="0" eb="1">
      <t>トキ</t>
    </rPh>
    <rPh sb="2" eb="3">
      <t>アイダ</t>
    </rPh>
    <phoneticPr fontId="3"/>
  </si>
  <si>
    <t>区長が
認める者 ※</t>
    <rPh sb="0" eb="2">
      <t>クチョウ</t>
    </rPh>
    <rPh sb="4" eb="5">
      <t>ミト</t>
    </rPh>
    <rPh sb="7" eb="8">
      <t>モノ</t>
    </rPh>
    <phoneticPr fontId="3"/>
  </si>
  <si>
    <t>※「区長が認める者」とは、「世田谷区家庭的保育事業等の設備及び運営の基準に関する条例施行規則」附則第２項及び第４項に定める</t>
    <rPh sb="2" eb="4">
      <t>クチョウ</t>
    </rPh>
    <rPh sb="5" eb="6">
      <t>ミト</t>
    </rPh>
    <rPh sb="8" eb="9">
      <t>モノ</t>
    </rPh>
    <rPh sb="14" eb="18">
      <t>セタガヤク</t>
    </rPh>
    <rPh sb="18" eb="25">
      <t>カテイテキホイクジギョウ</t>
    </rPh>
    <rPh sb="25" eb="26">
      <t>トウ</t>
    </rPh>
    <rPh sb="27" eb="29">
      <t>セツビ</t>
    </rPh>
    <rPh sb="29" eb="30">
      <t>オヨ</t>
    </rPh>
    <rPh sb="31" eb="33">
      <t>ウンエイ</t>
    </rPh>
    <rPh sb="34" eb="36">
      <t>キジュン</t>
    </rPh>
    <rPh sb="37" eb="38">
      <t>カン</t>
    </rPh>
    <rPh sb="40" eb="42">
      <t>ジョウレイ</t>
    </rPh>
    <rPh sb="42" eb="46">
      <t>セコウキソク</t>
    </rPh>
    <rPh sb="47" eb="49">
      <t>フソク</t>
    </rPh>
    <rPh sb="49" eb="50">
      <t>ダイ</t>
    </rPh>
    <rPh sb="51" eb="52">
      <t>コウ</t>
    </rPh>
    <rPh sb="52" eb="53">
      <t>オヨ</t>
    </rPh>
    <rPh sb="54" eb="55">
      <t>ダイ</t>
    </rPh>
    <rPh sb="56" eb="57">
      <t>コウ</t>
    </rPh>
    <rPh sb="58" eb="59">
      <t>サダ</t>
    </rPh>
    <phoneticPr fontId="3"/>
  </si>
  <si>
    <t>　 『保育士と同等の知識及び経験を有すると区長が認める者』で、令和5年12月1日５世保育第1632号通知で取り扱いを定めている者。</t>
    <rPh sb="3" eb="6">
      <t>ホイクシ</t>
    </rPh>
    <rPh sb="7" eb="9">
      <t>ドウトウ</t>
    </rPh>
    <rPh sb="10" eb="12">
      <t>チシキ</t>
    </rPh>
    <rPh sb="12" eb="13">
      <t>オヨ</t>
    </rPh>
    <rPh sb="14" eb="16">
      <t>ケイケン</t>
    </rPh>
    <rPh sb="17" eb="18">
      <t>ユウ</t>
    </rPh>
    <rPh sb="21" eb="23">
      <t>クチョウ</t>
    </rPh>
    <rPh sb="24" eb="25">
      <t>ミト</t>
    </rPh>
    <rPh sb="27" eb="28">
      <t>モノ</t>
    </rPh>
    <rPh sb="31" eb="33">
      <t>レイワ</t>
    </rPh>
    <rPh sb="34" eb="35">
      <t>ネン</t>
    </rPh>
    <rPh sb="37" eb="38">
      <t>ガツ</t>
    </rPh>
    <rPh sb="39" eb="40">
      <t>ヒ</t>
    </rPh>
    <rPh sb="41" eb="42">
      <t>セ</t>
    </rPh>
    <rPh sb="42" eb="43">
      <t>ホ</t>
    </rPh>
    <rPh sb="43" eb="44">
      <t>イク</t>
    </rPh>
    <rPh sb="44" eb="45">
      <t>ダイ</t>
    </rPh>
    <rPh sb="49" eb="50">
      <t>ゴウ</t>
    </rPh>
    <rPh sb="50" eb="52">
      <t>ツウチ</t>
    </rPh>
    <rPh sb="53" eb="54">
      <t>ト</t>
    </rPh>
    <rPh sb="55" eb="56">
      <t>アツカ</t>
    </rPh>
    <rPh sb="58" eb="59">
      <t>サダ</t>
    </rPh>
    <rPh sb="63" eb="64">
      <t>モノ</t>
    </rPh>
    <phoneticPr fontId="3"/>
  </si>
  <si>
    <t>５　食事の提供</t>
    <rPh sb="3" eb="4">
      <t>コト</t>
    </rPh>
    <rPh sb="5" eb="7">
      <t>テイキョウ</t>
    </rPh>
    <phoneticPr fontId="3"/>
  </si>
  <si>
    <t>　　(2)　給食会議等を開き、食事内容や児童の情報（咀嚼・嚥下能力等）も共有していますか。共有している場合は〇をしてください。</t>
    <rPh sb="6" eb="11">
      <t>キュウショクカイギトウ</t>
    </rPh>
    <rPh sb="12" eb="13">
      <t>ヒラ</t>
    </rPh>
    <rPh sb="15" eb="19">
      <t>ショクジナイヨウ</t>
    </rPh>
    <rPh sb="20" eb="22">
      <t>ジドウ</t>
    </rPh>
    <rPh sb="23" eb="25">
      <t>ジョウホウ</t>
    </rPh>
    <rPh sb="26" eb="28">
      <t>ソシャク</t>
    </rPh>
    <rPh sb="29" eb="31">
      <t>エンカ</t>
    </rPh>
    <rPh sb="31" eb="33">
      <t>ノウリョク</t>
    </rPh>
    <rPh sb="33" eb="34">
      <t>トウ</t>
    </rPh>
    <rPh sb="36" eb="38">
      <t>キョウユウ</t>
    </rPh>
    <rPh sb="45" eb="47">
      <t>キョウユウ</t>
    </rPh>
    <rPh sb="51" eb="53">
      <t>バアイ</t>
    </rPh>
    <phoneticPr fontId="3"/>
  </si>
  <si>
    <t>　　(3)　児童の年齢、発達状況等を把握し、給与栄養量の目標を設定していますか。設定している場合は〇をしてください。</t>
    <rPh sb="6" eb="8">
      <t>ジドウ</t>
    </rPh>
    <rPh sb="9" eb="11">
      <t>ネンレイ</t>
    </rPh>
    <rPh sb="12" eb="16">
      <t>ハッタツジョウキョウ</t>
    </rPh>
    <rPh sb="16" eb="17">
      <t>トウ</t>
    </rPh>
    <rPh sb="18" eb="20">
      <t>ハアク</t>
    </rPh>
    <rPh sb="22" eb="24">
      <t>キュウヨ</t>
    </rPh>
    <rPh sb="24" eb="27">
      <t>エイヨウリョウ</t>
    </rPh>
    <rPh sb="28" eb="30">
      <t>モクヒョウ</t>
    </rPh>
    <rPh sb="31" eb="33">
      <t>セッテイ</t>
    </rPh>
    <rPh sb="40" eb="42">
      <t>セッテイ</t>
    </rPh>
    <rPh sb="46" eb="48">
      <t>バアイ</t>
    </rPh>
    <phoneticPr fontId="3"/>
  </si>
  <si>
    <t>食器やトレーの色を変える</t>
    <rPh sb="0" eb="2">
      <t>ショッキ</t>
    </rPh>
    <rPh sb="7" eb="8">
      <t>イロ</t>
    </rPh>
    <rPh sb="9" eb="10">
      <t>カ</t>
    </rPh>
    <phoneticPr fontId="3"/>
  </si>
  <si>
    <t>食札・配膳カード等の作成</t>
    <rPh sb="0" eb="2">
      <t>ショクフダ</t>
    </rPh>
    <rPh sb="3" eb="5">
      <t>ハイゼン</t>
    </rPh>
    <rPh sb="8" eb="9">
      <t>トウ</t>
    </rPh>
    <rPh sb="10" eb="12">
      <t>サクセイ</t>
    </rPh>
    <phoneticPr fontId="3"/>
  </si>
  <si>
    <t>他児との距離を空ける</t>
    <rPh sb="0" eb="2">
      <t>タジ</t>
    </rPh>
    <rPh sb="4" eb="6">
      <t>キョリ</t>
    </rPh>
    <rPh sb="7" eb="8">
      <t>ア</t>
    </rPh>
    <phoneticPr fontId="3"/>
  </si>
  <si>
    <t>保護者との献立確認</t>
    <rPh sb="0" eb="3">
      <t>ホゴシャ</t>
    </rPh>
    <rPh sb="5" eb="9">
      <t>コンダテカクニン</t>
    </rPh>
    <phoneticPr fontId="3"/>
  </si>
  <si>
    <t>職員がそばで見守る</t>
    <rPh sb="0" eb="2">
      <t>ショクイン</t>
    </rPh>
    <rPh sb="6" eb="8">
      <t>ミマモ</t>
    </rPh>
    <phoneticPr fontId="3"/>
  </si>
  <si>
    <t>配膳前のダブルチェック</t>
    <rPh sb="0" eb="2">
      <t>ハイゼン</t>
    </rPh>
    <rPh sb="2" eb="3">
      <t>マエ</t>
    </rPh>
    <phoneticPr fontId="3"/>
  </si>
  <si>
    <t>所在地</t>
    <rPh sb="0" eb="3">
      <t>ショザイチ</t>
    </rPh>
    <phoneticPr fontId="3"/>
  </si>
  <si>
    <t>名　称</t>
    <rPh sb="0" eb="1">
      <t>メイ</t>
    </rPh>
    <rPh sb="2" eb="3">
      <t>ショウ</t>
    </rPh>
    <phoneticPr fontId="3"/>
  </si>
  <si>
    <t>　(1)　保健計画を作成していますか。作成している場合は○をしてください。</t>
    <rPh sb="5" eb="7">
      <t>ホケン</t>
    </rPh>
    <rPh sb="7" eb="9">
      <t>ケイカク</t>
    </rPh>
    <rPh sb="10" eb="12">
      <t>サクセイ</t>
    </rPh>
    <rPh sb="19" eb="21">
      <t>サクセイ</t>
    </rPh>
    <rPh sb="25" eb="27">
      <t>バアイ</t>
    </rPh>
    <phoneticPr fontId="3"/>
  </si>
  <si>
    <t>実施年月日</t>
    <rPh sb="2" eb="3">
      <t>ネン</t>
    </rPh>
    <rPh sb="3" eb="4">
      <t>ガツ</t>
    </rPh>
    <phoneticPr fontId="5"/>
  </si>
  <si>
    <t>記録の有無</t>
    <phoneticPr fontId="5"/>
  </si>
  <si>
    <t>入所時健康診断</t>
    <rPh sb="0" eb="2">
      <t>ニュウショ</t>
    </rPh>
    <rPh sb="2" eb="3">
      <t>ジ</t>
    </rPh>
    <rPh sb="3" eb="5">
      <t>ケンコウ</t>
    </rPh>
    <rPh sb="5" eb="7">
      <t>シンダン</t>
    </rPh>
    <phoneticPr fontId="3"/>
  </si>
  <si>
    <t>睡眠時チェック表の作成</t>
    <rPh sb="0" eb="3">
      <t>スイミンジ</t>
    </rPh>
    <rPh sb="7" eb="8">
      <t>ヒョウ</t>
    </rPh>
    <rPh sb="9" eb="11">
      <t>サクセイ</t>
    </rPh>
    <phoneticPr fontId="3"/>
  </si>
  <si>
    <t>仰向け寝の徹底</t>
    <rPh sb="0" eb="2">
      <t>アオム</t>
    </rPh>
    <rPh sb="3" eb="4">
      <t>ネ</t>
    </rPh>
    <rPh sb="5" eb="7">
      <t>テッテイ</t>
    </rPh>
    <phoneticPr fontId="3"/>
  </si>
  <si>
    <t>乳幼児のそばを離れない</t>
    <rPh sb="0" eb="3">
      <t>ニュウヨウジ</t>
    </rPh>
    <rPh sb="7" eb="8">
      <t>ハナ</t>
    </rPh>
    <phoneticPr fontId="3"/>
  </si>
  <si>
    <t>顔色等のきめ細かい観察</t>
    <rPh sb="0" eb="3">
      <t>カオイロトウ</t>
    </rPh>
    <rPh sb="6" eb="7">
      <t>コマ</t>
    </rPh>
    <rPh sb="9" eb="11">
      <t>カンサツ</t>
    </rPh>
    <phoneticPr fontId="3"/>
  </si>
  <si>
    <t>明るさの確保</t>
    <rPh sb="0" eb="1">
      <t>アカ</t>
    </rPh>
    <rPh sb="4" eb="6">
      <t>カクホ</t>
    </rPh>
    <phoneticPr fontId="3"/>
  </si>
  <si>
    <t>口元を布団で隠さない</t>
    <rPh sb="0" eb="2">
      <t>クチモト</t>
    </rPh>
    <rPh sb="3" eb="5">
      <t>フトン</t>
    </rPh>
    <rPh sb="6" eb="7">
      <t>カク</t>
    </rPh>
    <phoneticPr fontId="3"/>
  </si>
  <si>
    <t>暖房を効かせすぎない</t>
    <rPh sb="0" eb="2">
      <t>ダンボウ</t>
    </rPh>
    <rPh sb="3" eb="4">
      <t>キ</t>
    </rPh>
    <phoneticPr fontId="3"/>
  </si>
  <si>
    <t>厚着をさせすぎない</t>
    <rPh sb="0" eb="2">
      <t>アツギ</t>
    </rPh>
    <phoneticPr fontId="3"/>
  </si>
  <si>
    <t>０歳児</t>
    <rPh sb="1" eb="3">
      <t>サイジ</t>
    </rPh>
    <phoneticPr fontId="3"/>
  </si>
  <si>
    <t>分間隔</t>
    <rPh sb="0" eb="1">
      <t>フン</t>
    </rPh>
    <rPh sb="1" eb="3">
      <t>カンカク</t>
    </rPh>
    <phoneticPr fontId="3"/>
  </si>
  <si>
    <t>１歳児</t>
    <rPh sb="1" eb="3">
      <t>サイジ</t>
    </rPh>
    <phoneticPr fontId="3"/>
  </si>
  <si>
    <t>２歳児</t>
    <rPh sb="1" eb="3">
      <t>サイジ</t>
    </rPh>
    <phoneticPr fontId="3"/>
  </si>
  <si>
    <t>件</t>
    <rPh sb="0" eb="1">
      <t>ケン</t>
    </rPh>
    <phoneticPr fontId="3"/>
  </si>
  <si>
    <t>報告が多い内容</t>
    <phoneticPr fontId="3"/>
  </si>
  <si>
    <t>１か月の件数</t>
    <phoneticPr fontId="3"/>
  </si>
  <si>
    <t>事故発生状況</t>
    <rPh sb="0" eb="6">
      <t>ジコハッセイジョウキョウ</t>
    </rPh>
    <phoneticPr fontId="3"/>
  </si>
  <si>
    <t>受診時間</t>
    <rPh sb="0" eb="2">
      <t>ジュシン</t>
    </rPh>
    <rPh sb="2" eb="4">
      <t>ジカン</t>
    </rPh>
    <phoneticPr fontId="3"/>
  </si>
  <si>
    <t>直後の対応状況</t>
    <rPh sb="0" eb="2">
      <t>チョクゴ</t>
    </rPh>
    <rPh sb="3" eb="7">
      <t>タイオウジョウキョウ</t>
    </rPh>
    <phoneticPr fontId="3"/>
  </si>
  <si>
    <t>治癒までの経過</t>
    <rPh sb="0" eb="2">
      <t>チユ</t>
    </rPh>
    <rPh sb="5" eb="7">
      <t>ケイカ</t>
    </rPh>
    <phoneticPr fontId="3"/>
  </si>
  <si>
    <t>再発防止策</t>
    <rPh sb="0" eb="5">
      <t>サイハツボウシサク</t>
    </rPh>
    <phoneticPr fontId="3"/>
  </si>
  <si>
    <t>保護者の反応</t>
    <rPh sb="0" eb="3">
      <t>ホゴシャ</t>
    </rPh>
    <rPh sb="4" eb="6">
      <t>ハンノウ</t>
    </rPh>
    <phoneticPr fontId="3"/>
  </si>
  <si>
    <t>原因・要因（問題点）</t>
    <phoneticPr fontId="3"/>
  </si>
  <si>
    <t>保護者への連絡時間</t>
    <phoneticPr fontId="3"/>
  </si>
  <si>
    <t xml:space="preserve">  (1) 現在採用している会計基準を選択してください。</t>
    <rPh sb="6" eb="8">
      <t>ゲンザイ</t>
    </rPh>
    <rPh sb="8" eb="10">
      <t>サイヨウ</t>
    </rPh>
    <rPh sb="14" eb="16">
      <t>カイケイ</t>
    </rPh>
    <rPh sb="16" eb="18">
      <t>キジュン</t>
    </rPh>
    <rPh sb="19" eb="21">
      <t>センタク</t>
    </rPh>
    <phoneticPr fontId="3"/>
  </si>
  <si>
    <t>　(2) 経理処理の方法を選択してください。</t>
    <rPh sb="13" eb="15">
      <t>センタク</t>
    </rPh>
    <phoneticPr fontId="3"/>
  </si>
  <si>
    <t>　(3)　会計責任者・出納職員の選任状況</t>
    <rPh sb="5" eb="10">
      <t>カイケイセキニンシャ</t>
    </rPh>
    <rPh sb="11" eb="13">
      <t>スイトウ</t>
    </rPh>
    <rPh sb="13" eb="15">
      <t>ショクイン</t>
    </rPh>
    <rPh sb="16" eb="18">
      <t>センニン</t>
    </rPh>
    <rPh sb="18" eb="20">
      <t>ジョウキョウ</t>
    </rPh>
    <phoneticPr fontId="3"/>
  </si>
  <si>
    <t>兼務内容（ある場合のみ）</t>
    <rPh sb="0" eb="4">
      <t>ケンムナイヨウ</t>
    </rPh>
    <rPh sb="7" eb="9">
      <t>バアイ</t>
    </rPh>
    <phoneticPr fontId="3"/>
  </si>
  <si>
    <t>会計責任者</t>
    <rPh sb="0" eb="2">
      <t>カイケイ</t>
    </rPh>
    <rPh sb="2" eb="5">
      <t>セキニンシャ</t>
    </rPh>
    <phoneticPr fontId="3"/>
  </si>
  <si>
    <t>出納職員</t>
    <rPh sb="0" eb="2">
      <t>スイトウ</t>
    </rPh>
    <rPh sb="2" eb="4">
      <t>ショクイン</t>
    </rPh>
    <phoneticPr fontId="3"/>
  </si>
  <si>
    <t>契約担当者※3</t>
    <rPh sb="0" eb="2">
      <t>ケイヤク</t>
    </rPh>
    <rPh sb="2" eb="5">
      <t>タントウシャ</t>
    </rPh>
    <phoneticPr fontId="3"/>
  </si>
  <si>
    <t>任命の有無※1</t>
    <rPh sb="0" eb="2">
      <t>ニンメイ</t>
    </rPh>
    <rPh sb="3" eb="5">
      <t>ウム</t>
    </rPh>
    <phoneticPr fontId="3"/>
  </si>
  <si>
    <t>兼務の有無※2</t>
    <rPh sb="0" eb="2">
      <t>ケンム</t>
    </rPh>
    <rPh sb="3" eb="5">
      <t>ウム</t>
    </rPh>
    <phoneticPr fontId="3"/>
  </si>
  <si>
    <t>※2　「兼務」とは、他施設（本部も含む。）の会計責任者又は出納職員と兼務していることをいいます。</t>
    <rPh sb="4" eb="6">
      <t>ケンム</t>
    </rPh>
    <rPh sb="10" eb="13">
      <t>タシセツ</t>
    </rPh>
    <rPh sb="14" eb="16">
      <t>ホンブ</t>
    </rPh>
    <rPh sb="17" eb="18">
      <t>フク</t>
    </rPh>
    <rPh sb="22" eb="27">
      <t>カイケイセキニンシャ</t>
    </rPh>
    <rPh sb="27" eb="28">
      <t>マタ</t>
    </rPh>
    <rPh sb="29" eb="31">
      <t>スイトウ</t>
    </rPh>
    <rPh sb="31" eb="33">
      <t>ショクイン</t>
    </rPh>
    <rPh sb="34" eb="36">
      <t>ケンム</t>
    </rPh>
    <phoneticPr fontId="3"/>
  </si>
  <si>
    <t>※1　「任命」とは、辞令や定款細則等による任命行為をいいます。</t>
    <rPh sb="4" eb="6">
      <t>ニンメイ</t>
    </rPh>
    <rPh sb="10" eb="12">
      <t>ジレイ</t>
    </rPh>
    <rPh sb="13" eb="15">
      <t>テイカン</t>
    </rPh>
    <rPh sb="15" eb="17">
      <t>サイソク</t>
    </rPh>
    <rPh sb="17" eb="18">
      <t>トウ</t>
    </rPh>
    <rPh sb="21" eb="25">
      <t>ニンメイコウイ</t>
    </rPh>
    <phoneticPr fontId="3"/>
  </si>
  <si>
    <t>※3　「契約担当者」とは、理事長又はその委任を受けた者で、契約書に記名押印することができる者を指します。</t>
    <rPh sb="4" eb="9">
      <t>ケイヤクタントウシャ</t>
    </rPh>
    <rPh sb="13" eb="16">
      <t>リジチョウ</t>
    </rPh>
    <rPh sb="16" eb="17">
      <t>マタ</t>
    </rPh>
    <rPh sb="20" eb="22">
      <t>イニン</t>
    </rPh>
    <rPh sb="23" eb="24">
      <t>ウ</t>
    </rPh>
    <rPh sb="26" eb="27">
      <t>モノ</t>
    </rPh>
    <rPh sb="29" eb="32">
      <t>ケイヤクショ</t>
    </rPh>
    <rPh sb="33" eb="37">
      <t>キメイオウイン</t>
    </rPh>
    <rPh sb="45" eb="46">
      <t>モノ</t>
    </rPh>
    <rPh sb="47" eb="48">
      <t>サ</t>
    </rPh>
    <phoneticPr fontId="3"/>
  </si>
  <si>
    <t>保管場所・管理状況</t>
    <phoneticPr fontId="3"/>
  </si>
  <si>
    <t>　(5)　経理の状況について、会報やインターネットを活用した公開を行っていますか。</t>
    <rPh sb="5" eb="7">
      <t>ケイリ</t>
    </rPh>
    <rPh sb="8" eb="10">
      <t>ジョウキョウ</t>
    </rPh>
    <rPh sb="15" eb="17">
      <t>カイホウ</t>
    </rPh>
    <rPh sb="26" eb="28">
      <t>カツヨウ</t>
    </rPh>
    <rPh sb="30" eb="32">
      <t>コウカイ</t>
    </rPh>
    <rPh sb="33" eb="34">
      <t>オコナ</t>
    </rPh>
    <phoneticPr fontId="3"/>
  </si>
  <si>
    <t>経理公開書類等の内容</t>
    <rPh sb="0" eb="4">
      <t>ケイリコウカイ</t>
    </rPh>
    <rPh sb="4" eb="7">
      <t>ショルイトウ</t>
    </rPh>
    <rPh sb="8" eb="10">
      <t>ナイヨウ</t>
    </rPh>
    <phoneticPr fontId="3"/>
  </si>
  <si>
    <t>経理公開方法</t>
    <rPh sb="0" eb="4">
      <t>ケイリコウカイ</t>
    </rPh>
    <rPh sb="4" eb="6">
      <t>ホウホウ</t>
    </rPh>
    <phoneticPr fontId="3"/>
  </si>
  <si>
    <t>（例：計算書類）</t>
    <rPh sb="1" eb="2">
      <t>レイ</t>
    </rPh>
    <rPh sb="3" eb="5">
      <t>ケイサン</t>
    </rPh>
    <rPh sb="5" eb="7">
      <t>ショルイ</t>
    </rPh>
    <phoneticPr fontId="3"/>
  </si>
  <si>
    <t>（例：会報、ホームページ、事務所への据置き）</t>
    <rPh sb="1" eb="2">
      <t>レイ</t>
    </rPh>
    <rPh sb="3" eb="5">
      <t>カイホウ</t>
    </rPh>
    <rPh sb="13" eb="16">
      <t>ジムショ</t>
    </rPh>
    <rPh sb="18" eb="20">
      <t>スエオ</t>
    </rPh>
    <phoneticPr fontId="3"/>
  </si>
  <si>
    <t>　　　　① 期間の定めのない労働契約を結んでいること（1年以上の労働契約を結んでいる場合を含む。）</t>
    <rPh sb="6" eb="8">
      <t>キカン</t>
    </rPh>
    <rPh sb="9" eb="10">
      <t>サダ</t>
    </rPh>
    <rPh sb="14" eb="18">
      <t>ロウドウケイヤク</t>
    </rPh>
    <rPh sb="19" eb="20">
      <t>ムス</t>
    </rPh>
    <rPh sb="28" eb="29">
      <t>ネン</t>
    </rPh>
    <rPh sb="29" eb="31">
      <t>イジョウ</t>
    </rPh>
    <rPh sb="32" eb="36">
      <t>ロウドウケイヤク</t>
    </rPh>
    <rPh sb="37" eb="38">
      <t>ムス</t>
    </rPh>
    <rPh sb="42" eb="44">
      <t>バアイ</t>
    </rPh>
    <rPh sb="45" eb="46">
      <t>フク</t>
    </rPh>
    <phoneticPr fontId="3"/>
  </si>
  <si>
    <t>　　　　② 労働基準法施行規則第５条第１項第１の３号により明示された就業の場所が当該事業所であり、かつ従事すべき業務が保育であること</t>
    <rPh sb="6" eb="11">
      <t>ロウドウキジュンホウ</t>
    </rPh>
    <rPh sb="11" eb="15">
      <t>セコウキソク</t>
    </rPh>
    <rPh sb="15" eb="16">
      <t>ダイ</t>
    </rPh>
    <rPh sb="17" eb="18">
      <t>ジョウ</t>
    </rPh>
    <rPh sb="18" eb="19">
      <t>ダイ</t>
    </rPh>
    <rPh sb="20" eb="21">
      <t>コウ</t>
    </rPh>
    <rPh sb="21" eb="22">
      <t>ダイ</t>
    </rPh>
    <rPh sb="25" eb="26">
      <t>ゴウ</t>
    </rPh>
    <rPh sb="29" eb="31">
      <t>メイジ</t>
    </rPh>
    <rPh sb="34" eb="36">
      <t>シュウギョウ</t>
    </rPh>
    <rPh sb="37" eb="39">
      <t>バショ</t>
    </rPh>
    <rPh sb="40" eb="42">
      <t>トウガイ</t>
    </rPh>
    <rPh sb="42" eb="45">
      <t>ジギョウショ</t>
    </rPh>
    <rPh sb="51" eb="53">
      <t>ジュウジ</t>
    </rPh>
    <rPh sb="56" eb="58">
      <t>ギョウム</t>
    </rPh>
    <rPh sb="59" eb="61">
      <t>ホイク</t>
    </rPh>
    <phoneticPr fontId="3"/>
  </si>
  <si>
    <t>　　　  　  １日６時間以上かつ月２０日以上であり、常態的に勤務していること。</t>
    <rPh sb="9" eb="10">
      <t>ヒ</t>
    </rPh>
    <rPh sb="11" eb="13">
      <t>ジカン</t>
    </rPh>
    <rPh sb="13" eb="15">
      <t>イジョウ</t>
    </rPh>
    <rPh sb="17" eb="18">
      <t>ツキ</t>
    </rPh>
    <rPh sb="20" eb="21">
      <t>ヒ</t>
    </rPh>
    <rPh sb="21" eb="23">
      <t>イジョウ</t>
    </rPh>
    <rPh sb="27" eb="30">
      <t>ジョウタイテキ</t>
    </rPh>
    <rPh sb="31" eb="33">
      <t>キンム</t>
    </rPh>
    <phoneticPr fontId="3"/>
  </si>
  <si>
    <t>　　　　③ 勤務時間が、当該事業所の就業規則において定められている常勤の従事者が勤務すべき時間数（１か月に勤務すべき時間数が１２０時間以上に限る。）に達しているか、</t>
    <rPh sb="6" eb="10">
      <t>キンムジカン</t>
    </rPh>
    <rPh sb="12" eb="14">
      <t>トウガイ</t>
    </rPh>
    <rPh sb="14" eb="17">
      <t>ジギョウショ</t>
    </rPh>
    <rPh sb="18" eb="22">
      <t>シュウギョウキソク</t>
    </rPh>
    <rPh sb="26" eb="27">
      <t>サダ</t>
    </rPh>
    <rPh sb="33" eb="35">
      <t>ジョウキン</t>
    </rPh>
    <rPh sb="36" eb="39">
      <t>ジュウジシャ</t>
    </rPh>
    <rPh sb="40" eb="42">
      <t>キンム</t>
    </rPh>
    <rPh sb="45" eb="48">
      <t>ジカンスウ</t>
    </rPh>
    <rPh sb="51" eb="52">
      <t>ゲツ</t>
    </rPh>
    <rPh sb="53" eb="55">
      <t>キンム</t>
    </rPh>
    <rPh sb="58" eb="61">
      <t>ジカンスウ</t>
    </rPh>
    <rPh sb="65" eb="67">
      <t>ジカン</t>
    </rPh>
    <rPh sb="67" eb="69">
      <t>イジョウ</t>
    </rPh>
    <rPh sb="70" eb="71">
      <t>カギ</t>
    </rPh>
    <rPh sb="75" eb="76">
      <t>タッ</t>
    </rPh>
    <phoneticPr fontId="3"/>
  </si>
  <si>
    <t>　　　　④ 当該事業所（一括適用の承認を受けている場合は本社等）を適用事業所とする社会保険の被保険者であること</t>
    <rPh sb="6" eb="8">
      <t>トウガイ</t>
    </rPh>
    <rPh sb="8" eb="11">
      <t>ジギョウショ</t>
    </rPh>
    <rPh sb="12" eb="14">
      <t>イッカツ</t>
    </rPh>
    <rPh sb="14" eb="16">
      <t>テキヨウ</t>
    </rPh>
    <rPh sb="17" eb="19">
      <t>ショウニン</t>
    </rPh>
    <rPh sb="20" eb="21">
      <t>ウ</t>
    </rPh>
    <rPh sb="25" eb="27">
      <t>バアイ</t>
    </rPh>
    <rPh sb="28" eb="31">
      <t>ホンシャトウ</t>
    </rPh>
    <rPh sb="33" eb="35">
      <t>テキヨウ</t>
    </rPh>
    <rPh sb="35" eb="38">
      <t>ジギョウショ</t>
    </rPh>
    <rPh sb="41" eb="45">
      <t>シャカイホケン</t>
    </rPh>
    <rPh sb="46" eb="50">
      <t>ヒホケンシャ</t>
    </rPh>
    <phoneticPr fontId="3"/>
  </si>
  <si>
    <t>　　　　※児童の送迎のために自動車を日常的に運行している場合のみ</t>
    <rPh sb="5" eb="7">
      <t>ジドウ</t>
    </rPh>
    <rPh sb="8" eb="10">
      <t>ソウゲイ</t>
    </rPh>
    <rPh sb="14" eb="17">
      <t>ジドウシャ</t>
    </rPh>
    <rPh sb="18" eb="21">
      <t>ニチジョウテキ</t>
    </rPh>
    <rPh sb="22" eb="24">
      <t>ウンコウ</t>
    </rPh>
    <rPh sb="28" eb="30">
      <t>バアイ</t>
    </rPh>
    <phoneticPr fontId="3"/>
  </si>
  <si>
    <t>「降車時確認式・自動検知式・併用式・設置していない」を記入してください。</t>
    <rPh sb="1" eb="4">
      <t>コウシャジ</t>
    </rPh>
    <rPh sb="4" eb="6">
      <t>カクニン</t>
    </rPh>
    <rPh sb="6" eb="7">
      <t>シキ</t>
    </rPh>
    <rPh sb="8" eb="10">
      <t>ジドウ</t>
    </rPh>
    <rPh sb="10" eb="13">
      <t>ケンチシキ</t>
    </rPh>
    <rPh sb="14" eb="17">
      <t>ヘイヨウシキ</t>
    </rPh>
    <rPh sb="18" eb="20">
      <t>セッチ</t>
    </rPh>
    <rPh sb="27" eb="29">
      <t>キニュウ</t>
    </rPh>
    <phoneticPr fontId="3"/>
  </si>
  <si>
    <t>　【参考】世田谷区家庭的保育事業等の設備及び運営の基準に関する条例第８条の２、第８条の３</t>
    <rPh sb="2" eb="4">
      <t>サンコウ</t>
    </rPh>
    <rPh sb="5" eb="9">
      <t>セタガヤク</t>
    </rPh>
    <rPh sb="9" eb="12">
      <t>カテイテキ</t>
    </rPh>
    <rPh sb="12" eb="16">
      <t>ホイクジギョウ</t>
    </rPh>
    <rPh sb="16" eb="17">
      <t>トウ</t>
    </rPh>
    <rPh sb="18" eb="20">
      <t>セツビ</t>
    </rPh>
    <rPh sb="20" eb="21">
      <t>オヨ</t>
    </rPh>
    <rPh sb="22" eb="24">
      <t>ウンエイ</t>
    </rPh>
    <rPh sb="25" eb="27">
      <t>キジュン</t>
    </rPh>
    <rPh sb="28" eb="29">
      <t>カン</t>
    </rPh>
    <rPh sb="31" eb="33">
      <t>ジョウレイ</t>
    </rPh>
    <rPh sb="33" eb="34">
      <t>ダイ</t>
    </rPh>
    <rPh sb="35" eb="36">
      <t>ジョウ</t>
    </rPh>
    <rPh sb="39" eb="40">
      <t>ダイ</t>
    </rPh>
    <rPh sb="41" eb="42">
      <t>ジョウ</t>
    </rPh>
    <phoneticPr fontId="3"/>
  </si>
  <si>
    <t>２　全体的な計画及び指導計画に基づく保育</t>
    <rPh sb="2" eb="5">
      <t>ゼンタイテキ</t>
    </rPh>
    <rPh sb="6" eb="8">
      <t>ケイカク</t>
    </rPh>
    <rPh sb="8" eb="9">
      <t>オヨ</t>
    </rPh>
    <rPh sb="10" eb="14">
      <t>シドウケイカク</t>
    </rPh>
    <rPh sb="15" eb="16">
      <t>モト</t>
    </rPh>
    <rPh sb="18" eb="20">
      <t>ホイク</t>
    </rPh>
    <phoneticPr fontId="3"/>
  </si>
  <si>
    <t>　 (1)　全体的な計画を作成していますか。作成している場合は、○をしてください。</t>
    <rPh sb="6" eb="9">
      <t>ゼンタイテキ</t>
    </rPh>
    <rPh sb="10" eb="12">
      <t>ケイカク</t>
    </rPh>
    <rPh sb="13" eb="15">
      <t>サクセイ</t>
    </rPh>
    <rPh sb="22" eb="24">
      <t>サクセイ</t>
    </rPh>
    <rPh sb="28" eb="30">
      <t>バアイ</t>
    </rPh>
    <phoneticPr fontId="3"/>
  </si>
  <si>
    <t>　 (2)　指導計画・記録について以下の表に、作成しているものには〇を、作成していないものには×を入れてください。</t>
    <rPh sb="6" eb="8">
      <t>シドウ</t>
    </rPh>
    <rPh sb="8" eb="10">
      <t>ケイカク</t>
    </rPh>
    <rPh sb="11" eb="13">
      <t>キロク</t>
    </rPh>
    <rPh sb="17" eb="19">
      <t>イカ</t>
    </rPh>
    <rPh sb="20" eb="21">
      <t>ヒョウ</t>
    </rPh>
    <rPh sb="23" eb="25">
      <t>サクセイ</t>
    </rPh>
    <rPh sb="36" eb="38">
      <t>サクセイ</t>
    </rPh>
    <rPh sb="49" eb="50">
      <t>イ</t>
    </rPh>
    <phoneticPr fontId="3"/>
  </si>
  <si>
    <t>　(2)　開所時間から９：００までの保育従事者の配置状況を記入してください。</t>
    <rPh sb="5" eb="7">
      <t>カイショ</t>
    </rPh>
    <rPh sb="7" eb="9">
      <t>ジカン</t>
    </rPh>
    <rPh sb="18" eb="20">
      <t>ホイク</t>
    </rPh>
    <rPh sb="20" eb="23">
      <t>ジュウジシャ</t>
    </rPh>
    <rPh sb="24" eb="26">
      <t>ハイチ</t>
    </rPh>
    <rPh sb="26" eb="28">
      <t>ジョウキョウ</t>
    </rPh>
    <rPh sb="29" eb="31">
      <t>キニュウ</t>
    </rPh>
    <phoneticPr fontId="3"/>
  </si>
  <si>
    <t>　(3)　１７：００から延長保育時間までの保育従事者の配置状況を記入してください。</t>
    <rPh sb="12" eb="14">
      <t>エンチョウ</t>
    </rPh>
    <rPh sb="14" eb="16">
      <t>ホイク</t>
    </rPh>
    <rPh sb="16" eb="18">
      <t>ジカン</t>
    </rPh>
    <rPh sb="21" eb="23">
      <t>ホイク</t>
    </rPh>
    <rPh sb="23" eb="26">
      <t>ジュウジシャ</t>
    </rPh>
    <rPh sb="27" eb="29">
      <t>ハイチ</t>
    </rPh>
    <rPh sb="29" eb="31">
      <t>ジョウキョウ</t>
    </rPh>
    <rPh sb="32" eb="34">
      <t>キニュウ</t>
    </rPh>
    <phoneticPr fontId="5"/>
  </si>
  <si>
    <t>　(4)　延長保育を実施している場合は、保育従事者の配置状況を記入してください。</t>
    <rPh sb="5" eb="7">
      <t>エンチョウ</t>
    </rPh>
    <rPh sb="7" eb="9">
      <t>ホイク</t>
    </rPh>
    <rPh sb="10" eb="12">
      <t>ジッシ</t>
    </rPh>
    <rPh sb="16" eb="18">
      <t>バアイ</t>
    </rPh>
    <rPh sb="20" eb="22">
      <t>ホイク</t>
    </rPh>
    <rPh sb="22" eb="25">
      <t>ジュウジシャ</t>
    </rPh>
    <rPh sb="26" eb="28">
      <t>ハイチ</t>
    </rPh>
    <rPh sb="28" eb="30">
      <t>ジョウキョウ</t>
    </rPh>
    <rPh sb="31" eb="33">
      <t>キニュウ</t>
    </rPh>
    <phoneticPr fontId="3"/>
  </si>
  <si>
    <t>　(2)　児童の健康診断の実施状況</t>
    <rPh sb="13" eb="15">
      <t>ジッシ</t>
    </rPh>
    <phoneticPr fontId="3"/>
  </si>
  <si>
    <t>　(3)　感染症予防</t>
    <rPh sb="5" eb="10">
      <t>カンセンショウヨボウ</t>
    </rPh>
    <phoneticPr fontId="3"/>
  </si>
  <si>
    <t>個別的指導計画（０～３歳未満児）</t>
    <rPh sb="0" eb="3">
      <t>コベツテキ</t>
    </rPh>
    <rPh sb="12" eb="14">
      <t>ミマン</t>
    </rPh>
    <rPh sb="14" eb="15">
      <t>ジ</t>
    </rPh>
    <phoneticPr fontId="5"/>
  </si>
  <si>
    <t>　　(2)　誤嚥・誤配膳の事故防止策として実施しているものに〇をしてください。</t>
    <rPh sb="6" eb="8">
      <t>ゴエン</t>
    </rPh>
    <rPh sb="9" eb="10">
      <t>ゴ</t>
    </rPh>
    <rPh sb="10" eb="12">
      <t>ハイゼン</t>
    </rPh>
    <rPh sb="13" eb="18">
      <t>ジコボウシサク</t>
    </rPh>
    <rPh sb="21" eb="23">
      <t>ジッシ</t>
    </rPh>
    <phoneticPr fontId="3"/>
  </si>
  <si>
    <t>　  (1）  生活管理指導表（アレルギーに関する医師の指示書）を確認していますか。確認している場合は〇をしてください。</t>
    <rPh sb="8" eb="10">
      <t>セイカツ</t>
    </rPh>
    <rPh sb="10" eb="15">
      <t>カンリシドウヒョウ</t>
    </rPh>
    <rPh sb="22" eb="23">
      <t>カン</t>
    </rPh>
    <rPh sb="25" eb="27">
      <t>イシ</t>
    </rPh>
    <rPh sb="28" eb="31">
      <t>シジショ</t>
    </rPh>
    <rPh sb="33" eb="35">
      <t>カクニン</t>
    </rPh>
    <rPh sb="42" eb="44">
      <t>カクニン</t>
    </rPh>
    <rPh sb="48" eb="50">
      <t>バアイ</t>
    </rPh>
    <phoneticPr fontId="3"/>
  </si>
  <si>
    <t xml:space="preserve">   点検している場合は〇をしてください。</t>
    <phoneticPr fontId="3"/>
  </si>
  <si>
    <t xml:space="preserve">　
</t>
    <phoneticPr fontId="33"/>
  </si>
  <si>
    <t>　　 　　連れ去り、迷子等）があった場合は〇をしてください。</t>
    <rPh sb="5" eb="6">
      <t>ツ</t>
    </rPh>
    <rPh sb="7" eb="8">
      <t>サ</t>
    </rPh>
    <rPh sb="10" eb="12">
      <t>マイゴ</t>
    </rPh>
    <rPh sb="12" eb="13">
      <t>トウ</t>
    </rPh>
    <rPh sb="18" eb="20">
      <t>バアイ</t>
    </rPh>
    <phoneticPr fontId="3"/>
  </si>
  <si>
    <t>※該当するものを☑
(  )には詳細を記入</t>
    <rPh sb="1" eb="3">
      <t>ガイトウ</t>
    </rPh>
    <rPh sb="16" eb="18">
      <t>ショウサイ</t>
    </rPh>
    <rPh sb="19" eb="21">
      <t>キニュウ</t>
    </rPh>
    <phoneticPr fontId="3"/>
  </si>
  <si>
    <t>事業開始年月日</t>
    <rPh sb="0" eb="2">
      <t>ジギョウ</t>
    </rPh>
    <rPh sb="2" eb="4">
      <t>カイシ</t>
    </rPh>
    <phoneticPr fontId="3"/>
  </si>
  <si>
    <t>届出年月日</t>
    <rPh sb="0" eb="2">
      <t>トドケデ</t>
    </rPh>
    <rPh sb="2" eb="3">
      <t>ネン</t>
    </rPh>
    <rPh sb="3" eb="4">
      <t>ガツ</t>
    </rPh>
    <rPh sb="4" eb="5">
      <t>ヒ</t>
    </rPh>
    <phoneticPr fontId="3"/>
  </si>
  <si>
    <t>Ⅰ　運営管理</t>
    <rPh sb="2" eb="4">
      <t>ウンエイ</t>
    </rPh>
    <rPh sb="4" eb="6">
      <t>カンリ</t>
    </rPh>
    <phoneticPr fontId="5"/>
  </si>
  <si>
    <t>　　　(ｱ)　事業計画書を作成していますか。</t>
    <phoneticPr fontId="3"/>
  </si>
  <si>
    <t>　　　(ｳ)　利用者の人権の擁護</t>
    <rPh sb="7" eb="10">
      <t>リヨウシャ</t>
    </rPh>
    <rPh sb="11" eb="13">
      <t>ジンケン</t>
    </rPh>
    <rPh sb="14" eb="16">
      <t>ヨウゴ</t>
    </rPh>
    <phoneticPr fontId="3"/>
  </si>
  <si>
    <t>　　　(ｴ)　個人情報の取扱い</t>
    <rPh sb="7" eb="9">
      <t>コジン</t>
    </rPh>
    <rPh sb="9" eb="11">
      <t>ジョウホウ</t>
    </rPh>
    <rPh sb="12" eb="14">
      <t>トリアツカ</t>
    </rPh>
    <phoneticPr fontId="3"/>
  </si>
  <si>
    <t>　　　　　・保有する個人情報を適正に取り扱うために、規程の整備、責任体制の明確化等の措置を講じていますか。</t>
    <rPh sb="6" eb="8">
      <t>ホユウ</t>
    </rPh>
    <rPh sb="10" eb="12">
      <t>コジン</t>
    </rPh>
    <rPh sb="12" eb="14">
      <t>ジョウホウ</t>
    </rPh>
    <rPh sb="15" eb="17">
      <t>テキセイ</t>
    </rPh>
    <rPh sb="18" eb="19">
      <t>ト</t>
    </rPh>
    <rPh sb="20" eb="21">
      <t>アツカ</t>
    </rPh>
    <rPh sb="26" eb="28">
      <t>キテイ</t>
    </rPh>
    <rPh sb="29" eb="31">
      <t>セイビ</t>
    </rPh>
    <rPh sb="32" eb="34">
      <t>セキニン</t>
    </rPh>
    <rPh sb="34" eb="36">
      <t>タイセイ</t>
    </rPh>
    <rPh sb="37" eb="39">
      <t>メイカク</t>
    </rPh>
    <rPh sb="39" eb="40">
      <t>カ</t>
    </rPh>
    <rPh sb="40" eb="41">
      <t>トウ</t>
    </rPh>
    <rPh sb="45" eb="46">
      <t>コウ</t>
    </rPh>
    <phoneticPr fontId="3"/>
  </si>
  <si>
    <t>　　　(ｵ)　秘密保持への対応</t>
    <rPh sb="7" eb="9">
      <t>ヒミツ</t>
    </rPh>
    <rPh sb="9" eb="11">
      <t>ホジ</t>
    </rPh>
    <rPh sb="13" eb="15">
      <t>タイオウ</t>
    </rPh>
    <phoneticPr fontId="3"/>
  </si>
  <si>
    <t>　　　　　・職員が業務上知り得た秘密を漏らすことのないように、規程の整備、雇用時の取決め等の措置を講じていますか。</t>
    <rPh sb="6" eb="8">
      <t>ショクイン</t>
    </rPh>
    <rPh sb="9" eb="12">
      <t>ギョウムジョウ</t>
    </rPh>
    <rPh sb="12" eb="13">
      <t>シ</t>
    </rPh>
    <rPh sb="14" eb="15">
      <t>エ</t>
    </rPh>
    <rPh sb="16" eb="18">
      <t>ヒミツ</t>
    </rPh>
    <rPh sb="19" eb="20">
      <t>モ</t>
    </rPh>
    <rPh sb="31" eb="33">
      <t>キテイ</t>
    </rPh>
    <rPh sb="34" eb="36">
      <t>セイビ</t>
    </rPh>
    <rPh sb="37" eb="40">
      <t>コヨウジ</t>
    </rPh>
    <rPh sb="41" eb="43">
      <t>トリキ</t>
    </rPh>
    <rPh sb="44" eb="45">
      <t>トウ</t>
    </rPh>
    <rPh sb="46" eb="48">
      <t>ソチ</t>
    </rPh>
    <rPh sb="49" eb="50">
      <t>コウ</t>
    </rPh>
    <phoneticPr fontId="3"/>
  </si>
  <si>
    <t>　　(ｷ)　福祉サービス第三者評価</t>
    <rPh sb="12" eb="13">
      <t>ダイ</t>
    </rPh>
    <rPh sb="13" eb="15">
      <t>サンシャ</t>
    </rPh>
    <rPh sb="15" eb="17">
      <t>ヒョウカ</t>
    </rPh>
    <phoneticPr fontId="3"/>
  </si>
  <si>
    <t>　　(ｸ)　運営委員会の設置状況　（社会福祉法人及び学校法人立以外の事業所は記入してください。）</t>
    <rPh sb="12" eb="14">
      <t>セッチ</t>
    </rPh>
    <rPh sb="14" eb="16">
      <t>ジョウキョウ</t>
    </rPh>
    <rPh sb="24" eb="25">
      <t>オヨ</t>
    </rPh>
    <rPh sb="26" eb="28">
      <t>ガッコウ</t>
    </rPh>
    <rPh sb="28" eb="30">
      <t>ホウジン</t>
    </rPh>
    <rPh sb="34" eb="36">
      <t>ジギョウ</t>
    </rPh>
    <phoneticPr fontId="3"/>
  </si>
  <si>
    <t>社会福祉事業の知識経験を有する者</t>
    <rPh sb="0" eb="6">
      <t>シャカイフクシジギョウ</t>
    </rPh>
    <rPh sb="7" eb="11">
      <t>チシキケイケン</t>
    </rPh>
    <rPh sb="12" eb="13">
      <t>ユウ</t>
    </rPh>
    <rPh sb="15" eb="16">
      <t>モノ</t>
    </rPh>
    <phoneticPr fontId="3"/>
  </si>
  <si>
    <t>　　 　・ 就業規則等の作成、届出</t>
    <phoneticPr fontId="3"/>
  </si>
  <si>
    <t>特記事項(改正内容等)</t>
    <phoneticPr fontId="3"/>
  </si>
  <si>
    <t>給与規程</t>
    <phoneticPr fontId="5"/>
  </si>
  <si>
    <t>旅費規程</t>
    <phoneticPr fontId="5"/>
  </si>
  <si>
    <t>育児休業規程</t>
    <phoneticPr fontId="5"/>
  </si>
  <si>
    <t>介護休業規程</t>
    <phoneticPr fontId="5"/>
  </si>
  <si>
    <t xml:space="preserve"> </t>
    <phoneticPr fontId="3"/>
  </si>
  <si>
    <t>　　↓「有・無」を記入してください。</t>
    <phoneticPr fontId="3"/>
  </si>
  <si>
    <r>
      <t xml:space="preserve"> 常勤 </t>
    </r>
    <r>
      <rPr>
        <sz val="10"/>
        <color theme="1"/>
        <rFont val="ＭＳ Ｐゴシック"/>
        <family val="3"/>
        <charset val="128"/>
      </rPr>
      <t>（注２）</t>
    </r>
    <rPh sb="1" eb="3">
      <t>ジョウキン</t>
    </rPh>
    <rPh sb="5" eb="6">
      <t>チュウ</t>
    </rPh>
    <phoneticPr fontId="3"/>
  </si>
  <si>
    <r>
      <t xml:space="preserve"> 非常勤 </t>
    </r>
    <r>
      <rPr>
        <sz val="10"/>
        <color theme="1"/>
        <rFont val="ＭＳ Ｐゴシック"/>
        <family val="3"/>
        <charset val="128"/>
      </rPr>
      <t>（注３）</t>
    </r>
    <rPh sb="1" eb="4">
      <t>ヒジョウキン</t>
    </rPh>
    <rPh sb="6" eb="7">
      <t>チュウ</t>
    </rPh>
    <phoneticPr fontId="3"/>
  </si>
  <si>
    <r>
      <t xml:space="preserve">その他
有資格者
</t>
    </r>
    <r>
      <rPr>
        <sz val="10"/>
        <color theme="1"/>
        <rFont val="ＭＳ Ｐゴシック"/>
        <family val="3"/>
        <charset val="128"/>
      </rPr>
      <t>（注４）</t>
    </r>
    <rPh sb="2" eb="3">
      <t>タ</t>
    </rPh>
    <rPh sb="4" eb="5">
      <t>ユウ</t>
    </rPh>
    <rPh sb="5" eb="7">
      <t>シカク</t>
    </rPh>
    <rPh sb="7" eb="8">
      <t>シャ</t>
    </rPh>
    <rPh sb="10" eb="11">
      <t>チュウ</t>
    </rPh>
    <phoneticPr fontId="3"/>
  </si>
  <si>
    <r>
      <t>調　理　員　</t>
    </r>
    <r>
      <rPr>
        <sz val="10"/>
        <color theme="1"/>
        <rFont val="ＭＳ Ｐゴシック"/>
        <family val="3"/>
        <charset val="128"/>
      </rPr>
      <t>(注５）</t>
    </r>
    <rPh sb="0" eb="1">
      <t>チョウ</t>
    </rPh>
    <rPh sb="2" eb="3">
      <t>リ</t>
    </rPh>
    <rPh sb="4" eb="5">
      <t>イン</t>
    </rPh>
    <rPh sb="7" eb="8">
      <t>チュウ</t>
    </rPh>
    <phoneticPr fontId="3"/>
  </si>
  <si>
    <t>　(注２）　「常勤」欄には、次の①から④までの全ての要件を満たす者を記載してください。</t>
    <rPh sb="2" eb="3">
      <t>チュウ</t>
    </rPh>
    <rPh sb="7" eb="9">
      <t>ジョウキン</t>
    </rPh>
    <rPh sb="10" eb="11">
      <t>ラン</t>
    </rPh>
    <rPh sb="14" eb="15">
      <t>ツギ</t>
    </rPh>
    <rPh sb="23" eb="24">
      <t>スベ</t>
    </rPh>
    <rPh sb="26" eb="28">
      <t>ヨウケン</t>
    </rPh>
    <rPh sb="29" eb="30">
      <t>ミ</t>
    </rPh>
    <rPh sb="32" eb="33">
      <t>モノ</t>
    </rPh>
    <rPh sb="34" eb="36">
      <t>キサイ</t>
    </rPh>
    <phoneticPr fontId="3"/>
  </si>
  <si>
    <r>
      <t xml:space="preserve">検査日
現在
</t>
    </r>
    <r>
      <rPr>
        <sz val="11"/>
        <color theme="1"/>
        <rFont val="ＭＳ Ｐゴシック"/>
        <family val="3"/>
        <charset val="128"/>
      </rPr>
      <t>（注３）</t>
    </r>
    <rPh sb="0" eb="2">
      <t>ケンサ</t>
    </rPh>
    <rPh sb="2" eb="3">
      <t>ビ</t>
    </rPh>
    <rPh sb="4" eb="6">
      <t>ゲンザイ</t>
    </rPh>
    <phoneticPr fontId="3"/>
  </si>
  <si>
    <r>
      <t>　　（注１）各年齢区分別の定員及び在籍児童数を記入</t>
    </r>
    <r>
      <rPr>
        <sz val="11"/>
        <color theme="1"/>
        <rFont val="ＭＳ Ｐゴシック"/>
        <family val="3"/>
        <charset val="128"/>
      </rPr>
      <t>し、それぞれ、下段の年齢区分別必要配置数で除した数（小数点2位以下切捨）を（　　　）内に記入してください。</t>
    </r>
    <rPh sb="3" eb="4">
      <t>チュウ</t>
    </rPh>
    <rPh sb="6" eb="9">
      <t>カクネンレイ</t>
    </rPh>
    <rPh sb="9" eb="11">
      <t>クブン</t>
    </rPh>
    <rPh sb="11" eb="12">
      <t>ベツ</t>
    </rPh>
    <rPh sb="13" eb="15">
      <t>テイイン</t>
    </rPh>
    <rPh sb="15" eb="16">
      <t>オヨ</t>
    </rPh>
    <rPh sb="17" eb="19">
      <t>ザイセキ</t>
    </rPh>
    <rPh sb="19" eb="21">
      <t>ジドウ</t>
    </rPh>
    <rPh sb="21" eb="22">
      <t>スウ</t>
    </rPh>
    <rPh sb="23" eb="25">
      <t>キニュウ</t>
    </rPh>
    <rPh sb="32" eb="34">
      <t>カダン</t>
    </rPh>
    <rPh sb="37" eb="39">
      <t>クブン</t>
    </rPh>
    <rPh sb="40" eb="42">
      <t>ヒツヨウ</t>
    </rPh>
    <rPh sb="42" eb="44">
      <t>ハイチ</t>
    </rPh>
    <rPh sb="44" eb="45">
      <t>スウ</t>
    </rPh>
    <rPh sb="46" eb="47">
      <t>ジョ</t>
    </rPh>
    <rPh sb="49" eb="50">
      <t>カズ</t>
    </rPh>
    <phoneticPr fontId="3"/>
  </si>
  <si>
    <r>
      <t>　</t>
    </r>
    <r>
      <rPr>
        <sz val="11"/>
        <color theme="1"/>
        <rFont val="ＭＳ Ｐゴシック"/>
        <family val="3"/>
        <charset val="128"/>
      </rPr>
      <t>　（注３）検査日現在の欄は､記入しないでください。</t>
    </r>
    <rPh sb="3" eb="4">
      <t>チュウ</t>
    </rPh>
    <rPh sb="6" eb="9">
      <t>ケンサビ</t>
    </rPh>
    <rPh sb="9" eb="11">
      <t>ゲンザイ</t>
    </rPh>
    <rPh sb="12" eb="13">
      <t>ラン</t>
    </rPh>
    <rPh sb="15" eb="17">
      <t>キニュウ</t>
    </rPh>
    <phoneticPr fontId="3"/>
  </si>
  <si>
    <t>（注1）「在籍年数」は、当該法人における勤務年数（同一法人が運営する他の施設等での勤務を含む。）を記載してください。</t>
    <rPh sb="1" eb="2">
      <t>チュウ</t>
    </rPh>
    <phoneticPr fontId="3"/>
  </si>
  <si>
    <t>（注2）「退職理由」は、「1 定年、2 結婚、3 出産・育児、4 病気、5 介護、6 転居、7 転職、8 その他」から該当する番号を記入してください。</t>
    <rPh sb="1" eb="2">
      <t>チュウ</t>
    </rPh>
    <phoneticPr fontId="3"/>
  </si>
  <si>
    <t xml:space="preserve">    ・ 勤務に関する帳簿を整備していますか。該当する項目に○をしてください。</t>
    <rPh sb="6" eb="8">
      <t>キンム</t>
    </rPh>
    <rPh sb="9" eb="10">
      <t>カン</t>
    </rPh>
    <rPh sb="12" eb="14">
      <t>チョウボ</t>
    </rPh>
    <rPh sb="15" eb="17">
      <t>セイビ</t>
    </rPh>
    <rPh sb="24" eb="26">
      <t>ガイトウ</t>
    </rPh>
    <rPh sb="28" eb="30">
      <t>コウモク</t>
    </rPh>
    <phoneticPr fontId="3"/>
  </si>
  <si>
    <t>定期健康診断結果報告書の提出</t>
    <phoneticPr fontId="3"/>
  </si>
  <si>
    <t>衛生委員会（月１回以上）の開催</t>
    <phoneticPr fontId="3"/>
  </si>
  <si>
    <t>衛生管理者及び産業医の選任、届出</t>
    <rPh sb="0" eb="5">
      <t>エイセイカンリシャ</t>
    </rPh>
    <rPh sb="5" eb="6">
      <t>オヨ</t>
    </rPh>
    <rPh sb="7" eb="10">
      <t>サンギョウイ</t>
    </rPh>
    <rPh sb="11" eb="13">
      <t>センニン</t>
    </rPh>
    <rPh sb="14" eb="16">
      <t>トドケデ</t>
    </rPh>
    <phoneticPr fontId="3"/>
  </si>
  <si>
    <t xml:space="preserve">   ア　兼務の状況　　どちらかに○をしてください。</t>
    <phoneticPr fontId="3"/>
  </si>
  <si>
    <t xml:space="preserve">  ・ 建物及び建築設備の状況</t>
    <phoneticPr fontId="3"/>
  </si>
  <si>
    <t>　(1) 建物の使用内容に変更がありますか。</t>
    <phoneticPr fontId="3"/>
  </si>
  <si>
    <t xml:space="preserve">  (2) 特定建築物等定期調査の報告を3年に1回行っていますか。（公設民営を除く）</t>
    <rPh sb="6" eb="8">
      <t>トクテイ</t>
    </rPh>
    <rPh sb="8" eb="11">
      <t>ケンチクブツ</t>
    </rPh>
    <rPh sb="11" eb="12">
      <t>トウ</t>
    </rPh>
    <rPh sb="12" eb="14">
      <t>テイキ</t>
    </rPh>
    <rPh sb="14" eb="16">
      <t>チョウサ</t>
    </rPh>
    <rPh sb="21" eb="22">
      <t>ネン</t>
    </rPh>
    <rPh sb="24" eb="25">
      <t>カイ</t>
    </rPh>
    <rPh sb="34" eb="36">
      <t>コウセツ</t>
    </rPh>
    <rPh sb="36" eb="38">
      <t>ミンエイ</t>
    </rPh>
    <rPh sb="39" eb="40">
      <t>ノゾ</t>
    </rPh>
    <phoneticPr fontId="3"/>
  </si>
  <si>
    <t xml:space="preserve">  (3) 建築設備定期検査の報告を毎年行っていますか。（公設民営を除く）</t>
    <rPh sb="8" eb="10">
      <t>セツビ</t>
    </rPh>
    <rPh sb="10" eb="12">
      <t>テイキ</t>
    </rPh>
    <rPh sb="12" eb="14">
      <t>ケンサ</t>
    </rPh>
    <rPh sb="15" eb="17">
      <t>ホウコク</t>
    </rPh>
    <rPh sb="18" eb="20">
      <t>マイトシ</t>
    </rPh>
    <rPh sb="20" eb="21">
      <t>オコナ</t>
    </rPh>
    <rPh sb="29" eb="31">
      <t>コウセツ</t>
    </rPh>
    <rPh sb="31" eb="33">
      <t>ミンエイ</t>
    </rPh>
    <rPh sb="34" eb="35">
      <t>ノゾ</t>
    </rPh>
    <phoneticPr fontId="3"/>
  </si>
  <si>
    <t xml:space="preserve">  (4) 防火設備定期検査の報告を毎年行っていますか。（公設民営を除く）</t>
    <rPh sb="6" eb="8">
      <t>ボウカ</t>
    </rPh>
    <rPh sb="8" eb="10">
      <t>セツビ</t>
    </rPh>
    <rPh sb="10" eb="12">
      <t>テイキ</t>
    </rPh>
    <rPh sb="12" eb="14">
      <t>ケンサ</t>
    </rPh>
    <rPh sb="15" eb="17">
      <t>ホウコク</t>
    </rPh>
    <rPh sb="18" eb="20">
      <t>マイトシ</t>
    </rPh>
    <rPh sb="20" eb="21">
      <t>オコナ</t>
    </rPh>
    <rPh sb="29" eb="31">
      <t>コウセツ</t>
    </rPh>
    <rPh sb="31" eb="33">
      <t>ミンエイ</t>
    </rPh>
    <rPh sb="34" eb="35">
      <t>ノゾ</t>
    </rPh>
    <phoneticPr fontId="3"/>
  </si>
  <si>
    <t xml:space="preserve">  (5) 昇降機定期検査の報告を毎年行っていますか。（公設民営を除く）</t>
    <rPh sb="6" eb="9">
      <t>ショウコウキ</t>
    </rPh>
    <rPh sb="9" eb="11">
      <t>テイキ</t>
    </rPh>
    <rPh sb="11" eb="13">
      <t>ケンサ</t>
    </rPh>
    <rPh sb="14" eb="16">
      <t>ホウコク</t>
    </rPh>
    <rPh sb="17" eb="19">
      <t>マイトシ</t>
    </rPh>
    <rPh sb="19" eb="20">
      <t>オコナ</t>
    </rPh>
    <phoneticPr fontId="3"/>
  </si>
  <si>
    <t xml:space="preserve">  (6) 構造設備の安全及び衛生点検表（点検している→○、していない→×、非該当→／を記入してください。）</t>
    <rPh sb="21" eb="23">
      <t>テンケン</t>
    </rPh>
    <rPh sb="38" eb="39">
      <t>ヒ</t>
    </rPh>
    <rPh sb="39" eb="41">
      <t>ガイトウ</t>
    </rPh>
    <rPh sb="44" eb="46">
      <t>キニュウ</t>
    </rPh>
    <phoneticPr fontId="3"/>
  </si>
  <si>
    <t>危険物(刃物、消毒液、画鋲等)が放置されていないか。</t>
    <rPh sb="0" eb="3">
      <t>キケンブツ</t>
    </rPh>
    <rPh sb="4" eb="6">
      <t>ハモノ</t>
    </rPh>
    <rPh sb="7" eb="9">
      <t>ショウドク</t>
    </rPh>
    <rPh sb="9" eb="10">
      <t>エキ</t>
    </rPh>
    <rPh sb="11" eb="13">
      <t>ガビョウ</t>
    </rPh>
    <rPh sb="13" eb="14">
      <t>トウ</t>
    </rPh>
    <rPh sb="16" eb="18">
      <t>ホウチ</t>
    </rPh>
    <phoneticPr fontId="5"/>
  </si>
  <si>
    <t xml:space="preserve"> (5) 安全対策</t>
    <rPh sb="5" eb="7">
      <t>アンゼン</t>
    </rPh>
    <rPh sb="7" eb="9">
      <t>タイサク</t>
    </rPh>
    <phoneticPr fontId="3"/>
  </si>
  <si>
    <t>　　ア  安全計画を策定していますか。</t>
    <rPh sb="5" eb="7">
      <t>アンゼン</t>
    </rPh>
    <rPh sb="7" eb="9">
      <t>ケイカク</t>
    </rPh>
    <rPh sb="10" eb="12">
      <t>サクテイ</t>
    </rPh>
    <phoneticPr fontId="5"/>
  </si>
  <si>
    <t>　　イ  安全計画を周知していますか。</t>
    <rPh sb="5" eb="7">
      <t>アンゼン</t>
    </rPh>
    <rPh sb="7" eb="9">
      <t>ケイカク</t>
    </rPh>
    <rPh sb="10" eb="12">
      <t>シュウチ</t>
    </rPh>
    <phoneticPr fontId="5"/>
  </si>
  <si>
    <t>　　ウ  安全計画に基づく訓練や研修を実施していますか。</t>
    <rPh sb="5" eb="7">
      <t>アンゼン</t>
    </rPh>
    <rPh sb="7" eb="9">
      <t>ケイカク</t>
    </rPh>
    <rPh sb="10" eb="11">
      <t>モト</t>
    </rPh>
    <rPh sb="13" eb="15">
      <t>クンレン</t>
    </rPh>
    <rPh sb="16" eb="18">
      <t>ケンシュウ</t>
    </rPh>
    <rPh sb="19" eb="21">
      <t>ジッシ</t>
    </rPh>
    <phoneticPr fontId="5"/>
  </si>
  <si>
    <t>　　エ　どのような訓練や研修を実施していますか。該当項目に○をしてください。</t>
    <rPh sb="9" eb="11">
      <t>クンレン</t>
    </rPh>
    <rPh sb="12" eb="14">
      <t>ケンシュウ</t>
    </rPh>
    <rPh sb="15" eb="17">
      <t>ジッシ</t>
    </rPh>
    <rPh sb="24" eb="26">
      <t>ガイトウ</t>
    </rPh>
    <rPh sb="26" eb="28">
      <t>コウモク</t>
    </rPh>
    <phoneticPr fontId="3"/>
  </si>
  <si>
    <t xml:space="preserve">  (3)利用者等利用料収入 </t>
    <rPh sb="5" eb="8">
      <t>リヨウシャ</t>
    </rPh>
    <rPh sb="8" eb="9">
      <t>トウ</t>
    </rPh>
    <rPh sb="9" eb="12">
      <t>リヨウリョウ</t>
    </rPh>
    <rPh sb="12" eb="14">
      <t>シュウニュウ</t>
    </rPh>
    <phoneticPr fontId="3"/>
  </si>
  <si>
    <t>　　前年度決算における施設整備等の状況及び借入金・償還財源について記入してください。(千円未満切り捨て)</t>
    <rPh sb="5" eb="7">
      <t>ケッサン</t>
    </rPh>
    <phoneticPr fontId="3"/>
  </si>
  <si>
    <t>　　前年度決算における経常資金借入金について記入してください。(千円未満切り捨て)</t>
    <rPh sb="5" eb="7">
      <t>ケッサン</t>
    </rPh>
    <rPh sb="32" eb="34">
      <t>センエン</t>
    </rPh>
    <phoneticPr fontId="3"/>
  </si>
  <si>
    <t>前記ア、イのうち、役員・役員の関係法人等からの借入金（福祉医療機構及び金融機関以外）について、下記の項目に記入してください。</t>
    <rPh sb="0" eb="2">
      <t>ゼンキ</t>
    </rPh>
    <rPh sb="47" eb="48">
      <t>シタ</t>
    </rPh>
    <rPh sb="48" eb="49">
      <t>キ</t>
    </rPh>
    <rPh sb="50" eb="52">
      <t>コウモク</t>
    </rPh>
    <rPh sb="53" eb="55">
      <t>キニュウ</t>
    </rPh>
    <phoneticPr fontId="3"/>
  </si>
  <si>
    <t>　(3)　未払金（事業未払金を含む。）</t>
    <rPh sb="5" eb="6">
      <t>ミ</t>
    </rPh>
    <rPh sb="6" eb="7">
      <t>バラ</t>
    </rPh>
    <rPh sb="7" eb="8">
      <t>キン</t>
    </rPh>
    <rPh sb="9" eb="11">
      <t>ジギョウ</t>
    </rPh>
    <rPh sb="11" eb="12">
      <t>ミ</t>
    </rPh>
    <rPh sb="12" eb="13">
      <t>バラ</t>
    </rPh>
    <rPh sb="13" eb="14">
      <t>キン</t>
    </rPh>
    <rPh sb="15" eb="16">
      <t>フク</t>
    </rPh>
    <phoneticPr fontId="3"/>
  </si>
  <si>
    <t>　　　　　３ヶ月以上継続している未払金（事業未払金を含む。）がある場合は下記の項目に記入してください。</t>
    <rPh sb="16" eb="17">
      <t>ミ</t>
    </rPh>
    <rPh sb="17" eb="18">
      <t>バラ</t>
    </rPh>
    <rPh sb="18" eb="19">
      <t>キン</t>
    </rPh>
    <rPh sb="20" eb="22">
      <t>ジギョウ</t>
    </rPh>
    <rPh sb="22" eb="23">
      <t>ミ</t>
    </rPh>
    <rPh sb="23" eb="24">
      <t>バラ</t>
    </rPh>
    <rPh sb="24" eb="25">
      <t>キン</t>
    </rPh>
    <rPh sb="26" eb="27">
      <t>フク</t>
    </rPh>
    <rPh sb="33" eb="35">
      <t>バアイ</t>
    </rPh>
    <rPh sb="36" eb="38">
      <t>カキ</t>
    </rPh>
    <rPh sb="39" eb="41">
      <t>コウモク</t>
    </rPh>
    <rPh sb="42" eb="44">
      <t>キニュウ</t>
    </rPh>
    <phoneticPr fontId="3"/>
  </si>
  <si>
    <t xml:space="preserve">　(5) 他拠点区分との繰入金収入や繰入金支出はありますか。 </t>
    <rPh sb="6" eb="8">
      <t>キョテン</t>
    </rPh>
    <rPh sb="18" eb="20">
      <t>クリイレ</t>
    </rPh>
    <rPh sb="20" eb="21">
      <t>キン</t>
    </rPh>
    <rPh sb="21" eb="23">
      <t>シシュツ</t>
    </rPh>
    <phoneticPr fontId="5"/>
  </si>
  <si>
    <t>　(6) 「事業区分間及び拠点区分間繰入金明細書」又は「サービス区分間繰入金明細書」等を作成し、他拠点区分との資金移動を把握していますか。</t>
    <rPh sb="6" eb="8">
      <t>ジギョウ</t>
    </rPh>
    <rPh sb="8" eb="10">
      <t>クブン</t>
    </rPh>
    <rPh sb="10" eb="11">
      <t>カン</t>
    </rPh>
    <rPh sb="11" eb="12">
      <t>オヨ</t>
    </rPh>
    <rPh sb="13" eb="15">
      <t>キョテン</t>
    </rPh>
    <rPh sb="15" eb="17">
      <t>クブン</t>
    </rPh>
    <rPh sb="17" eb="18">
      <t>カン</t>
    </rPh>
    <rPh sb="18" eb="19">
      <t>ク</t>
    </rPh>
    <rPh sb="19" eb="20">
      <t>イ</t>
    </rPh>
    <rPh sb="20" eb="21">
      <t>キン</t>
    </rPh>
    <rPh sb="21" eb="24">
      <t>メイサイショ</t>
    </rPh>
    <rPh sb="25" eb="26">
      <t>マタ</t>
    </rPh>
    <rPh sb="32" eb="34">
      <t>クブン</t>
    </rPh>
    <rPh sb="34" eb="35">
      <t>カン</t>
    </rPh>
    <rPh sb="35" eb="37">
      <t>クリイレ</t>
    </rPh>
    <rPh sb="37" eb="38">
      <t>キン</t>
    </rPh>
    <rPh sb="38" eb="41">
      <t>メイサイショ</t>
    </rPh>
    <rPh sb="42" eb="43">
      <t>トウ</t>
    </rPh>
    <phoneticPr fontId="3"/>
  </si>
  <si>
    <t>事故簿、ヒヤリハット</t>
    <rPh sb="0" eb="2">
      <t>ジコ</t>
    </rPh>
    <rPh sb="2" eb="3">
      <t>ボ</t>
    </rPh>
    <phoneticPr fontId="3"/>
  </si>
  <si>
    <t>損害賠償保険証書</t>
    <phoneticPr fontId="3"/>
  </si>
  <si>
    <t xml:space="preserve">  (2) 事前連絡なく、登園していない児童がいた場合は、保護者に電話連絡等をしていますか。電話連絡等をしている場合は〇をしてください。</t>
    <phoneticPr fontId="3"/>
  </si>
  <si>
    <t xml:space="preserve">  (3) 窒息の可能性のある玩具等が不用意に保育環境下に置かれていないかなどについて、保育室内等を定期的に点検してますか。</t>
    <phoneticPr fontId="3"/>
  </si>
  <si>
    <t xml:space="preserve">  (1) 保育中の事故防止に関する指針やマニュアルを作成していますか。作成している場合は〇をしてください。</t>
    <rPh sb="6" eb="9">
      <t>ホイクチュウ</t>
    </rPh>
    <rPh sb="10" eb="14">
      <t>ジコボウシ</t>
    </rPh>
    <rPh sb="15" eb="16">
      <t>カン</t>
    </rPh>
    <rPh sb="18" eb="20">
      <t>シシン</t>
    </rPh>
    <rPh sb="27" eb="29">
      <t>サクセイ</t>
    </rPh>
    <rPh sb="36" eb="38">
      <t>サクセイ</t>
    </rPh>
    <rPh sb="42" eb="44">
      <t>バアイ</t>
    </rPh>
    <phoneticPr fontId="3"/>
  </si>
  <si>
    <t xml:space="preserve">  (4) 児童の食事について、窒息のリスクとなるものを除去等していますか。除去等している場合には〇をしてください。</t>
    <phoneticPr fontId="3"/>
  </si>
  <si>
    <t xml:space="preserve">  (5) (上記(4)で挙げられるリスク食材について、)園庭等の栽培活動において事故防止対策をしていますか。</t>
    <phoneticPr fontId="3"/>
  </si>
  <si>
    <t xml:space="preserve">  (6)　園外保育時は、複数の保育従事職員が対応していますか。対応している場合は○をしてください。　</t>
    <phoneticPr fontId="3"/>
  </si>
  <si>
    <t xml:space="preserve">  (7)　プール活動等を行う時は、水の外で監視に専念する職員を配置していますか。配置している場合は〇をしてください。</t>
    <phoneticPr fontId="3"/>
  </si>
  <si>
    <t>保育事業の状況　（令和７年４月１日現在）</t>
    <rPh sb="9" eb="11">
      <t>レイワ</t>
    </rPh>
    <rPh sb="12" eb="13">
      <t>ネン</t>
    </rPh>
    <rPh sb="14" eb="15">
      <t>ガツ</t>
    </rPh>
    <rPh sb="16" eb="17">
      <t>ニチ</t>
    </rPh>
    <rPh sb="17" eb="19">
      <t>ゲンザイ</t>
    </rPh>
    <phoneticPr fontId="3"/>
  </si>
  <si>
    <t>　令和７年４月１日現在　在籍児童数</t>
    <rPh sb="1" eb="3">
      <t>レイワ</t>
    </rPh>
    <phoneticPr fontId="5"/>
  </si>
  <si>
    <t>令和７年
４月１日
現在</t>
    <rPh sb="0" eb="2">
      <t>レイワ</t>
    </rPh>
    <rPh sb="6" eb="7">
      <t>ガツ</t>
    </rPh>
    <rPh sb="8" eb="9">
      <t>ニチ</t>
    </rPh>
    <rPh sb="10" eb="12">
      <t>ゲンザイ</t>
    </rPh>
    <phoneticPr fontId="3"/>
  </si>
  <si>
    <t>　　    ・ 運営委員会の開催実績（令和６年度）</t>
    <rPh sb="8" eb="10">
      <t>ウンエイ</t>
    </rPh>
    <rPh sb="10" eb="13">
      <t>イインカイ</t>
    </rPh>
    <rPh sb="14" eb="16">
      <t>カイサイ</t>
    </rPh>
    <rPh sb="16" eb="18">
      <t>ジッセキ</t>
    </rPh>
    <rPh sb="19" eb="21">
      <t>レイワ</t>
    </rPh>
    <rPh sb="22" eb="24">
      <t>ネンド</t>
    </rPh>
    <phoneticPr fontId="3"/>
  </si>
  <si>
    <t>令和７年４月１日現在</t>
    <rPh sb="0" eb="2">
      <t>レイワ</t>
    </rPh>
    <rPh sb="3" eb="4">
      <t>ネン</t>
    </rPh>
    <rPh sb="5" eb="6">
      <t>ガツ</t>
    </rPh>
    <rPh sb="7" eb="8">
      <t>ニチ</t>
    </rPh>
    <rPh sb="8" eb="10">
      <t>ゲンザイ</t>
    </rPh>
    <phoneticPr fontId="3"/>
  </si>
  <si>
    <t>検査日現在　（注８）</t>
    <phoneticPr fontId="3"/>
  </si>
  <si>
    <t>うち　　　　　　　（注７）
家庭的保育者</t>
    <rPh sb="10" eb="11">
      <t>チュウ</t>
    </rPh>
    <rPh sb="14" eb="17">
      <t>カテイテキ</t>
    </rPh>
    <rPh sb="17" eb="20">
      <t>ホイクシャ</t>
    </rPh>
    <phoneticPr fontId="3"/>
  </si>
  <si>
    <t>うち　　　　　　　（注７）
家庭的保育補助者</t>
    <rPh sb="10" eb="11">
      <t>チュウ</t>
    </rPh>
    <rPh sb="14" eb="17">
      <t>カテイテキ</t>
    </rPh>
    <rPh sb="17" eb="19">
      <t>ホイク</t>
    </rPh>
    <rPh sb="19" eb="22">
      <t>ホジョシャ</t>
    </rPh>
    <phoneticPr fontId="3"/>
  </si>
  <si>
    <t>無資格者
（注５）</t>
    <rPh sb="0" eb="3">
      <t>ムシカク</t>
    </rPh>
    <rPh sb="3" eb="4">
      <t>シャ</t>
    </rPh>
    <rPh sb="6" eb="7">
      <t>チュウ</t>
    </rPh>
    <phoneticPr fontId="3"/>
  </si>
  <si>
    <t>　（注５）　「区長の認める者」は、無資格者欄に記載してください。</t>
    <rPh sb="7" eb="9">
      <t>クチョウ</t>
    </rPh>
    <rPh sb="10" eb="11">
      <t>ミト</t>
    </rPh>
    <rPh sb="13" eb="14">
      <t>モノ</t>
    </rPh>
    <rPh sb="17" eb="20">
      <t>ムシカク</t>
    </rPh>
    <rPh sb="20" eb="21">
      <t>シャ</t>
    </rPh>
    <rPh sb="21" eb="22">
      <t>ラン</t>
    </rPh>
    <rPh sb="23" eb="25">
      <t>キサイ</t>
    </rPh>
    <phoneticPr fontId="3"/>
  </si>
  <si>
    <t>　（注６）　調理のすべてを外部委託している場合は、「委託」と記入してください。</t>
    <rPh sb="6" eb="8">
      <t>チョウリ</t>
    </rPh>
    <rPh sb="13" eb="15">
      <t>ガイブ</t>
    </rPh>
    <rPh sb="15" eb="17">
      <t>イタク</t>
    </rPh>
    <rPh sb="21" eb="23">
      <t>バアイ</t>
    </rPh>
    <rPh sb="26" eb="28">
      <t>イタク</t>
    </rPh>
    <rPh sb="30" eb="32">
      <t>キニュウ</t>
    </rPh>
    <phoneticPr fontId="3"/>
  </si>
  <si>
    <t>　（注７）　家庭的保育事業では、家庭的保育者１人が保育することができる乳幼児の数は、３人以下とする。ただし、家庭的保育者が、家庭的保育補助者（区長が実施・指定する研修</t>
    <rPh sb="6" eb="9">
      <t>カテイテキ</t>
    </rPh>
    <rPh sb="9" eb="11">
      <t>ホイク</t>
    </rPh>
    <rPh sb="11" eb="13">
      <t>ジギョウ</t>
    </rPh>
    <rPh sb="16" eb="19">
      <t>カテイテキ</t>
    </rPh>
    <rPh sb="19" eb="21">
      <t>ホイク</t>
    </rPh>
    <rPh sb="21" eb="22">
      <t>シャ</t>
    </rPh>
    <rPh sb="23" eb="24">
      <t>ニン</t>
    </rPh>
    <rPh sb="25" eb="27">
      <t>ホイク</t>
    </rPh>
    <rPh sb="35" eb="38">
      <t>ニュウヨウジ</t>
    </rPh>
    <rPh sb="39" eb="40">
      <t>カズ</t>
    </rPh>
    <rPh sb="43" eb="46">
      <t>ニンイカ</t>
    </rPh>
    <rPh sb="54" eb="57">
      <t>カテイテキ</t>
    </rPh>
    <rPh sb="57" eb="59">
      <t>ホイク</t>
    </rPh>
    <rPh sb="59" eb="60">
      <t>シャ</t>
    </rPh>
    <rPh sb="62" eb="65">
      <t>カテイテキ</t>
    </rPh>
    <rPh sb="65" eb="70">
      <t>ホイクホジョシャ</t>
    </rPh>
    <rPh sb="71" eb="73">
      <t>クチョウ</t>
    </rPh>
    <rPh sb="74" eb="76">
      <t>ジッシ</t>
    </rPh>
    <rPh sb="77" eb="79">
      <t>シテイ</t>
    </rPh>
    <rPh sb="81" eb="83">
      <t>ケンシュウ</t>
    </rPh>
    <phoneticPr fontId="3"/>
  </si>
  <si>
    <t>　　　　　　を終了した者であって、家庭的保育者を補助するものをいう。）とともに保育する場合には、５人以下とする。</t>
    <phoneticPr fontId="3"/>
  </si>
  <si>
    <t>　（注８）　検査日現在の欄は､記入しないでください。</t>
    <rPh sb="6" eb="9">
      <t>ケンサビ</t>
    </rPh>
    <rPh sb="9" eb="11">
      <t>ゲンザイ</t>
    </rPh>
    <rPh sb="12" eb="13">
      <t>ラン</t>
    </rPh>
    <rPh sb="15" eb="17">
      <t>キニュウ</t>
    </rPh>
    <phoneticPr fontId="3"/>
  </si>
  <si>
    <r>
      <t>　　　イ　保育従事者必要数算出表（令和７</t>
    </r>
    <r>
      <rPr>
        <sz val="11"/>
        <color theme="1"/>
        <rFont val="ＭＳ Ｐゴシック"/>
        <family val="3"/>
        <charset val="128"/>
      </rPr>
      <t>年度）</t>
    </r>
    <rPh sb="7" eb="10">
      <t>ジュウジシャ</t>
    </rPh>
    <rPh sb="10" eb="13">
      <t>ヒツヨウスウ</t>
    </rPh>
    <rPh sb="17" eb="19">
      <t>レイワ</t>
    </rPh>
    <rPh sb="20" eb="22">
      <t>ネンド</t>
    </rPh>
    <phoneticPr fontId="3"/>
  </si>
  <si>
    <r>
      <t>　　　イ　保育従事者必要数算出表（令和７</t>
    </r>
    <r>
      <rPr>
        <sz val="11"/>
        <color theme="1"/>
        <rFont val="ＭＳ Ｐゴシック"/>
        <family val="3"/>
        <charset val="128"/>
      </rPr>
      <t>度）</t>
    </r>
    <rPh sb="7" eb="10">
      <t>ジュウジシャ</t>
    </rPh>
    <rPh sb="10" eb="13">
      <t>ヒツヨウスウ</t>
    </rPh>
    <rPh sb="17" eb="19">
      <t>レイワ</t>
    </rPh>
    <rPh sb="20" eb="21">
      <t>ド</t>
    </rPh>
    <phoneticPr fontId="3"/>
  </si>
  <si>
    <t>(イ)　保育所型事業所内保育事業（保育士１０割）</t>
    <rPh sb="4" eb="6">
      <t>ホイク</t>
    </rPh>
    <rPh sb="6" eb="7">
      <t>ショ</t>
    </rPh>
    <rPh sb="7" eb="8">
      <t>ガタ</t>
    </rPh>
    <rPh sb="8" eb="10">
      <t>ジギョウ</t>
    </rPh>
    <rPh sb="10" eb="11">
      <t>ショ</t>
    </rPh>
    <rPh sb="11" eb="12">
      <t>ナイ</t>
    </rPh>
    <rPh sb="12" eb="14">
      <t>ホイク</t>
    </rPh>
    <rPh sb="14" eb="16">
      <t>ジギョウ</t>
    </rPh>
    <rPh sb="17" eb="20">
      <t>ホイクシ</t>
    </rPh>
    <rPh sb="22" eb="23">
      <t>ワリ</t>
    </rPh>
    <phoneticPr fontId="3"/>
  </si>
  <si>
    <t xml:space="preserve">     ・ 退職者（令和6年4月1日～令和7年3月31日）</t>
    <rPh sb="7" eb="10">
      <t>タイショクシャ</t>
    </rPh>
    <rPh sb="11" eb="13">
      <t>レイワ</t>
    </rPh>
    <rPh sb="14" eb="15">
      <t>ネン</t>
    </rPh>
    <rPh sb="15" eb="16">
      <t>ヘイネン</t>
    </rPh>
    <rPh sb="16" eb="17">
      <t>ガツ</t>
    </rPh>
    <rPh sb="18" eb="19">
      <t>ヒ</t>
    </rPh>
    <rPh sb="20" eb="22">
      <t>レイワ</t>
    </rPh>
    <rPh sb="23" eb="24">
      <t>ネン</t>
    </rPh>
    <rPh sb="25" eb="26">
      <t>ガツ</t>
    </rPh>
    <rPh sb="28" eb="29">
      <t>ヒ</t>
    </rPh>
    <phoneticPr fontId="3"/>
  </si>
  <si>
    <t>　　 ・ 以下の取組みを行っていますか。該当する項目に〇をしてください。</t>
    <rPh sb="5" eb="7">
      <t>イカ</t>
    </rPh>
    <rPh sb="8" eb="10">
      <t>トリク</t>
    </rPh>
    <rPh sb="12" eb="13">
      <t>オコナ</t>
    </rPh>
    <rPh sb="20" eb="22">
      <t>ガイトウ</t>
    </rPh>
    <rPh sb="24" eb="26">
      <t>コウモク</t>
    </rPh>
    <phoneticPr fontId="3"/>
  </si>
  <si>
    <t>　報告年月日</t>
    <rPh sb="1" eb="3">
      <t>ホウコク</t>
    </rPh>
    <phoneticPr fontId="3"/>
  </si>
  <si>
    <t>　報告年月日</t>
    <phoneticPr fontId="3"/>
  </si>
  <si>
    <t xml:space="preserve"> (3) 消防用設備等の管理状況                                                                    </t>
    <rPh sb="7" eb="8">
      <t>ヨウ</t>
    </rPh>
    <phoneticPr fontId="3"/>
  </si>
  <si>
    <t>　　ア　消防用設備等の定期点検及び点検結果の報告をしていますか。</t>
    <rPh sb="4" eb="7">
      <t>ショウボウヨウ</t>
    </rPh>
    <rPh sb="7" eb="9">
      <t>セツビ</t>
    </rPh>
    <rPh sb="9" eb="10">
      <t>トウ</t>
    </rPh>
    <rPh sb="17" eb="19">
      <t>テンケン</t>
    </rPh>
    <rPh sb="19" eb="21">
      <t>ケッカ</t>
    </rPh>
    <phoneticPr fontId="5"/>
  </si>
  <si>
    <t>　　消防署への直近の届出年月日</t>
    <rPh sb="12" eb="15">
      <t>ネンガッピ</t>
    </rPh>
    <phoneticPr fontId="5"/>
  </si>
  <si>
    <t>　　イ　消防計画に基づく自主点検をしていますか。</t>
    <rPh sb="4" eb="8">
      <t>ショウボウケイカク</t>
    </rPh>
    <rPh sb="9" eb="10">
      <t>モト</t>
    </rPh>
    <phoneticPr fontId="5"/>
  </si>
  <si>
    <t xml:space="preserve"> (4) 避難及び消火等に関する訓練の実施状況（令和６年４月～令和７年３月）</t>
    <rPh sb="24" eb="26">
      <t>レイワ</t>
    </rPh>
    <rPh sb="31" eb="33">
      <t>レイワ</t>
    </rPh>
    <rPh sb="34" eb="35">
      <t>ネン</t>
    </rPh>
    <phoneticPr fontId="3"/>
  </si>
  <si>
    <t xml:space="preserve"> (6) 自動車（園外活動や児童の送迎）</t>
    <rPh sb="5" eb="8">
      <t>ジドウシャ</t>
    </rPh>
    <rPh sb="9" eb="11">
      <t>エンガイ</t>
    </rPh>
    <rPh sb="11" eb="13">
      <t>カツドウ</t>
    </rPh>
    <rPh sb="14" eb="16">
      <t>ジドウ</t>
    </rPh>
    <rPh sb="17" eb="19">
      <t>ソウゲイ</t>
    </rPh>
    <phoneticPr fontId="3"/>
  </si>
  <si>
    <t>長期的指導計画</t>
    <rPh sb="0" eb="3">
      <t>チョウキテキ</t>
    </rPh>
    <rPh sb="3" eb="5">
      <t>シドウ</t>
    </rPh>
    <rPh sb="5" eb="7">
      <t>ケイカク</t>
    </rPh>
    <phoneticPr fontId="5"/>
  </si>
  <si>
    <t>短期的指導計画</t>
    <rPh sb="0" eb="3">
      <t>タンキテキ</t>
    </rPh>
    <rPh sb="3" eb="5">
      <t>シドウ</t>
    </rPh>
    <rPh sb="5" eb="7">
      <t>ケイカク</t>
    </rPh>
    <phoneticPr fontId="5"/>
  </si>
  <si>
    <t>（注１）　令和7年４月１日現在の在籍状況をクラス別に記入してください。</t>
    <rPh sb="1" eb="2">
      <t>チュウ</t>
    </rPh>
    <rPh sb="5" eb="7">
      <t>レイワ</t>
    </rPh>
    <rPh sb="8" eb="9">
      <t>ネン</t>
    </rPh>
    <rPh sb="26" eb="28">
      <t>キニュウ</t>
    </rPh>
    <phoneticPr fontId="3"/>
  </si>
  <si>
    <t>　(4)　配慮が必要なこどもの（指導計画への位置付け）をしていますか。している場合は〇をしてください。</t>
    <rPh sb="5" eb="7">
      <t>ハイリョ</t>
    </rPh>
    <rPh sb="8" eb="10">
      <t>ヒツヨウ</t>
    </rPh>
    <rPh sb="16" eb="20">
      <t>シドウケイカク</t>
    </rPh>
    <rPh sb="22" eb="25">
      <t>イチヅ</t>
    </rPh>
    <rPh sb="39" eb="41">
      <t>バアイ</t>
    </rPh>
    <phoneticPr fontId="3"/>
  </si>
  <si>
    <t>　　(1)　食育計画を作成していますか。作成している場合は○をしてください。</t>
    <rPh sb="6" eb="8">
      <t>ショクイク</t>
    </rPh>
    <rPh sb="8" eb="10">
      <t>ケイカク</t>
    </rPh>
    <rPh sb="11" eb="13">
      <t>サクセイ</t>
    </rPh>
    <rPh sb="20" eb="22">
      <t>サクセイ</t>
    </rPh>
    <rPh sb="26" eb="28">
      <t>バアイ</t>
    </rPh>
    <phoneticPr fontId="5"/>
  </si>
  <si>
    <t>６　アレルギー疾患を有する児童への対応</t>
    <rPh sb="7" eb="9">
      <t>シッカン</t>
    </rPh>
    <rPh sb="10" eb="11">
      <t>ユウ</t>
    </rPh>
    <rPh sb="13" eb="15">
      <t>ジドウ</t>
    </rPh>
    <rPh sb="17" eb="19">
      <t>タイオウ</t>
    </rPh>
    <phoneticPr fontId="3"/>
  </si>
  <si>
    <t>　　(3)　誤食・誤配膳の事故防止マニュアルを作成していますか。作成している場合は〇をしてください。</t>
    <rPh sb="6" eb="8">
      <t>ゴショク</t>
    </rPh>
    <rPh sb="9" eb="10">
      <t>ゴ</t>
    </rPh>
    <rPh sb="10" eb="12">
      <t>ハイゼン</t>
    </rPh>
    <rPh sb="13" eb="17">
      <t>ジコボウシ</t>
    </rPh>
    <rPh sb="23" eb="25">
      <t>サクセイ</t>
    </rPh>
    <rPh sb="32" eb="34">
      <t>サクセイ</t>
    </rPh>
    <rPh sb="38" eb="40">
      <t>バアイ</t>
    </rPh>
    <phoneticPr fontId="3"/>
  </si>
  <si>
    <t>７　衛生管理</t>
    <rPh sb="2" eb="6">
      <t>エイセイカンリ</t>
    </rPh>
    <phoneticPr fontId="3"/>
  </si>
  <si>
    <t>　　(1)　調理・調乳業務に従事する者は毎月検便をしていますか。実施している場合は〇をしてください。</t>
    <rPh sb="6" eb="8">
      <t>チョウリ</t>
    </rPh>
    <rPh sb="9" eb="11">
      <t>チョウニュウ</t>
    </rPh>
    <rPh sb="11" eb="13">
      <t>ギョウム</t>
    </rPh>
    <rPh sb="14" eb="16">
      <t>ジュウジ</t>
    </rPh>
    <rPh sb="18" eb="19">
      <t>モノ</t>
    </rPh>
    <rPh sb="20" eb="22">
      <t>マイツキ</t>
    </rPh>
    <rPh sb="22" eb="24">
      <t>ケンベン</t>
    </rPh>
    <rPh sb="32" eb="34">
      <t>ジッシ</t>
    </rPh>
    <rPh sb="38" eb="40">
      <t>バアイ</t>
    </rPh>
    <phoneticPr fontId="3"/>
  </si>
  <si>
    <t>　　(2)　調理・調乳業務に従事する者は日々の健康チェック（下痢・嘔吐・発熱・化膿創）をしていますか。実施している場合は〇をしてください。</t>
    <rPh sb="6" eb="8">
      <t>チョウリ</t>
    </rPh>
    <rPh sb="9" eb="11">
      <t>チョウニュウ</t>
    </rPh>
    <rPh sb="11" eb="13">
      <t>ギョウム</t>
    </rPh>
    <rPh sb="14" eb="16">
      <t>ジュウジ</t>
    </rPh>
    <rPh sb="18" eb="19">
      <t>モノ</t>
    </rPh>
    <rPh sb="20" eb="22">
      <t>ヒビ</t>
    </rPh>
    <rPh sb="23" eb="25">
      <t>ケンコウ</t>
    </rPh>
    <rPh sb="30" eb="32">
      <t>ゲリ</t>
    </rPh>
    <rPh sb="33" eb="35">
      <t>オウト</t>
    </rPh>
    <rPh sb="36" eb="38">
      <t>ハツネツ</t>
    </rPh>
    <rPh sb="39" eb="41">
      <t>カノウ</t>
    </rPh>
    <rPh sb="41" eb="42">
      <t>ソウ</t>
    </rPh>
    <rPh sb="51" eb="53">
      <t>ジッシ</t>
    </rPh>
    <rPh sb="57" eb="59">
      <t>バアイ</t>
    </rPh>
    <phoneticPr fontId="3"/>
  </si>
  <si>
    <t>　　(3)　調理室内の衛生管理について自主点検を行っていますか。行っている場合は〇をしてください。</t>
    <rPh sb="6" eb="9">
      <t>チョウリシツ</t>
    </rPh>
    <rPh sb="9" eb="10">
      <t>ナイ</t>
    </rPh>
    <rPh sb="11" eb="15">
      <t>エイセイカンリ</t>
    </rPh>
    <rPh sb="19" eb="23">
      <t>ジシュテンケン</t>
    </rPh>
    <rPh sb="24" eb="25">
      <t>オコナ</t>
    </rPh>
    <rPh sb="32" eb="33">
      <t>オコナ</t>
    </rPh>
    <rPh sb="37" eb="39">
      <t>バアイ</t>
    </rPh>
    <phoneticPr fontId="3"/>
  </si>
  <si>
    <t>８　調理業務委託・外部搬入</t>
    <rPh sb="2" eb="8">
      <t>チョウリギョウムイタク</t>
    </rPh>
    <rPh sb="9" eb="11">
      <t>ガイブ</t>
    </rPh>
    <rPh sb="11" eb="13">
      <t>ハンニュウ</t>
    </rPh>
    <phoneticPr fontId="3"/>
  </si>
  <si>
    <t>　  (1)  調理業務委託を行っていますか。行っている場合は委託会社名を記入してください。</t>
    <rPh sb="8" eb="14">
      <t>チョウリギョウムイタク</t>
    </rPh>
    <rPh sb="15" eb="16">
      <t>オコナ</t>
    </rPh>
    <rPh sb="23" eb="24">
      <t>オコナ</t>
    </rPh>
    <rPh sb="28" eb="30">
      <t>バアイ</t>
    </rPh>
    <rPh sb="31" eb="33">
      <t>イタク</t>
    </rPh>
    <rPh sb="33" eb="36">
      <t>カイシャメイ</t>
    </rPh>
    <rPh sb="37" eb="39">
      <t>キニュウ</t>
    </rPh>
    <phoneticPr fontId="3"/>
  </si>
  <si>
    <t>　　(2)　食事の外部搬入を行っていますか。行っている場合は調理施設の名称及び所在地を記入してください。</t>
    <rPh sb="6" eb="8">
      <t>ショクジ</t>
    </rPh>
    <rPh sb="9" eb="11">
      <t>ガイブ</t>
    </rPh>
    <rPh sb="11" eb="13">
      <t>ハンニュウ</t>
    </rPh>
    <rPh sb="14" eb="15">
      <t>オコナ</t>
    </rPh>
    <rPh sb="22" eb="23">
      <t>オコナ</t>
    </rPh>
    <rPh sb="27" eb="29">
      <t>バアイ</t>
    </rPh>
    <rPh sb="30" eb="32">
      <t>チョウリ</t>
    </rPh>
    <rPh sb="32" eb="34">
      <t>シセツ</t>
    </rPh>
    <rPh sb="35" eb="37">
      <t>メイショウ</t>
    </rPh>
    <rPh sb="37" eb="38">
      <t>オヨ</t>
    </rPh>
    <rPh sb="39" eb="42">
      <t>ショザイチ</t>
    </rPh>
    <rPh sb="43" eb="45">
      <t>キニュウ</t>
    </rPh>
    <phoneticPr fontId="3"/>
  </si>
  <si>
    <t>９　健康･安全の状況</t>
    <phoneticPr fontId="3"/>
  </si>
  <si>
    <t>定期健康診断
（令和６年度）</t>
    <rPh sb="8" eb="10">
      <t>レイワ</t>
    </rPh>
    <rPh sb="11" eb="13">
      <t>ネンド</t>
    </rPh>
    <phoneticPr fontId="5"/>
  </si>
  <si>
    <t>家庭での虐待が疑われた時は、速やかに区市町村又は児童相談所に通告していますか。通告している場合は〇をしてください。</t>
    <rPh sb="0" eb="2">
      <t>カテイ</t>
    </rPh>
    <rPh sb="4" eb="6">
      <t>ギャクタイ</t>
    </rPh>
    <rPh sb="7" eb="8">
      <t>ウタガ</t>
    </rPh>
    <rPh sb="11" eb="12">
      <t>トキ</t>
    </rPh>
    <rPh sb="14" eb="15">
      <t>スミ</t>
    </rPh>
    <rPh sb="18" eb="22">
      <t>クシチョウソン</t>
    </rPh>
    <rPh sb="22" eb="23">
      <t>マタ</t>
    </rPh>
    <rPh sb="24" eb="29">
      <t>ジドウソウダンジョ</t>
    </rPh>
    <rPh sb="30" eb="32">
      <t>ツウコク</t>
    </rPh>
    <rPh sb="39" eb="41">
      <t>ツウコク</t>
    </rPh>
    <rPh sb="45" eb="47">
      <t>バアイ</t>
    </rPh>
    <phoneticPr fontId="3"/>
  </si>
  <si>
    <t>１０　感染症予防　</t>
    <rPh sb="3" eb="8">
      <t>カンセンショウヨボウ</t>
    </rPh>
    <phoneticPr fontId="3"/>
  </si>
  <si>
    <t xml:space="preserve">  (1)  感染症予防マニュアルを作成していますか。作成している場合は、〇をしてください。</t>
    <rPh sb="7" eb="10">
      <t>カンセンショウ</t>
    </rPh>
    <rPh sb="10" eb="12">
      <t>ヨボウ</t>
    </rPh>
    <rPh sb="18" eb="20">
      <t>サクセイ</t>
    </rPh>
    <rPh sb="27" eb="29">
      <t>サクセイ</t>
    </rPh>
    <rPh sb="33" eb="35">
      <t>バアイ</t>
    </rPh>
    <phoneticPr fontId="3"/>
  </si>
  <si>
    <t xml:space="preserve">  (2)  保健所等へ報告した感染症発生の事例はありますか。事例がある場合は〇をしてください。</t>
    <phoneticPr fontId="3"/>
  </si>
  <si>
    <t>１１　乳幼児突然死症候群の発症率低下の取組み及び睡眠中の事故防止</t>
    <phoneticPr fontId="3"/>
  </si>
  <si>
    <t>　(1)　SIDS（乳幼児突然死症候群）の発症率低下の取組み及び睡眠中の事故防止策として実施しているものに〇をしてください。</t>
    <rPh sb="40" eb="41">
      <t>サク</t>
    </rPh>
    <rPh sb="44" eb="46">
      <t>ジッシ</t>
    </rPh>
    <phoneticPr fontId="3"/>
  </si>
  <si>
    <t>　(2)　睡眠時チェックは何分間隔で実施しているか、年齢ごとに記入してください。</t>
    <rPh sb="5" eb="8">
      <t>スイミンジ</t>
    </rPh>
    <rPh sb="13" eb="17">
      <t>ナンプンカンカク</t>
    </rPh>
    <rPh sb="18" eb="20">
      <t>ジッシ</t>
    </rPh>
    <rPh sb="26" eb="28">
      <t>ネンレイ</t>
    </rPh>
    <rPh sb="31" eb="33">
      <t>キニュウ</t>
    </rPh>
    <phoneticPr fontId="3"/>
  </si>
  <si>
    <t>１２　児童の安全確保</t>
    <rPh sb="3" eb="5">
      <t>ジドウ</t>
    </rPh>
    <rPh sb="6" eb="8">
      <t>アンゼン</t>
    </rPh>
    <rPh sb="8" eb="10">
      <t>カクホ</t>
    </rPh>
    <phoneticPr fontId="3"/>
  </si>
  <si>
    <t>　　　（例：ブドウやプチトマト・白玉団子・節分の豆等）</t>
    <phoneticPr fontId="3"/>
  </si>
  <si>
    <t xml:space="preserve">  (8)　ヒヤリ・ハット（インシデント）報告について、１か月のおおよその件数、報告の多い内容を記入してください。</t>
    <rPh sb="21" eb="23">
      <t>ホウコク</t>
    </rPh>
    <rPh sb="30" eb="31">
      <t>ゲツ</t>
    </rPh>
    <rPh sb="37" eb="39">
      <t>ケンスウ</t>
    </rPh>
    <rPh sb="40" eb="42">
      <t>ホウコク</t>
    </rPh>
    <rPh sb="43" eb="44">
      <t>オオ</t>
    </rPh>
    <rPh sb="45" eb="47">
      <t>ナイヨウ</t>
    </rPh>
    <rPh sb="48" eb="50">
      <t>キニュウ</t>
    </rPh>
    <phoneticPr fontId="3"/>
  </si>
  <si>
    <t xml:space="preserve">  (9)　事故簿に記載している項目に〇をしてください。</t>
    <rPh sb="6" eb="9">
      <t>ジコボ</t>
    </rPh>
    <rPh sb="10" eb="12">
      <t>キサイ</t>
    </rPh>
    <rPh sb="16" eb="18">
      <t>コウモク</t>
    </rPh>
    <phoneticPr fontId="3"/>
  </si>
  <si>
    <t xml:space="preserve">  (10)　今年度及び昨年度において、区に報告した事故等（治療に要する時間が30日以上の負傷や疾病、感染症又は食中毒の発生、児童の置き去り、</t>
    <rPh sb="7" eb="10">
      <t>コンネンド</t>
    </rPh>
    <rPh sb="10" eb="11">
      <t>オヨ</t>
    </rPh>
    <rPh sb="12" eb="15">
      <t>サクネンド</t>
    </rPh>
    <rPh sb="20" eb="21">
      <t>ク</t>
    </rPh>
    <rPh sb="22" eb="24">
      <t>ホウコク</t>
    </rPh>
    <rPh sb="26" eb="29">
      <t>ジコトウ</t>
    </rPh>
    <rPh sb="30" eb="32">
      <t>チリョウ</t>
    </rPh>
    <rPh sb="33" eb="34">
      <t>ヨウ</t>
    </rPh>
    <rPh sb="36" eb="38">
      <t>ジカン</t>
    </rPh>
    <rPh sb="41" eb="44">
      <t>ヒイジョウ</t>
    </rPh>
    <rPh sb="45" eb="47">
      <t>フショウ</t>
    </rPh>
    <rPh sb="48" eb="50">
      <t>シッペイ</t>
    </rPh>
    <rPh sb="51" eb="54">
      <t>カンセンショウ</t>
    </rPh>
    <rPh sb="54" eb="55">
      <t>マタ</t>
    </rPh>
    <rPh sb="56" eb="59">
      <t>ショクチュウドク</t>
    </rPh>
    <rPh sb="60" eb="62">
      <t>ハッセイ</t>
    </rPh>
    <rPh sb="63" eb="65">
      <t>ジドウ</t>
    </rPh>
    <rPh sb="66" eb="67">
      <t>オ</t>
    </rPh>
    <rPh sb="68" eb="69">
      <t>ザ</t>
    </rPh>
    <phoneticPr fontId="3"/>
  </si>
  <si>
    <r>
      <rPr>
        <b/>
        <sz val="18"/>
        <color theme="1"/>
        <rFont val="ＭＳ Ｐゴシック"/>
        <family val="3"/>
        <charset val="128"/>
      </rPr>
      <t xml:space="preserve">Ⅲ　会計経理 </t>
    </r>
    <r>
      <rPr>
        <b/>
        <sz val="11"/>
        <color theme="1"/>
        <rFont val="ＭＳ Ｐゴシック"/>
        <family val="3"/>
        <charset val="128"/>
      </rPr>
      <t xml:space="preserve">  </t>
    </r>
    <rPh sb="2" eb="6">
      <t>カイケイケイリ</t>
    </rPh>
    <phoneticPr fontId="3"/>
  </si>
  <si>
    <t xml:space="preserve">  (3) 契約　令和６年４月～記入日現在までに</t>
    <rPh sb="6" eb="8">
      <t>ケイヤク</t>
    </rPh>
    <rPh sb="9" eb="11">
      <t>レイワ</t>
    </rPh>
    <rPh sb="12" eb="13">
      <t>ネン</t>
    </rPh>
    <rPh sb="14" eb="15">
      <t>ガツ</t>
    </rPh>
    <rPh sb="16" eb="18">
      <t>キニュウ</t>
    </rPh>
    <rPh sb="18" eb="19">
      <t>ビ</t>
    </rPh>
    <rPh sb="19" eb="21">
      <t>ゲンザイ</t>
    </rPh>
    <phoneticPr fontId="3"/>
  </si>
  <si>
    <t>令和６年度決算額</t>
    <rPh sb="0" eb="2">
      <t>レイワ</t>
    </rPh>
    <rPh sb="3" eb="5">
      <t>ネンド</t>
    </rPh>
    <phoneticPr fontId="5"/>
  </si>
  <si>
    <t>令和６年度決算額</t>
    <rPh sb="0" eb="2">
      <t>レイワ</t>
    </rPh>
    <phoneticPr fontId="3"/>
  </si>
  <si>
    <t>令和６年度決算額</t>
    <rPh sb="0" eb="2">
      <t>レイワ</t>
    </rPh>
    <rPh sb="5" eb="7">
      <t>ケッサン</t>
    </rPh>
    <rPh sb="7" eb="8">
      <t>ガク</t>
    </rPh>
    <phoneticPr fontId="5"/>
  </si>
  <si>
    <t>令和６年度　収支計算分析表</t>
    <rPh sb="0" eb="2">
      <t>レイワ</t>
    </rPh>
    <rPh sb="3" eb="5">
      <t>ネンド</t>
    </rPh>
    <rPh sb="6" eb="8">
      <t>シュウシ</t>
    </rPh>
    <rPh sb="8" eb="10">
      <t>ケイサン</t>
    </rPh>
    <rPh sb="10" eb="12">
      <t>ブンセキ</t>
    </rPh>
    <rPh sb="12" eb="13">
      <t>ヒョウ</t>
    </rPh>
    <phoneticPr fontId="29"/>
  </si>
  <si>
    <t>自　令和６年４月１日　～　至　令和７年３月３１日</t>
    <rPh sb="0" eb="1">
      <t>ジ</t>
    </rPh>
    <rPh sb="2" eb="4">
      <t>レイワ</t>
    </rPh>
    <rPh sb="5" eb="6">
      <t>ネン</t>
    </rPh>
    <rPh sb="6" eb="7">
      <t>ヘイネン</t>
    </rPh>
    <rPh sb="7" eb="8">
      <t>ガツ</t>
    </rPh>
    <rPh sb="9" eb="10">
      <t>ニチ</t>
    </rPh>
    <rPh sb="15" eb="17">
      <t>レイワ</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</si>
</sst>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h&quot;時&quot;mm&quot;分&quot;;@"/>
    <numFmt numFmtId="177" formatCode="#,##0;[Red]\-#,##0;"/>
    <numFmt numFmtId="178" formatCode="0_ "/>
    <numFmt numFmtId="179" formatCode="0.0_ "/>
    <numFmt numFmtId="180" formatCode="[$-411]ggge&quot;年&quot;m&quot;月&quot;d&quot;日&quot;;@"/>
    <numFmt numFmtId="181" formatCode="#,##0;\-#,##0;;"/>
    <numFmt numFmtId="182" formatCode="######000000"/>
    <numFmt numFmtId="183" formatCode="#,##0_ "/>
    <numFmt numFmtId="184" formatCode="0000"/>
    <numFmt numFmtId="185" formatCode="0.0%"/>
    <numFmt numFmtId="186" formatCode="0_ ;[Red]\-0"/>
    <numFmt numFmtId="187" formatCode="[$-411]ge\.m\.d;@"/>
    <numFmt numFmtId="188" formatCode="#,##0_);[Red]\(#,##0\)"/>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b/>
      <sz val="11"/>
      <name val="ＭＳ Ｐゴシック"/>
      <family val="3"/>
      <charset val="128"/>
    </font>
    <font>
      <sz val="9"/>
      <name val="ＭＳ Ｐゴシック"/>
      <family val="3"/>
      <charset val="128"/>
    </font>
    <font>
      <sz val="10"/>
      <name val="ＭＳ Ｐゴシック"/>
      <family val="3"/>
      <charset val="128"/>
    </font>
    <font>
      <u/>
      <sz val="11"/>
      <color indexed="12"/>
      <name val="ＭＳ Ｐゴシック"/>
      <family val="3"/>
      <charset val="128"/>
    </font>
    <font>
      <strike/>
      <sz val="11"/>
      <name val="ＭＳ Ｐゴシック"/>
      <family val="3"/>
      <charset val="128"/>
    </font>
    <font>
      <strike/>
      <sz val="10"/>
      <name val="ＭＳ Ｐゴシック"/>
      <family val="3"/>
      <charset val="128"/>
    </font>
    <font>
      <sz val="11"/>
      <color indexed="10"/>
      <name val="ＭＳ Ｐゴシック"/>
      <family val="3"/>
      <charset val="128"/>
    </font>
    <font>
      <sz val="12"/>
      <name val="ＭＳ Ｐゴシック"/>
      <family val="3"/>
      <charset val="128"/>
    </font>
    <font>
      <sz val="20"/>
      <color indexed="9"/>
      <name val="ＭＳ Ｐゴシック"/>
      <family val="3"/>
      <charset val="128"/>
    </font>
    <font>
      <sz val="14"/>
      <color indexed="9"/>
      <name val="ＭＳ Ｐゴシック"/>
      <family val="3"/>
      <charset val="128"/>
    </font>
    <font>
      <b/>
      <sz val="12"/>
      <color indexed="9"/>
      <name val="ＭＳ Ｐゴシック"/>
      <family val="3"/>
      <charset val="128"/>
    </font>
    <font>
      <b/>
      <sz val="12"/>
      <color indexed="10"/>
      <name val="ＭＳ Ｐゴシック"/>
      <family val="3"/>
      <charset val="128"/>
    </font>
    <font>
      <sz val="9"/>
      <color indexed="10"/>
      <name val="ＭＳ Ｐゴシック"/>
      <family val="3"/>
      <charset val="128"/>
    </font>
    <font>
      <b/>
      <sz val="9"/>
      <color indexed="10"/>
      <name val="ＭＳ Ｐゴシック"/>
      <family val="3"/>
      <charset val="128"/>
    </font>
    <font>
      <sz val="20"/>
      <name val="ＭＳ Ｐゴシック"/>
      <family val="3"/>
      <charset val="128"/>
    </font>
    <font>
      <b/>
      <sz val="12"/>
      <name val="ＭＳ Ｐゴシック"/>
      <family val="3"/>
      <charset val="128"/>
    </font>
    <font>
      <sz val="10"/>
      <color indexed="12"/>
      <name val="ＭＳ Ｐゴシック"/>
      <family val="3"/>
      <charset val="128"/>
    </font>
    <font>
      <sz val="12"/>
      <name val="ＭＳ Ｐ明朝"/>
      <family val="1"/>
      <charset val="128"/>
    </font>
    <font>
      <sz val="12"/>
      <color indexed="9"/>
      <name val="ＭＳ Ｐゴシック"/>
      <family val="3"/>
      <charset val="128"/>
    </font>
    <font>
      <sz val="9.5"/>
      <name val="ＭＳ Ｐゴシック"/>
      <family val="3"/>
      <charset val="128"/>
    </font>
    <font>
      <b/>
      <sz val="11"/>
      <color indexed="10"/>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sz val="20"/>
      <color theme="1"/>
      <name val="ＭＳ Ｐゴシック"/>
      <family val="3"/>
      <charset val="128"/>
    </font>
    <font>
      <sz val="12"/>
      <color theme="1"/>
      <name val="ＭＳ Ｐゴシック"/>
      <family val="3"/>
      <charset val="128"/>
    </font>
    <font>
      <sz val="6"/>
      <name val="游ゴシック"/>
      <family val="3"/>
      <charset val="128"/>
    </font>
    <font>
      <sz val="11"/>
      <color theme="1"/>
      <name val="ＭＳ Ｐゴシック"/>
      <family val="3"/>
      <charset val="128"/>
    </font>
    <font>
      <b/>
      <sz val="14"/>
      <color theme="1"/>
      <name val="ＭＳ Ｐゴシック"/>
      <family val="3"/>
      <charset val="128"/>
    </font>
    <font>
      <sz val="10"/>
      <color theme="1"/>
      <name val="ＭＳ Ｐゴシック"/>
      <family val="3"/>
      <charset val="128"/>
    </font>
    <font>
      <b/>
      <sz val="11"/>
      <color theme="1"/>
      <name val="ＭＳ Ｐゴシック"/>
      <family val="3"/>
      <charset val="128"/>
    </font>
    <font>
      <sz val="17"/>
      <color theme="1"/>
      <name val="ＭＳ Ｐゴシック"/>
      <family val="3"/>
      <charset val="128"/>
    </font>
    <font>
      <sz val="8"/>
      <color theme="1"/>
      <name val="ＭＳ Ｐゴシック"/>
      <family val="3"/>
      <charset val="128"/>
    </font>
    <font>
      <sz val="10.5"/>
      <color theme="1"/>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strike/>
      <sz val="11"/>
      <color theme="1"/>
      <name val="ＭＳ Ｐゴシック"/>
      <family val="3"/>
      <charset val="128"/>
    </font>
    <font>
      <sz val="18"/>
      <color theme="1"/>
      <name val="ＭＳ Ｐゴシック"/>
      <family val="3"/>
      <charset val="128"/>
    </font>
    <font>
      <sz val="9.5"/>
      <color theme="1"/>
      <name val="ＭＳ 明朝"/>
      <family val="1"/>
      <charset val="128"/>
    </font>
    <font>
      <sz val="9"/>
      <color theme="1"/>
      <name val="ＭＳ Ｐゴシック"/>
      <family val="3"/>
      <charset val="128"/>
    </font>
    <font>
      <i/>
      <sz val="11"/>
      <color theme="1"/>
      <name val="ＭＳ Ｐゴシック"/>
      <family val="3"/>
      <charset val="128"/>
    </font>
    <font>
      <b/>
      <sz val="18"/>
      <color theme="1"/>
      <name val="ＭＳ Ｐゴシック"/>
      <family val="3"/>
      <charset val="128"/>
    </font>
    <font>
      <b/>
      <sz val="16"/>
      <color theme="1"/>
      <name val="ＭＳ Ｐゴシック"/>
      <family val="3"/>
      <charset val="128"/>
    </font>
    <font>
      <sz val="16"/>
      <color theme="1"/>
      <name val="ＭＳ Ｐゴシック"/>
      <family val="3"/>
      <charset val="128"/>
    </font>
  </fonts>
  <fills count="18">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gray125">
        <bgColor indexed="9"/>
      </patternFill>
    </fill>
    <fill>
      <patternFill patternType="gray125">
        <bgColor indexed="27"/>
      </patternFill>
    </fill>
    <fill>
      <patternFill patternType="solid">
        <fgColor indexed="22"/>
        <bgColor indexed="64"/>
      </patternFill>
    </fill>
    <fill>
      <patternFill patternType="solid">
        <fgColor indexed="18"/>
        <bgColor indexed="64"/>
      </patternFill>
    </fill>
    <fill>
      <patternFill patternType="solid">
        <fgColor indexed="42"/>
        <bgColor indexed="64"/>
      </patternFill>
    </fill>
    <fill>
      <patternFill patternType="solid">
        <fgColor indexed="41"/>
        <bgColor indexed="64"/>
      </patternFill>
    </fill>
    <fill>
      <patternFill patternType="solid">
        <fgColor indexed="9"/>
        <bgColor indexed="26"/>
      </patternFill>
    </fill>
    <fill>
      <patternFill patternType="solid">
        <fgColor rgb="FFCCFFFF"/>
        <bgColor indexed="64"/>
      </patternFill>
    </fill>
    <fill>
      <patternFill patternType="gray125">
        <bgColor theme="0"/>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
      <patternFill patternType="solid">
        <fgColor indexed="27"/>
        <bgColor indexed="42"/>
      </patternFill>
    </fill>
    <fill>
      <patternFill patternType="solid">
        <fgColor theme="0"/>
        <bgColor indexed="42"/>
      </patternFill>
    </fill>
  </fills>
  <borders count="1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8"/>
      </right>
      <top style="thin">
        <color indexed="8"/>
      </top>
      <bottom/>
      <diagonal/>
    </border>
    <border diagonalUp="1">
      <left style="thin">
        <color indexed="8"/>
      </left>
      <right/>
      <top style="thin">
        <color indexed="8"/>
      </top>
      <bottom style="thin">
        <color indexed="64"/>
      </bottom>
      <diagonal style="thin">
        <color indexed="8"/>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8"/>
      </left>
      <right style="thin">
        <color indexed="64"/>
      </right>
      <top style="medium">
        <color indexed="8"/>
      </top>
      <bottom/>
      <diagonal/>
    </border>
    <border>
      <left style="thin">
        <color indexed="64"/>
      </left>
      <right style="thin">
        <color indexed="64"/>
      </right>
      <top style="medium">
        <color indexed="8"/>
      </top>
      <bottom/>
      <diagonal/>
    </border>
    <border>
      <left style="thin">
        <color indexed="64"/>
      </left>
      <right/>
      <top style="medium">
        <color indexed="8"/>
      </top>
      <bottom style="thin">
        <color indexed="64"/>
      </bottom>
      <diagonal/>
    </border>
    <border>
      <left/>
      <right style="thin">
        <color indexed="64"/>
      </right>
      <top style="medium">
        <color indexed="8"/>
      </top>
      <bottom style="thin">
        <color indexed="64"/>
      </bottom>
      <diagonal/>
    </border>
    <border>
      <left style="thin">
        <color indexed="64"/>
      </left>
      <right style="medium">
        <color indexed="8"/>
      </right>
      <top style="medium">
        <color indexed="8"/>
      </top>
      <bottom style="thin">
        <color indexed="64"/>
      </bottom>
      <diagonal/>
    </border>
    <border>
      <left style="medium">
        <color indexed="8"/>
      </left>
      <right style="thin">
        <color indexed="64"/>
      </right>
      <top/>
      <bottom/>
      <diagonal/>
    </border>
    <border>
      <left style="thin">
        <color indexed="64"/>
      </left>
      <right style="medium">
        <color indexed="8"/>
      </right>
      <top style="thin">
        <color indexed="64"/>
      </top>
      <bottom/>
      <diagonal/>
    </border>
    <border>
      <left style="thin">
        <color indexed="64"/>
      </left>
      <right style="medium">
        <color indexed="8"/>
      </right>
      <top/>
      <bottom/>
      <diagonal/>
    </border>
    <border>
      <left style="thin">
        <color indexed="64"/>
      </left>
      <right style="medium">
        <color indexed="8"/>
      </right>
      <top/>
      <bottom style="thin">
        <color indexed="64"/>
      </bottom>
      <diagonal/>
    </border>
    <border>
      <left style="thin">
        <color indexed="64"/>
      </left>
      <right style="medium">
        <color indexed="8"/>
      </right>
      <top style="thin">
        <color indexed="64"/>
      </top>
      <bottom style="thin">
        <color indexed="64"/>
      </bottom>
      <diagonal/>
    </border>
    <border>
      <left style="medium">
        <color indexed="8"/>
      </left>
      <right style="thin">
        <color indexed="64"/>
      </right>
      <top/>
      <bottom style="medium">
        <color indexed="8"/>
      </bottom>
      <diagonal/>
    </border>
    <border>
      <left style="thin">
        <color indexed="64"/>
      </left>
      <right style="thin">
        <color indexed="64"/>
      </right>
      <top/>
      <bottom style="medium">
        <color indexed="8"/>
      </bottom>
      <diagonal/>
    </border>
    <border>
      <left style="thin">
        <color indexed="64"/>
      </left>
      <right/>
      <top style="thin">
        <color indexed="64"/>
      </top>
      <bottom style="medium">
        <color indexed="8"/>
      </bottom>
      <diagonal/>
    </border>
    <border>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style="thin">
        <color indexed="64"/>
      </left>
      <right style="medium">
        <color indexed="8"/>
      </right>
      <top style="thin">
        <color indexed="64"/>
      </top>
      <bottom style="medium">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dashed">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dashed">
        <color indexed="64"/>
      </bottom>
      <diagonal/>
    </border>
    <border>
      <left style="thin">
        <color indexed="64"/>
      </left>
      <right style="thin">
        <color indexed="64"/>
      </right>
      <top style="dotted">
        <color indexed="64"/>
      </top>
      <bottom style="thin">
        <color indexed="64"/>
      </bottom>
      <diagonal/>
    </border>
    <border>
      <left/>
      <right/>
      <top style="thin">
        <color indexed="8"/>
      </top>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top/>
      <bottom style="thin">
        <color indexed="64"/>
      </bottom>
      <diagonal style="thin">
        <color indexed="8"/>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dotted">
        <color indexed="64"/>
      </left>
      <right/>
      <top style="thin">
        <color indexed="64"/>
      </top>
      <bottom/>
      <diagonal/>
    </border>
    <border>
      <left style="thin">
        <color indexed="64"/>
      </left>
      <right/>
      <top style="thin">
        <color indexed="8"/>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bottom style="thin">
        <color indexed="8"/>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auto="1"/>
      </right>
      <top style="thin">
        <color auto="1"/>
      </top>
      <bottom style="thin">
        <color auto="1"/>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dotted">
        <color indexed="64"/>
      </right>
      <top/>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8"/>
      </top>
      <bottom style="thin">
        <color indexed="8"/>
      </bottom>
      <diagonal/>
    </border>
    <border>
      <left style="thin">
        <color indexed="64"/>
      </left>
      <right style="dotted">
        <color indexed="64"/>
      </right>
      <top style="thin">
        <color indexed="8"/>
      </top>
      <bottom/>
      <diagonal/>
    </border>
    <border diagonalUp="1">
      <left style="thin">
        <color indexed="64"/>
      </left>
      <right style="dotted">
        <color indexed="64"/>
      </right>
      <top style="thin">
        <color indexed="64"/>
      </top>
      <bottom style="thin">
        <color indexed="64"/>
      </bottom>
      <diagonal style="thin">
        <color indexed="8"/>
      </diagonal>
    </border>
    <border>
      <left/>
      <right style="thin">
        <color indexed="64"/>
      </right>
      <top style="thin">
        <color indexed="64"/>
      </top>
      <bottom/>
      <diagonal/>
    </border>
    <border>
      <left style="thin">
        <color indexed="64"/>
      </left>
      <right/>
      <top style="thin">
        <color indexed="64"/>
      </top>
      <bottom/>
      <diagonal/>
    </border>
    <border>
      <left/>
      <right style="thin">
        <color indexed="8"/>
      </right>
      <top/>
      <bottom style="thin">
        <color indexed="64"/>
      </bottom>
      <diagonal/>
    </border>
    <border>
      <left/>
      <right/>
      <top style="thin">
        <color indexed="64"/>
      </top>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s>
  <cellStyleXfs count="18">
    <xf numFmtId="0" fontId="0" fillId="0" borderId="0"/>
    <xf numFmtId="9" fontId="2" fillId="0" borderId="0" applyFont="0" applyFill="0" applyBorder="0" applyAlignment="0" applyProtection="0"/>
    <xf numFmtId="0" fontId="9" fillId="0" borderId="0" applyNumberFormat="0" applyFill="0" applyBorder="0" applyAlignment="0" applyProtection="0">
      <alignment vertical="top"/>
      <protection locked="0"/>
    </xf>
    <xf numFmtId="38" fontId="2" fillId="0" borderId="0" applyFont="0" applyFill="0" applyBorder="0" applyAlignment="0" applyProtection="0"/>
    <xf numFmtId="0" fontId="2" fillId="0" borderId="0"/>
    <xf numFmtId="0" fontId="2" fillId="0" borderId="0"/>
    <xf numFmtId="0" fontId="4"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0" fillId="0" borderId="0"/>
    <xf numFmtId="0" fontId="1" fillId="0" borderId="0">
      <alignment vertical="center"/>
    </xf>
  </cellStyleXfs>
  <cellXfs count="1580">
    <xf numFmtId="0" fontId="0" fillId="0" borderId="0" xfId="0"/>
    <xf numFmtId="0" fontId="2" fillId="3" borderId="1" xfId="6" applyNumberFormat="1" applyFont="1" applyFill="1" applyBorder="1" applyAlignment="1" applyProtection="1">
      <alignment horizontal="center" vertical="center"/>
    </xf>
    <xf numFmtId="0" fontId="2" fillId="3" borderId="0" xfId="6" applyFont="1" applyFill="1" applyBorder="1" applyAlignment="1" applyProtection="1">
      <alignment horizontal="left" vertical="center"/>
    </xf>
    <xf numFmtId="0" fontId="2" fillId="3" borderId="1" xfId="6" applyFont="1" applyFill="1" applyBorder="1" applyAlignment="1" applyProtection="1">
      <alignment horizontal="center" vertical="center"/>
    </xf>
    <xf numFmtId="0" fontId="2" fillId="0" borderId="0" xfId="6" applyFont="1" applyBorder="1" applyAlignment="1" applyProtection="1">
      <alignment vertical="center"/>
    </xf>
    <xf numFmtId="0" fontId="2" fillId="0" borderId="0" xfId="6" applyFont="1" applyAlignment="1" applyProtection="1">
      <alignment vertical="center"/>
    </xf>
    <xf numFmtId="0" fontId="2" fillId="0" borderId="0" xfId="0" applyFont="1" applyProtection="1"/>
    <xf numFmtId="0" fontId="2" fillId="2" borderId="1" xfId="6" applyNumberFormat="1" applyFont="1" applyFill="1" applyBorder="1" applyAlignment="1" applyProtection="1">
      <alignment horizontal="center" vertical="center"/>
      <protection locked="0"/>
    </xf>
    <xf numFmtId="0" fontId="2" fillId="2" borderId="1" xfId="0" applyNumberFormat="1" applyFont="1" applyFill="1" applyBorder="1" applyAlignment="1" applyProtection="1">
      <alignment horizontal="center" vertical="center"/>
      <protection locked="0"/>
    </xf>
    <xf numFmtId="0" fontId="2" fillId="3" borderId="0" xfId="6" applyNumberFormat="1" applyFont="1" applyFill="1" applyBorder="1" applyAlignment="1" applyProtection="1">
      <alignment vertical="center"/>
    </xf>
    <xf numFmtId="0" fontId="2" fillId="0" borderId="0" xfId="0" applyFont="1" applyAlignment="1" applyProtection="1">
      <alignment vertical="center"/>
    </xf>
    <xf numFmtId="0" fontId="0" fillId="0" borderId="0" xfId="6" applyFont="1" applyAlignment="1" applyProtection="1">
      <alignment vertical="center"/>
    </xf>
    <xf numFmtId="0" fontId="2" fillId="0" borderId="0" xfId="6" applyFont="1" applyAlignment="1" applyProtection="1">
      <alignment horizontal="left" vertical="center"/>
    </xf>
    <xf numFmtId="0" fontId="8" fillId="0" borderId="0" xfId="6" applyFont="1" applyAlignment="1" applyProtection="1">
      <alignment vertical="center"/>
    </xf>
    <xf numFmtId="0" fontId="2" fillId="3" borderId="0" xfId="6" applyFont="1" applyFill="1" applyAlignment="1" applyProtection="1">
      <alignment vertical="center"/>
    </xf>
    <xf numFmtId="0" fontId="2" fillId="0" borderId="0" xfId="6" applyFont="1" applyFill="1" applyBorder="1" applyAlignment="1" applyProtection="1">
      <alignment vertical="center"/>
    </xf>
    <xf numFmtId="0" fontId="2" fillId="3" borderId="0" xfId="6" applyFont="1" applyFill="1" applyBorder="1" applyAlignment="1" applyProtection="1">
      <alignment vertical="center"/>
    </xf>
    <xf numFmtId="0" fontId="2" fillId="0" borderId="0" xfId="6" applyFont="1" applyFill="1" applyBorder="1" applyAlignment="1" applyProtection="1">
      <alignment horizontal="center" vertical="center"/>
    </xf>
    <xf numFmtId="0" fontId="2" fillId="0" borderId="0" xfId="6" applyFont="1" applyFill="1" applyAlignment="1" applyProtection="1">
      <alignment vertical="center"/>
    </xf>
    <xf numFmtId="0" fontId="2" fillId="0" borderId="0" xfId="0" applyFont="1" applyFill="1" applyAlignment="1" applyProtection="1">
      <alignment vertical="center"/>
    </xf>
    <xf numFmtId="0" fontId="0" fillId="3" borderId="1" xfId="6" applyNumberFormat="1" applyFont="1" applyFill="1" applyBorder="1" applyAlignment="1" applyProtection="1">
      <alignment horizontal="left" vertical="center"/>
    </xf>
    <xf numFmtId="0" fontId="0" fillId="0" borderId="0" xfId="6" applyFont="1" applyBorder="1" applyAlignment="1" applyProtection="1">
      <alignment vertical="center"/>
    </xf>
    <xf numFmtId="0" fontId="0" fillId="3" borderId="1" xfId="6" applyNumberFormat="1" applyFont="1" applyFill="1" applyBorder="1" applyAlignment="1" applyProtection="1">
      <alignment vertical="center"/>
    </xf>
    <xf numFmtId="0" fontId="0" fillId="0" borderId="0" xfId="0" applyFont="1" applyAlignment="1" applyProtection="1">
      <alignment vertical="center"/>
    </xf>
    <xf numFmtId="0" fontId="0" fillId="0" borderId="0" xfId="0" applyFont="1" applyFill="1" applyBorder="1" applyAlignment="1" applyProtection="1">
      <alignment vertical="center"/>
    </xf>
    <xf numFmtId="0" fontId="0" fillId="0" borderId="0" xfId="0" applyFont="1" applyFill="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horizontal="left" vertical="center"/>
    </xf>
    <xf numFmtId="0" fontId="2" fillId="3" borderId="1" xfId="6" applyNumberFormat="1" applyFont="1" applyFill="1" applyBorder="1" applyAlignment="1" applyProtection="1">
      <alignment horizontal="left" vertical="center"/>
    </xf>
    <xf numFmtId="0" fontId="0" fillId="0" borderId="0" xfId="6" applyFont="1" applyFill="1" applyBorder="1" applyAlignment="1" applyProtection="1">
      <alignment vertical="center"/>
    </xf>
    <xf numFmtId="0" fontId="2" fillId="0" borderId="1" xfId="0" applyFont="1" applyBorder="1" applyAlignment="1" applyProtection="1">
      <alignment vertical="center"/>
    </xf>
    <xf numFmtId="0" fontId="2" fillId="0" borderId="0" xfId="0" applyFont="1" applyBorder="1" applyAlignment="1" applyProtection="1">
      <alignment vertical="center"/>
    </xf>
    <xf numFmtId="0" fontId="2" fillId="0" borderId="0" xfId="6" applyFont="1" applyFill="1" applyBorder="1" applyAlignment="1" applyProtection="1">
      <alignment horizontal="left" vertical="center"/>
    </xf>
    <xf numFmtId="0" fontId="2" fillId="3" borderId="0" xfId="6" applyNumberFormat="1" applyFont="1" applyFill="1" applyBorder="1" applyAlignment="1" applyProtection="1">
      <alignment horizontal="left" vertical="center"/>
    </xf>
    <xf numFmtId="0" fontId="0" fillId="0" borderId="0" xfId="6" applyFont="1" applyAlignment="1" applyProtection="1">
      <alignment horizontal="left" vertical="center"/>
    </xf>
    <xf numFmtId="0" fontId="2" fillId="3" borderId="0" xfId="6" applyNumberFormat="1" applyFont="1" applyFill="1" applyBorder="1" applyAlignment="1" applyProtection="1">
      <alignment horizontal="center" vertical="center"/>
    </xf>
    <xf numFmtId="58" fontId="2" fillId="2" borderId="2" xfId="6" applyNumberFormat="1" applyFont="1" applyFill="1" applyBorder="1" applyAlignment="1" applyProtection="1">
      <alignment horizontal="center" vertical="center" shrinkToFit="1"/>
      <protection locked="0"/>
    </xf>
    <xf numFmtId="0" fontId="2" fillId="2" borderId="1" xfId="14" applyNumberFormat="1" applyFont="1" applyFill="1" applyBorder="1" applyAlignment="1" applyProtection="1">
      <alignment horizontal="center" vertical="center"/>
      <protection locked="0"/>
    </xf>
    <xf numFmtId="0" fontId="2" fillId="0" borderId="1" xfId="6" applyFont="1" applyBorder="1" applyAlignment="1" applyProtection="1">
      <alignment horizontal="left" vertical="center"/>
    </xf>
    <xf numFmtId="0" fontId="2" fillId="0" borderId="0" xfId="14"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0" xfId="6" applyNumberFormat="1" applyFont="1" applyFill="1" applyBorder="1" applyAlignment="1" applyProtection="1">
      <alignment vertical="center" shrinkToFit="1"/>
    </xf>
    <xf numFmtId="0" fontId="2" fillId="0" borderId="0" xfId="0" applyFont="1" applyAlignment="1" applyProtection="1">
      <alignment horizontal="left" vertical="center"/>
    </xf>
    <xf numFmtId="0" fontId="2" fillId="0" borderId="8" xfId="14" applyNumberFormat="1" applyFont="1" applyFill="1" applyBorder="1" applyAlignment="1" applyProtection="1">
      <alignment horizontal="left" vertical="center"/>
    </xf>
    <xf numFmtId="0" fontId="2" fillId="0" borderId="8" xfId="14" applyNumberFormat="1" applyFont="1" applyFill="1" applyBorder="1" applyAlignment="1" applyProtection="1">
      <alignment vertical="center"/>
    </xf>
    <xf numFmtId="0" fontId="2" fillId="0" borderId="0" xfId="14" applyNumberFormat="1" applyFont="1" applyFill="1" applyBorder="1" applyAlignment="1" applyProtection="1">
      <alignment vertical="center"/>
    </xf>
    <xf numFmtId="0" fontId="2" fillId="0" borderId="0" xfId="6" applyNumberFormat="1" applyFont="1" applyFill="1" applyBorder="1" applyAlignment="1" applyProtection="1">
      <alignment horizontal="left" vertical="center" shrinkToFit="1"/>
    </xf>
    <xf numFmtId="0" fontId="2" fillId="3" borderId="0" xfId="0" applyFont="1" applyFill="1" applyAlignment="1" applyProtection="1">
      <alignment vertical="center"/>
    </xf>
    <xf numFmtId="0" fontId="2" fillId="11" borderId="1" xfId="6" applyFont="1" applyFill="1" applyBorder="1" applyAlignment="1" applyProtection="1">
      <alignment vertical="center"/>
      <protection locked="0"/>
    </xf>
    <xf numFmtId="0" fontId="2" fillId="0" borderId="1" xfId="6" applyFont="1" applyBorder="1" applyAlignment="1" applyProtection="1">
      <alignment vertical="center"/>
    </xf>
    <xf numFmtId="0" fontId="2" fillId="0" borderId="1" xfId="6" applyFont="1" applyFill="1" applyBorder="1" applyAlignment="1" applyProtection="1">
      <alignment vertical="center"/>
    </xf>
    <xf numFmtId="0" fontId="2" fillId="0" borderId="0" xfId="0" applyNumberFormat="1" applyFont="1" applyFill="1" applyBorder="1" applyAlignment="1" applyProtection="1">
      <alignment vertical="center"/>
    </xf>
    <xf numFmtId="0" fontId="2" fillId="2" borderId="6" xfId="6" applyNumberFormat="1" applyFont="1" applyFill="1" applyBorder="1" applyAlignment="1" applyProtection="1">
      <alignment horizontal="center" vertical="center"/>
      <protection locked="0"/>
    </xf>
    <xf numFmtId="0" fontId="2" fillId="0" borderId="0" xfId="9" applyFont="1" applyFill="1" applyAlignment="1" applyProtection="1">
      <alignment vertical="center"/>
    </xf>
    <xf numFmtId="0" fontId="2" fillId="0" borderId="2" xfId="6" applyFont="1" applyFill="1" applyBorder="1" applyAlignment="1" applyProtection="1">
      <alignment vertical="center"/>
    </xf>
    <xf numFmtId="0" fontId="2" fillId="3" borderId="0" xfId="0" applyFont="1" applyFill="1" applyAlignment="1" applyProtection="1">
      <alignment horizontal="left" vertical="center"/>
    </xf>
    <xf numFmtId="0" fontId="2" fillId="3" borderId="0" xfId="14" applyNumberFormat="1" applyFont="1" applyFill="1" applyBorder="1" applyAlignment="1" applyProtection="1">
      <alignment horizontal="center" vertical="center"/>
    </xf>
    <xf numFmtId="0" fontId="2" fillId="3" borderId="0" xfId="14" applyNumberFormat="1" applyFont="1" applyFill="1" applyBorder="1" applyAlignment="1" applyProtection="1">
      <alignment vertical="center"/>
    </xf>
    <xf numFmtId="0" fontId="2" fillId="0" borderId="1" xfId="6" applyFont="1" applyBorder="1" applyAlignment="1" applyProtection="1">
      <alignment horizontal="center" vertical="center" shrinkToFit="1"/>
    </xf>
    <xf numFmtId="58" fontId="2" fillId="0" borderId="0" xfId="6" applyNumberFormat="1" applyFont="1" applyFill="1" applyBorder="1" applyAlignment="1" applyProtection="1">
      <alignment vertical="center" shrinkToFit="1"/>
    </xf>
    <xf numFmtId="58" fontId="2" fillId="0" borderId="0" xfId="6" applyNumberFormat="1" applyFont="1" applyFill="1" applyBorder="1" applyAlignment="1" applyProtection="1">
      <alignment vertical="center" wrapText="1"/>
    </xf>
    <xf numFmtId="0" fontId="2" fillId="3" borderId="1" xfId="6" applyNumberFormat="1" applyFont="1" applyFill="1" applyBorder="1" applyAlignment="1" applyProtection="1">
      <alignment horizontal="left" vertical="center" shrinkToFit="1"/>
    </xf>
    <xf numFmtId="0" fontId="2" fillId="0" borderId="0" xfId="6" applyFont="1" applyAlignment="1" applyProtection="1">
      <alignment horizontal="left" vertical="center" wrapText="1"/>
    </xf>
    <xf numFmtId="0" fontId="2" fillId="0" borderId="0" xfId="6" applyFont="1" applyFill="1" applyBorder="1" applyAlignment="1" applyProtection="1">
      <alignment horizontal="right" vertical="center"/>
    </xf>
    <xf numFmtId="0" fontId="2" fillId="0" borderId="27" xfId="6" applyNumberFormat="1" applyFont="1" applyFill="1" applyBorder="1" applyAlignment="1" applyProtection="1">
      <alignment horizontal="left" vertical="center"/>
    </xf>
    <xf numFmtId="0" fontId="2" fillId="0" borderId="28" xfId="6" applyNumberFormat="1" applyFont="1" applyFill="1" applyBorder="1" applyAlignment="1" applyProtection="1">
      <alignment horizontal="left" vertical="center"/>
    </xf>
    <xf numFmtId="0" fontId="2" fillId="0" borderId="29" xfId="6" applyNumberFormat="1" applyFont="1" applyFill="1" applyBorder="1" applyAlignment="1" applyProtection="1">
      <alignment horizontal="left" vertical="center"/>
    </xf>
    <xf numFmtId="0" fontId="2" fillId="0" borderId="30" xfId="6" applyNumberFormat="1" applyFont="1" applyFill="1" applyBorder="1" applyAlignment="1" applyProtection="1">
      <alignment horizontal="left" vertical="center"/>
    </xf>
    <xf numFmtId="0" fontId="2" fillId="0" borderId="30" xfId="6" applyNumberFormat="1" applyFont="1" applyFill="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32" xfId="6" applyNumberFormat="1" applyFont="1" applyFill="1" applyBorder="1" applyAlignment="1" applyProtection="1">
      <alignment horizontal="center" vertical="center" textRotation="255"/>
    </xf>
    <xf numFmtId="0" fontId="2" fillId="0" borderId="6" xfId="6" applyNumberFormat="1" applyFont="1" applyFill="1" applyBorder="1" applyAlignment="1" applyProtection="1">
      <alignment horizontal="center" vertical="center" textRotation="255"/>
    </xf>
    <xf numFmtId="0" fontId="2" fillId="0" borderId="17" xfId="6" applyNumberFormat="1" applyFont="1" applyFill="1" applyBorder="1" applyAlignment="1" applyProtection="1">
      <alignment horizontal="left" vertical="center"/>
    </xf>
    <xf numFmtId="181" fontId="2" fillId="2" borderId="5" xfId="6" applyNumberFormat="1" applyFont="1" applyFill="1" applyBorder="1" applyAlignment="1" applyProtection="1">
      <alignment vertical="center"/>
      <protection locked="0"/>
    </xf>
    <xf numFmtId="0" fontId="2" fillId="0" borderId="5" xfId="6" applyFont="1" applyBorder="1" applyAlignment="1" applyProtection="1">
      <alignment horizontal="left" vertical="center"/>
    </xf>
    <xf numFmtId="0" fontId="2" fillId="0" borderId="33" xfId="6" applyFont="1" applyBorder="1" applyAlignment="1" applyProtection="1">
      <alignment horizontal="left" vertical="center"/>
    </xf>
    <xf numFmtId="0" fontId="2" fillId="0" borderId="4" xfId="6" applyNumberFormat="1" applyFont="1" applyFill="1" applyBorder="1" applyAlignment="1" applyProtection="1">
      <alignment horizontal="center" vertical="center"/>
    </xf>
    <xf numFmtId="0" fontId="2" fillId="0" borderId="2" xfId="6" applyNumberFormat="1" applyFont="1" applyFill="1" applyBorder="1" applyAlignment="1" applyProtection="1">
      <alignment horizontal="left" vertical="center"/>
    </xf>
    <xf numFmtId="0" fontId="2" fillId="0" borderId="3" xfId="6" applyNumberFormat="1" applyFont="1" applyFill="1" applyBorder="1" applyAlignment="1" applyProtection="1">
      <alignment horizontal="left" vertical="center"/>
    </xf>
    <xf numFmtId="181" fontId="2" fillId="2" borderId="1" xfId="6" applyNumberFormat="1" applyFont="1" applyFill="1" applyBorder="1" applyAlignment="1" applyProtection="1">
      <alignment vertical="center"/>
      <protection locked="0"/>
    </xf>
    <xf numFmtId="0" fontId="2" fillId="0" borderId="34" xfId="6" applyFont="1" applyBorder="1" applyAlignment="1" applyProtection="1">
      <alignment horizontal="left" vertical="center"/>
    </xf>
    <xf numFmtId="0" fontId="2" fillId="0" borderId="4" xfId="6" applyNumberFormat="1" applyFont="1" applyFill="1" applyBorder="1" applyAlignment="1" applyProtection="1">
      <alignment horizontal="center" vertical="center" textRotation="255"/>
    </xf>
    <xf numFmtId="0" fontId="2" fillId="0" borderId="5" xfId="6" applyNumberFormat="1" applyFont="1" applyFill="1" applyBorder="1" applyAlignment="1" applyProtection="1">
      <alignment horizontal="center" vertical="center" textRotation="255"/>
    </xf>
    <xf numFmtId="0" fontId="2" fillId="0" borderId="35" xfId="6" applyFont="1" applyBorder="1" applyAlignment="1" applyProtection="1">
      <alignment horizontal="left" vertical="center"/>
    </xf>
    <xf numFmtId="0" fontId="2" fillId="0" borderId="6" xfId="6" applyNumberFormat="1" applyFont="1" applyFill="1" applyBorder="1" applyAlignment="1" applyProtection="1">
      <alignment horizontal="center" vertical="center"/>
    </xf>
    <xf numFmtId="0" fontId="2" fillId="0" borderId="5" xfId="6" applyNumberFormat="1" applyFont="1" applyFill="1" applyBorder="1" applyAlignment="1" applyProtection="1">
      <alignment horizontal="center" vertical="center"/>
    </xf>
    <xf numFmtId="0" fontId="2" fillId="0" borderId="32" xfId="6" applyNumberFormat="1" applyFont="1" applyFill="1" applyBorder="1" applyAlignment="1" applyProtection="1">
      <alignment horizontal="center" vertical="top" textRotation="90"/>
    </xf>
    <xf numFmtId="0" fontId="2" fillId="0" borderId="36" xfId="6" applyFont="1" applyBorder="1" applyAlignment="1" applyProtection="1">
      <alignment horizontal="left" vertical="center"/>
    </xf>
    <xf numFmtId="0" fontId="2" fillId="0" borderId="37" xfId="6" applyNumberFormat="1" applyFont="1" applyFill="1" applyBorder="1" applyAlignment="1" applyProtection="1">
      <alignment horizontal="center" vertical="center" textRotation="255"/>
    </xf>
    <xf numFmtId="0" fontId="2" fillId="0" borderId="38" xfId="6" applyNumberFormat="1" applyFont="1" applyFill="1" applyBorder="1" applyAlignment="1" applyProtection="1">
      <alignment horizontal="center" vertical="center" textRotation="255"/>
    </xf>
    <xf numFmtId="0" fontId="2" fillId="0" borderId="39" xfId="6" applyNumberFormat="1" applyFont="1" applyFill="1" applyBorder="1" applyAlignment="1" applyProtection="1">
      <alignment horizontal="left" vertical="center"/>
    </xf>
    <xf numFmtId="0" fontId="2" fillId="0" borderId="40" xfId="6" applyNumberFormat="1" applyFont="1" applyFill="1" applyBorder="1" applyAlignment="1" applyProtection="1">
      <alignment horizontal="left" vertical="center"/>
    </xf>
    <xf numFmtId="181" fontId="2" fillId="2" borderId="41" xfId="6" applyNumberFormat="1" applyFont="1" applyFill="1" applyBorder="1" applyAlignment="1" applyProtection="1">
      <alignment vertical="center"/>
      <protection locked="0"/>
    </xf>
    <xf numFmtId="0" fontId="2" fillId="0" borderId="41" xfId="6" applyFont="1" applyBorder="1" applyAlignment="1" applyProtection="1">
      <alignment horizontal="left" vertical="center"/>
    </xf>
    <xf numFmtId="0" fontId="2" fillId="0" borderId="42" xfId="6" applyFont="1" applyBorder="1" applyAlignment="1" applyProtection="1">
      <alignment horizontal="left" vertical="center"/>
    </xf>
    <xf numFmtId="0" fontId="6" fillId="0" borderId="0" xfId="6" applyFont="1" applyFill="1" applyBorder="1" applyAlignment="1" applyProtection="1">
      <alignment horizontal="left" vertical="center"/>
    </xf>
    <xf numFmtId="0" fontId="8" fillId="0" borderId="0" xfId="6" applyFont="1" applyFill="1" applyAlignment="1" applyProtection="1">
      <alignment vertical="center"/>
    </xf>
    <xf numFmtId="0" fontId="8" fillId="0" borderId="0" xfId="6" applyFont="1" applyFill="1" applyBorder="1" applyAlignment="1" applyProtection="1">
      <alignment horizontal="center" vertical="center"/>
    </xf>
    <xf numFmtId="0" fontId="8" fillId="0" borderId="0" xfId="6" applyFont="1" applyBorder="1" applyAlignment="1" applyProtection="1">
      <alignment vertical="center"/>
    </xf>
    <xf numFmtId="0" fontId="2" fillId="0" borderId="43" xfId="0" applyFont="1" applyBorder="1" applyAlignment="1" applyProtection="1">
      <alignment horizontal="left" vertical="center"/>
    </xf>
    <xf numFmtId="0" fontId="2" fillId="0" borderId="44" xfId="0" applyFont="1" applyBorder="1" applyAlignment="1" applyProtection="1"/>
    <xf numFmtId="0" fontId="2" fillId="0" borderId="45" xfId="0" applyFont="1" applyBorder="1" applyAlignment="1" applyProtection="1"/>
    <xf numFmtId="0" fontId="2" fillId="0" borderId="46" xfId="6" applyFont="1" applyFill="1" applyBorder="1" applyAlignment="1" applyProtection="1">
      <alignment horizontal="right" vertical="center"/>
    </xf>
    <xf numFmtId="0" fontId="8" fillId="0" borderId="0" xfId="0" applyFont="1" applyProtection="1"/>
    <xf numFmtId="0" fontId="2" fillId="0" borderId="47" xfId="0" applyFont="1" applyFill="1" applyBorder="1" applyAlignment="1" applyProtection="1">
      <alignment horizontal="center" vertical="center"/>
    </xf>
    <xf numFmtId="0" fontId="2" fillId="6" borderId="48" xfId="6" applyNumberFormat="1" applyFont="1" applyFill="1" applyBorder="1" applyAlignment="1" applyProtection="1">
      <alignment horizontal="center" vertical="center"/>
    </xf>
    <xf numFmtId="0" fontId="2" fillId="6" borderId="49" xfId="6" applyNumberFormat="1" applyFont="1" applyFill="1" applyBorder="1" applyAlignment="1" applyProtection="1">
      <alignment horizontal="center" vertical="center"/>
    </xf>
    <xf numFmtId="0" fontId="2" fillId="0" borderId="50" xfId="0" applyFont="1" applyFill="1" applyBorder="1" applyAlignment="1" applyProtection="1">
      <alignment horizontal="center" vertical="center"/>
    </xf>
    <xf numFmtId="0" fontId="2" fillId="6" borderId="47" xfId="0" applyFont="1" applyFill="1" applyBorder="1" applyAlignment="1" applyProtection="1">
      <alignment horizontal="center" vertical="center"/>
    </xf>
    <xf numFmtId="0" fontId="2" fillId="6" borderId="6" xfId="6" applyNumberFormat="1" applyFont="1" applyFill="1" applyBorder="1" applyAlignment="1" applyProtection="1">
      <alignment horizontal="center" vertical="center"/>
    </xf>
    <xf numFmtId="0" fontId="2" fillId="0" borderId="47" xfId="0" applyFont="1" applyFill="1" applyBorder="1" applyAlignment="1" applyProtection="1">
      <alignment horizontal="center" vertical="center" wrapText="1"/>
    </xf>
    <xf numFmtId="0" fontId="2" fillId="6" borderId="50" xfId="0" applyFont="1" applyFill="1" applyBorder="1" applyAlignment="1" applyProtection="1">
      <alignment horizontal="center" vertical="center"/>
    </xf>
    <xf numFmtId="0" fontId="2" fillId="6" borderId="1" xfId="6" applyNumberFormat="1" applyFont="1" applyFill="1" applyBorder="1" applyAlignment="1" applyProtection="1">
      <alignment horizontal="center" vertical="center"/>
    </xf>
    <xf numFmtId="0" fontId="2" fillId="6" borderId="47" xfId="0" applyFont="1" applyFill="1" applyBorder="1" applyAlignment="1" applyProtection="1">
      <alignment horizontal="center" vertical="center" wrapText="1"/>
    </xf>
    <xf numFmtId="0" fontId="2" fillId="0" borderId="0" xfId="0" applyFont="1" applyBorder="1" applyAlignment="1" applyProtection="1">
      <alignment horizontal="right" vertical="center"/>
    </xf>
    <xf numFmtId="3" fontId="2" fillId="0" borderId="51" xfId="0" applyNumberFormat="1" applyFont="1" applyBorder="1" applyAlignment="1" applyProtection="1">
      <alignment vertical="center"/>
    </xf>
    <xf numFmtId="0" fontId="2" fillId="0" borderId="48" xfId="6" applyFont="1" applyBorder="1" applyAlignment="1" applyProtection="1">
      <alignment vertical="center"/>
    </xf>
    <xf numFmtId="0" fontId="2" fillId="0" borderId="52" xfId="6" applyFont="1" applyFill="1" applyBorder="1" applyAlignment="1" applyProtection="1">
      <alignment horizontal="right" vertical="center"/>
    </xf>
    <xf numFmtId="3" fontId="2" fillId="0" borderId="48" xfId="6" applyNumberFormat="1" applyFont="1" applyFill="1" applyBorder="1" applyAlignment="1" applyProtection="1">
      <alignment vertical="center"/>
    </xf>
    <xf numFmtId="3" fontId="2" fillId="6" borderId="51" xfId="0" applyNumberFormat="1" applyFont="1" applyFill="1" applyBorder="1" applyAlignment="1" applyProtection="1">
      <alignment vertical="center"/>
    </xf>
    <xf numFmtId="0" fontId="2" fillId="6" borderId="48" xfId="6" applyFont="1" applyFill="1" applyBorder="1" applyAlignment="1" applyProtection="1">
      <alignment vertical="center"/>
    </xf>
    <xf numFmtId="0" fontId="2" fillId="6" borderId="2" xfId="6" applyNumberFormat="1" applyFont="1" applyFill="1" applyBorder="1" applyAlignment="1" applyProtection="1">
      <alignment horizontal="center" vertical="center"/>
    </xf>
    <xf numFmtId="3" fontId="2" fillId="6" borderId="48" xfId="6" applyNumberFormat="1" applyFont="1" applyFill="1" applyBorder="1" applyAlignment="1" applyProtection="1">
      <alignment vertical="center"/>
    </xf>
    <xf numFmtId="0" fontId="2" fillId="6" borderId="12" xfId="0" applyNumberFormat="1" applyFont="1" applyFill="1" applyBorder="1" applyAlignment="1" applyProtection="1">
      <alignment vertical="center" shrinkToFit="1"/>
    </xf>
    <xf numFmtId="0" fontId="2" fillId="6" borderId="2" xfId="0" applyNumberFormat="1" applyFont="1" applyFill="1" applyBorder="1" applyAlignment="1" applyProtection="1">
      <alignment vertical="center" shrinkToFit="1"/>
    </xf>
    <xf numFmtId="0" fontId="2" fillId="6" borderId="10" xfId="0" applyNumberFormat="1" applyFont="1" applyFill="1" applyBorder="1" applyAlignment="1" applyProtection="1">
      <alignment vertical="center" shrinkToFit="1"/>
    </xf>
    <xf numFmtId="0" fontId="10" fillId="0" borderId="0" xfId="0" applyFont="1" applyAlignment="1" applyProtection="1">
      <alignment horizontal="left" vertical="center"/>
    </xf>
    <xf numFmtId="0" fontId="6" fillId="0" borderId="0" xfId="6" applyFont="1" applyBorder="1" applyAlignment="1" applyProtection="1">
      <alignment horizontal="left" vertical="center"/>
    </xf>
    <xf numFmtId="0" fontId="0" fillId="0" borderId="0" xfId="6" applyFont="1" applyAlignment="1" applyProtection="1">
      <alignment horizontal="center" vertical="center"/>
    </xf>
    <xf numFmtId="0" fontId="0" fillId="0" borderId="53" xfId="6" applyFont="1" applyBorder="1" applyAlignment="1" applyProtection="1">
      <alignment horizontal="center" vertical="center" wrapText="1"/>
    </xf>
    <xf numFmtId="0" fontId="0" fillId="0" borderId="53" xfId="6" applyNumberFormat="1" applyFont="1" applyFill="1" applyBorder="1" applyAlignment="1" applyProtection="1">
      <alignment horizontal="center" vertical="center" wrapText="1"/>
    </xf>
    <xf numFmtId="0" fontId="0" fillId="0" borderId="46" xfId="6" applyFont="1" applyBorder="1" applyAlignment="1" applyProtection="1">
      <alignment vertical="center" wrapText="1"/>
    </xf>
    <xf numFmtId="0" fontId="0" fillId="0" borderId="1" xfId="6" applyNumberFormat="1" applyFont="1" applyFill="1" applyBorder="1" applyAlignment="1" applyProtection="1">
      <alignment vertical="center" wrapText="1"/>
    </xf>
    <xf numFmtId="0" fontId="0" fillId="0" borderId="1" xfId="6" applyFont="1" applyBorder="1" applyAlignment="1" applyProtection="1">
      <alignment horizontal="center" vertical="center" wrapText="1"/>
    </xf>
    <xf numFmtId="3" fontId="0" fillId="2" borderId="1" xfId="6" applyNumberFormat="1" applyFont="1" applyFill="1" applyBorder="1" applyAlignment="1" applyProtection="1">
      <alignment vertical="center"/>
      <protection locked="0"/>
    </xf>
    <xf numFmtId="0" fontId="0" fillId="0" borderId="52" xfId="6" applyFont="1" applyBorder="1" applyAlignment="1" applyProtection="1">
      <alignment vertical="center" wrapText="1"/>
    </xf>
    <xf numFmtId="0" fontId="0" fillId="0" borderId="6" xfId="6" applyFont="1" applyBorder="1" applyAlignment="1" applyProtection="1">
      <alignment horizontal="center" vertical="center" wrapText="1"/>
    </xf>
    <xf numFmtId="0" fontId="0" fillId="0" borderId="54" xfId="6" applyFont="1" applyBorder="1" applyAlignment="1" applyProtection="1">
      <alignment vertical="center" wrapText="1"/>
    </xf>
    <xf numFmtId="0" fontId="0" fillId="0" borderId="55" xfId="6" applyNumberFormat="1" applyFont="1" applyFill="1" applyBorder="1" applyAlignment="1" applyProtection="1">
      <alignment vertical="center"/>
    </xf>
    <xf numFmtId="0" fontId="0" fillId="0" borderId="56" xfId="6" applyFont="1" applyFill="1" applyBorder="1" applyAlignment="1" applyProtection="1">
      <alignment vertical="center" wrapText="1"/>
    </xf>
    <xf numFmtId="0" fontId="0" fillId="0" borderId="57" xfId="6" applyFont="1" applyBorder="1" applyAlignment="1" applyProtection="1">
      <alignment horizontal="center" vertical="center" wrapText="1"/>
    </xf>
    <xf numFmtId="0" fontId="0" fillId="0" borderId="58" xfId="6" applyFont="1" applyBorder="1" applyAlignment="1" applyProtection="1">
      <alignment vertical="center" wrapText="1"/>
    </xf>
    <xf numFmtId="0" fontId="2" fillId="0" borderId="1" xfId="0" applyFont="1" applyBorder="1" applyAlignment="1" applyProtection="1">
      <alignment vertical="center" wrapText="1"/>
    </xf>
    <xf numFmtId="0" fontId="2" fillId="0" borderId="6" xfId="0" applyFont="1" applyBorder="1" applyAlignment="1" applyProtection="1">
      <alignment vertical="center" wrapText="1"/>
    </xf>
    <xf numFmtId="0" fontId="0" fillId="0" borderId="6" xfId="6" applyFont="1" applyBorder="1" applyAlignment="1" applyProtection="1">
      <alignment horizontal="left" vertical="center"/>
    </xf>
    <xf numFmtId="0" fontId="0" fillId="0" borderId="9" xfId="6" applyFont="1" applyBorder="1" applyAlignment="1" applyProtection="1">
      <alignment horizontal="right" vertical="center"/>
    </xf>
    <xf numFmtId="0" fontId="0" fillId="0" borderId="8" xfId="14" applyNumberFormat="1" applyFont="1" applyFill="1" applyBorder="1" applyAlignment="1" applyProtection="1">
      <alignment vertical="center"/>
    </xf>
    <xf numFmtId="0" fontId="0" fillId="3" borderId="1" xfId="6" applyNumberFormat="1" applyFont="1" applyFill="1" applyBorder="1" applyAlignment="1" applyProtection="1">
      <alignment vertical="center" shrinkToFit="1"/>
    </xf>
    <xf numFmtId="0" fontId="0" fillId="3" borderId="6" xfId="6" applyNumberFormat="1" applyFont="1" applyFill="1" applyBorder="1" applyAlignment="1" applyProtection="1">
      <alignment vertical="center"/>
    </xf>
    <xf numFmtId="0" fontId="0" fillId="0" borderId="0" xfId="6" applyNumberFormat="1" applyFont="1" applyFill="1" applyBorder="1" applyAlignment="1" applyProtection="1">
      <alignment vertical="center" wrapText="1"/>
    </xf>
    <xf numFmtId="0" fontId="0" fillId="3" borderId="0" xfId="6" applyNumberFormat="1" applyFont="1" applyFill="1" applyBorder="1" applyAlignment="1" applyProtection="1">
      <alignment vertical="center"/>
    </xf>
    <xf numFmtId="0" fontId="0" fillId="0" borderId="0" xfId="6" applyFont="1" applyFill="1" applyAlignment="1" applyProtection="1">
      <alignment vertical="center"/>
    </xf>
    <xf numFmtId="0" fontId="10" fillId="0" borderId="32" xfId="6" applyNumberFormat="1" applyFont="1" applyFill="1" applyBorder="1" applyAlignment="1" applyProtection="1">
      <alignment horizontal="center" vertical="center" textRotation="255"/>
    </xf>
    <xf numFmtId="0" fontId="10" fillId="0" borderId="33" xfId="6" applyFont="1" applyBorder="1" applyAlignment="1" applyProtection="1">
      <alignment horizontal="left" vertical="center"/>
    </xf>
    <xf numFmtId="0" fontId="10" fillId="0" borderId="34" xfId="6" applyFont="1" applyBorder="1" applyAlignment="1" applyProtection="1">
      <alignment horizontal="left" vertical="center"/>
    </xf>
    <xf numFmtId="0" fontId="10" fillId="0" borderId="32" xfId="6" applyNumberFormat="1" applyFont="1" applyFill="1" applyBorder="1" applyAlignment="1" applyProtection="1">
      <alignment horizontal="center" vertical="top" textRotation="90"/>
    </xf>
    <xf numFmtId="0" fontId="10" fillId="0" borderId="32" xfId="6" applyNumberFormat="1" applyFont="1" applyFill="1" applyBorder="1" applyAlignment="1" applyProtection="1">
      <alignment horizontal="center" textRotation="90"/>
    </xf>
    <xf numFmtId="0" fontId="11" fillId="0" borderId="0" xfId="6" applyFont="1" applyAlignment="1" applyProtection="1">
      <alignment vertical="center"/>
    </xf>
    <xf numFmtId="185" fontId="0" fillId="2" borderId="57" xfId="6" applyNumberFormat="1" applyFont="1" applyFill="1" applyBorder="1" applyAlignment="1" applyProtection="1">
      <alignment vertical="center"/>
      <protection locked="0"/>
    </xf>
    <xf numFmtId="179" fontId="2" fillId="11" borderId="75" xfId="0" applyNumberFormat="1" applyFont="1" applyFill="1" applyBorder="1" applyAlignment="1" applyProtection="1">
      <alignment vertical="center"/>
      <protection locked="0"/>
    </xf>
    <xf numFmtId="0" fontId="2" fillId="6" borderId="10" xfId="6" applyNumberFormat="1" applyFont="1" applyFill="1" applyBorder="1" applyAlignment="1" applyProtection="1">
      <alignment horizontal="left" vertical="center"/>
    </xf>
    <xf numFmtId="0" fontId="2" fillId="6" borderId="2" xfId="6" applyNumberFormat="1" applyFont="1" applyFill="1" applyBorder="1" applyAlignment="1" applyProtection="1">
      <alignment horizontal="left" vertical="center"/>
    </xf>
    <xf numFmtId="0" fontId="2" fillId="6" borderId="2" xfId="6" applyFont="1" applyFill="1" applyBorder="1" applyAlignment="1" applyProtection="1">
      <alignment horizontal="left" vertical="center"/>
    </xf>
    <xf numFmtId="0" fontId="2" fillId="6" borderId="7" xfId="6" applyFont="1" applyFill="1" applyBorder="1" applyAlignment="1" applyProtection="1">
      <alignment horizontal="left" vertical="center"/>
    </xf>
    <xf numFmtId="0" fontId="2" fillId="6" borderId="76" xfId="6" applyFont="1" applyFill="1" applyBorder="1" applyAlignment="1" applyProtection="1">
      <alignment horizontal="left" vertical="center"/>
    </xf>
    <xf numFmtId="0" fontId="2" fillId="6" borderId="77" xfId="6" applyFont="1" applyFill="1" applyBorder="1" applyAlignment="1" applyProtection="1">
      <alignment horizontal="left" vertical="center"/>
    </xf>
    <xf numFmtId="0" fontId="2" fillId="6" borderId="43" xfId="0" applyFont="1" applyFill="1" applyBorder="1" applyAlignment="1" applyProtection="1">
      <alignment horizontal="left" vertical="center"/>
    </xf>
    <xf numFmtId="0" fontId="2" fillId="6" borderId="44" xfId="0" applyFont="1" applyFill="1" applyBorder="1" applyAlignment="1" applyProtection="1">
      <alignment horizontal="left" vertical="center"/>
    </xf>
    <xf numFmtId="0" fontId="2" fillId="6" borderId="45" xfId="0" applyFont="1" applyFill="1" applyBorder="1" applyAlignment="1" applyProtection="1">
      <alignment horizontal="left" vertical="center"/>
    </xf>
    <xf numFmtId="0" fontId="2" fillId="6" borderId="7" xfId="6" applyNumberFormat="1" applyFont="1" applyFill="1" applyBorder="1" applyAlignment="1" applyProtection="1">
      <alignment horizontal="left" vertical="center"/>
    </xf>
    <xf numFmtId="0" fontId="2" fillId="0" borderId="78"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6" borderId="9" xfId="6" applyNumberFormat="1" applyFont="1" applyFill="1" applyBorder="1" applyAlignment="1" applyProtection="1">
      <alignment horizontal="left" vertical="center"/>
    </xf>
    <xf numFmtId="0" fontId="2" fillId="13" borderId="79" xfId="0" applyFont="1" applyFill="1" applyBorder="1" applyAlignment="1" applyProtection="1">
      <alignment vertical="center" textRotation="255" wrapText="1"/>
    </xf>
    <xf numFmtId="0" fontId="2" fillId="13" borderId="79" xfId="0" applyFont="1" applyFill="1" applyBorder="1" applyAlignment="1" applyProtection="1">
      <alignment horizontal="center" vertical="center"/>
    </xf>
    <xf numFmtId="0" fontId="2" fillId="13" borderId="79" xfId="6" applyNumberFormat="1" applyFont="1" applyFill="1" applyBorder="1" applyAlignment="1" applyProtection="1">
      <alignment horizontal="center" vertical="center"/>
    </xf>
    <xf numFmtId="188" fontId="2" fillId="13" borderId="79" xfId="6" applyNumberFormat="1" applyFont="1" applyFill="1" applyBorder="1" applyAlignment="1" applyProtection="1">
      <alignment vertical="center"/>
    </xf>
    <xf numFmtId="0" fontId="2" fillId="0" borderId="6" xfId="6" applyFont="1" applyBorder="1" applyAlignment="1" applyProtection="1">
      <alignment vertical="center" wrapText="1"/>
    </xf>
    <xf numFmtId="58" fontId="2" fillId="0" borderId="8" xfId="6" applyNumberFormat="1" applyFont="1" applyFill="1" applyBorder="1" applyAlignment="1" applyProtection="1">
      <alignment vertical="center"/>
    </xf>
    <xf numFmtId="0" fontId="2" fillId="0" borderId="0" xfId="0" applyFont="1" applyBorder="1" applyAlignment="1" applyProtection="1">
      <alignment vertical="center" textRotation="255" wrapText="1"/>
    </xf>
    <xf numFmtId="188" fontId="2" fillId="13" borderId="0" xfId="6" applyNumberFormat="1" applyFont="1" applyFill="1" applyBorder="1" applyAlignment="1" applyProtection="1">
      <alignment vertical="center"/>
    </xf>
    <xf numFmtId="0" fontId="2" fillId="13" borderId="0" xfId="6" applyNumberFormat="1" applyFont="1" applyFill="1" applyBorder="1" applyAlignment="1" applyProtection="1">
      <alignment vertical="center"/>
    </xf>
    <xf numFmtId="0" fontId="2" fillId="13" borderId="81" xfId="0" applyFont="1" applyFill="1" applyBorder="1" applyAlignment="1" applyProtection="1">
      <alignment horizontal="center" vertical="center"/>
    </xf>
    <xf numFmtId="179" fontId="2" fillId="14" borderId="75" xfId="0" applyNumberFormat="1" applyFont="1" applyFill="1" applyBorder="1" applyAlignment="1" applyProtection="1">
      <alignment vertical="center"/>
    </xf>
    <xf numFmtId="0" fontId="2" fillId="14" borderId="81" xfId="0" applyFont="1" applyFill="1" applyBorder="1" applyAlignment="1" applyProtection="1">
      <alignment horizontal="center" vertical="center"/>
    </xf>
    <xf numFmtId="0" fontId="2" fillId="13" borderId="0" xfId="0" applyFont="1" applyFill="1" applyBorder="1" applyAlignment="1" applyProtection="1">
      <alignment horizontal="center" vertical="center"/>
    </xf>
    <xf numFmtId="185" fontId="0" fillId="2" borderId="1" xfId="6" applyNumberFormat="1" applyFont="1" applyFill="1" applyBorder="1" applyAlignment="1" applyProtection="1">
      <alignment vertical="center"/>
      <protection locked="0"/>
    </xf>
    <xf numFmtId="58" fontId="2" fillId="11" borderId="1" xfId="6" applyNumberFormat="1" applyFont="1" applyFill="1" applyBorder="1" applyAlignment="1" applyProtection="1">
      <alignment horizontal="center" vertical="center" shrinkToFit="1"/>
      <protection locked="0"/>
    </xf>
    <xf numFmtId="0" fontId="2" fillId="11" borderId="1" xfId="14" applyNumberFormat="1" applyFont="1" applyFill="1" applyBorder="1" applyAlignment="1" applyProtection="1">
      <alignment horizontal="center" vertical="center"/>
      <protection locked="0"/>
    </xf>
    <xf numFmtId="3" fontId="2" fillId="11" borderId="1" xfId="6" applyNumberFormat="1" applyFont="1" applyFill="1" applyBorder="1" applyAlignment="1" applyProtection="1">
      <alignment vertical="center"/>
      <protection locked="0"/>
    </xf>
    <xf numFmtId="0" fontId="2" fillId="11" borderId="1" xfId="0" applyFont="1" applyFill="1" applyBorder="1" applyAlignment="1" applyProtection="1">
      <alignment vertical="center"/>
      <protection locked="0"/>
    </xf>
    <xf numFmtId="0" fontId="2" fillId="11" borderId="1" xfId="6" applyNumberFormat="1" applyFont="1" applyFill="1" applyBorder="1" applyAlignment="1" applyProtection="1">
      <alignment vertical="center" wrapText="1"/>
      <protection locked="0"/>
    </xf>
    <xf numFmtId="0" fontId="2" fillId="11" borderId="1" xfId="6" applyNumberFormat="1" applyFont="1" applyFill="1" applyBorder="1" applyAlignment="1" applyProtection="1">
      <alignment vertical="center" wrapText="1"/>
      <protection locked="0"/>
    </xf>
    <xf numFmtId="188" fontId="2" fillId="11" borderId="1" xfId="6" applyNumberFormat="1" applyFont="1" applyFill="1" applyBorder="1" applyAlignment="1" applyProtection="1">
      <alignment horizontal="center" vertical="center"/>
      <protection locked="0"/>
    </xf>
    <xf numFmtId="188" fontId="2" fillId="11" borderId="83" xfId="6" applyNumberFormat="1" applyFont="1" applyFill="1" applyBorder="1" applyAlignment="1" applyProtection="1">
      <alignment vertical="center"/>
      <protection locked="0"/>
    </xf>
    <xf numFmtId="188" fontId="2" fillId="11" borderId="58" xfId="6" applyNumberFormat="1" applyFont="1" applyFill="1" applyBorder="1" applyAlignment="1" applyProtection="1">
      <alignment vertical="center"/>
      <protection locked="0"/>
    </xf>
    <xf numFmtId="0" fontId="2" fillId="11" borderId="48" xfId="6" applyNumberFormat="1" applyFont="1" applyFill="1" applyBorder="1" applyAlignment="1" applyProtection="1">
      <alignment horizontal="center" vertical="center"/>
      <protection locked="0"/>
    </xf>
    <xf numFmtId="0" fontId="2" fillId="11" borderId="49" xfId="6" applyNumberFormat="1" applyFont="1" applyFill="1" applyBorder="1" applyAlignment="1" applyProtection="1">
      <alignment horizontal="center" vertical="center"/>
      <protection locked="0"/>
    </xf>
    <xf numFmtId="188" fontId="2" fillId="11" borderId="52" xfId="0" applyNumberFormat="1" applyFont="1" applyFill="1" applyBorder="1" applyAlignment="1" applyProtection="1">
      <alignment vertical="center"/>
      <protection locked="0"/>
    </xf>
    <xf numFmtId="188" fontId="2" fillId="11" borderId="52" xfId="6" applyNumberFormat="1" applyFont="1" applyFill="1" applyBorder="1" applyAlignment="1" applyProtection="1">
      <alignment vertical="center"/>
      <protection locked="0"/>
    </xf>
    <xf numFmtId="188" fontId="2" fillId="11" borderId="54" xfId="6" applyNumberFormat="1" applyFont="1" applyFill="1" applyBorder="1" applyAlignment="1" applyProtection="1">
      <alignment vertical="center"/>
      <protection locked="0"/>
    </xf>
    <xf numFmtId="0" fontId="2" fillId="11" borderId="6" xfId="6" applyNumberFormat="1" applyFont="1" applyFill="1" applyBorder="1" applyAlignment="1" applyProtection="1">
      <alignment horizontal="center" vertical="center"/>
      <protection locked="0"/>
    </xf>
    <xf numFmtId="0" fontId="2" fillId="11" borderId="57" xfId="6" applyNumberFormat="1" applyFont="1" applyFill="1" applyBorder="1" applyAlignment="1" applyProtection="1">
      <alignment horizontal="center" vertical="center"/>
      <protection locked="0"/>
    </xf>
    <xf numFmtId="188" fontId="2" fillId="11" borderId="84" xfId="6" applyNumberFormat="1" applyFont="1" applyFill="1" applyBorder="1" applyAlignment="1" applyProtection="1">
      <alignment vertical="center"/>
      <protection locked="0"/>
    </xf>
    <xf numFmtId="188" fontId="2" fillId="11" borderId="85" xfId="6" applyNumberFormat="1" applyFont="1" applyFill="1" applyBorder="1" applyAlignment="1" applyProtection="1">
      <alignment vertical="center"/>
      <protection locked="0"/>
    </xf>
    <xf numFmtId="0" fontId="2" fillId="6" borderId="86" xfId="6" applyFont="1" applyFill="1" applyBorder="1" applyAlignment="1" applyProtection="1">
      <alignment horizontal="right" vertical="center"/>
    </xf>
    <xf numFmtId="188" fontId="2" fillId="6" borderId="87" xfId="6" applyNumberFormat="1" applyFont="1" applyFill="1" applyBorder="1" applyAlignment="1" applyProtection="1">
      <alignment vertical="center"/>
    </xf>
    <xf numFmtId="188" fontId="2" fillId="6" borderId="88" xfId="6" applyNumberFormat="1" applyFont="1" applyFill="1" applyBorder="1" applyAlignment="1" applyProtection="1">
      <alignment vertical="center"/>
    </xf>
    <xf numFmtId="188" fontId="2" fillId="6" borderId="89" xfId="0" applyNumberFormat="1" applyFont="1" applyFill="1" applyBorder="1" applyAlignment="1" applyProtection="1">
      <alignment vertical="center"/>
    </xf>
    <xf numFmtId="188" fontId="2" fillId="6" borderId="89" xfId="6" applyNumberFormat="1" applyFont="1" applyFill="1" applyBorder="1" applyAlignment="1" applyProtection="1">
      <alignment vertical="center"/>
    </xf>
    <xf numFmtId="188" fontId="2" fillId="6" borderId="90" xfId="6" applyNumberFormat="1" applyFont="1" applyFill="1" applyBorder="1" applyAlignment="1" applyProtection="1">
      <alignment vertical="center"/>
    </xf>
    <xf numFmtId="0" fontId="2" fillId="6" borderId="86" xfId="0" applyFont="1" applyFill="1" applyBorder="1" applyAlignment="1" applyProtection="1">
      <alignment horizontal="left" vertical="center"/>
    </xf>
    <xf numFmtId="0" fontId="2" fillId="6" borderId="89" xfId="6" applyFont="1" applyFill="1" applyBorder="1" applyAlignment="1" applyProtection="1">
      <alignment horizontal="left" vertical="center"/>
    </xf>
    <xf numFmtId="0" fontId="2" fillId="6" borderId="88" xfId="6" applyFont="1" applyFill="1" applyBorder="1" applyAlignment="1" applyProtection="1">
      <alignment horizontal="left" vertical="center"/>
    </xf>
    <xf numFmtId="0" fontId="2" fillId="6" borderId="90" xfId="0" applyFont="1" applyFill="1" applyBorder="1" applyAlignment="1" applyProtection="1">
      <alignment horizontal="left" vertical="center" wrapText="1"/>
    </xf>
    <xf numFmtId="0" fontId="2" fillId="6" borderId="89" xfId="6" applyNumberFormat="1" applyFont="1" applyFill="1" applyBorder="1" applyAlignment="1" applyProtection="1">
      <alignment horizontal="left" vertical="center"/>
    </xf>
    <xf numFmtId="0" fontId="2" fillId="6" borderId="90" xfId="6" applyNumberFormat="1" applyFont="1" applyFill="1" applyBorder="1" applyAlignment="1" applyProtection="1">
      <alignment horizontal="left" vertical="center"/>
    </xf>
    <xf numFmtId="0" fontId="2" fillId="6" borderId="87" xfId="6" applyNumberFormat="1" applyFont="1" applyFill="1" applyBorder="1" applyAlignment="1" applyProtection="1">
      <alignment horizontal="left" vertical="center"/>
    </xf>
    <xf numFmtId="0" fontId="2" fillId="6" borderId="78" xfId="0" applyFont="1" applyFill="1" applyBorder="1" applyAlignment="1" applyProtection="1">
      <alignment horizontal="center" vertical="center"/>
    </xf>
    <xf numFmtId="0" fontId="2" fillId="6" borderId="57" xfId="6" applyNumberFormat="1" applyFont="1" applyFill="1" applyBorder="1" applyAlignment="1" applyProtection="1">
      <alignment horizontal="center" vertical="center"/>
    </xf>
    <xf numFmtId="188" fontId="2" fillId="6" borderId="91" xfId="6" applyNumberFormat="1" applyFont="1" applyFill="1" applyBorder="1" applyAlignment="1" applyProtection="1">
      <alignment vertical="center"/>
    </xf>
    <xf numFmtId="0" fontId="2" fillId="6" borderId="89" xfId="6" applyFont="1" applyFill="1" applyBorder="1" applyAlignment="1" applyProtection="1">
      <alignment horizontal="right" vertical="center"/>
    </xf>
    <xf numFmtId="188" fontId="2" fillId="6" borderId="92" xfId="6" applyNumberFormat="1" applyFont="1" applyFill="1" applyBorder="1" applyAlignment="1" applyProtection="1">
      <alignment vertical="center"/>
    </xf>
    <xf numFmtId="0" fontId="2" fillId="6" borderId="51" xfId="0" applyFont="1" applyFill="1" applyBorder="1" applyAlignment="1" applyProtection="1">
      <alignment horizontal="left" vertical="center"/>
    </xf>
    <xf numFmtId="0" fontId="2" fillId="6" borderId="91" xfId="0" applyFont="1" applyFill="1" applyBorder="1" applyAlignment="1" applyProtection="1">
      <alignment horizontal="left" vertical="center"/>
    </xf>
    <xf numFmtId="0" fontId="2" fillId="6" borderId="89" xfId="6" applyNumberFormat="1" applyFont="1" applyFill="1" applyBorder="1" applyAlignment="1" applyProtection="1">
      <alignment horizontal="center" vertical="center"/>
    </xf>
    <xf numFmtId="0" fontId="2" fillId="6" borderId="87" xfId="0" applyNumberFormat="1" applyFont="1" applyFill="1" applyBorder="1" applyAlignment="1" applyProtection="1">
      <alignment vertical="center" shrinkToFit="1"/>
    </xf>
    <xf numFmtId="0" fontId="2" fillId="6" borderId="88" xfId="6" applyFont="1" applyFill="1" applyBorder="1" applyAlignment="1" applyProtection="1">
      <alignment horizontal="right" vertical="center"/>
    </xf>
    <xf numFmtId="0" fontId="2" fillId="13" borderId="79" xfId="6" applyNumberFormat="1" applyFont="1" applyFill="1" applyBorder="1" applyAlignment="1" applyProtection="1">
      <alignment horizontal="left" vertical="center"/>
    </xf>
    <xf numFmtId="0" fontId="2" fillId="0" borderId="29" xfId="6" applyNumberFormat="1" applyFont="1" applyFill="1" applyBorder="1" applyAlignment="1" applyProtection="1">
      <alignment horizontal="center" vertical="center"/>
    </xf>
    <xf numFmtId="0" fontId="2" fillId="0" borderId="12" xfId="6" applyNumberFormat="1" applyFont="1" applyFill="1" applyBorder="1" applyAlignment="1" applyProtection="1">
      <alignment horizontal="left" vertical="center"/>
    </xf>
    <xf numFmtId="0" fontId="2" fillId="11" borderId="1" xfId="6" applyNumberFormat="1" applyFont="1" applyFill="1" applyBorder="1" applyAlignment="1" applyProtection="1">
      <alignment horizontal="left" vertical="center" shrinkToFit="1"/>
      <protection locked="0"/>
    </xf>
    <xf numFmtId="0" fontId="2" fillId="11" borderId="1" xfId="14" applyNumberFormat="1" applyFont="1" applyFill="1" applyBorder="1" applyAlignment="1" applyProtection="1">
      <alignment horizontal="center" vertical="center"/>
      <protection locked="0"/>
    </xf>
    <xf numFmtId="3" fontId="2" fillId="11" borderId="1" xfId="6" applyNumberFormat="1" applyFont="1" applyFill="1" applyBorder="1" applyAlignment="1" applyProtection="1">
      <alignment vertical="center"/>
      <protection locked="0"/>
    </xf>
    <xf numFmtId="58" fontId="2" fillId="11" borderId="6" xfId="6" applyNumberFormat="1" applyFont="1" applyFill="1" applyBorder="1" applyAlignment="1" applyProtection="1">
      <alignment vertical="center" shrinkToFit="1"/>
      <protection locked="0"/>
    </xf>
    <xf numFmtId="58" fontId="2" fillId="11" borderId="1" xfId="6" applyNumberFormat="1" applyFont="1" applyFill="1" applyBorder="1" applyAlignment="1" applyProtection="1">
      <alignment horizontal="center" vertical="center"/>
      <protection locked="0"/>
    </xf>
    <xf numFmtId="182" fontId="0" fillId="0" borderId="0" xfId="0" applyNumberFormat="1"/>
    <xf numFmtId="0" fontId="0" fillId="0" borderId="0" xfId="0" applyNumberFormat="1"/>
    <xf numFmtId="58" fontId="0" fillId="0" borderId="0" xfId="0" applyNumberFormat="1"/>
    <xf numFmtId="177" fontId="0" fillId="0" borderId="0" xfId="0" applyNumberFormat="1"/>
    <xf numFmtId="185" fontId="0" fillId="0" borderId="0" xfId="0" applyNumberFormat="1"/>
    <xf numFmtId="10" fontId="0" fillId="0" borderId="0" xfId="0" applyNumberFormat="1"/>
    <xf numFmtId="49" fontId="0" fillId="0" borderId="0" xfId="0" applyNumberFormat="1"/>
    <xf numFmtId="180" fontId="0" fillId="0" borderId="0" xfId="0" applyNumberFormat="1"/>
    <xf numFmtId="3" fontId="0" fillId="0" borderId="0" xfId="0" applyNumberFormat="1"/>
    <xf numFmtId="181" fontId="0" fillId="0" borderId="0" xfId="0" applyNumberFormat="1"/>
    <xf numFmtId="57" fontId="0" fillId="0" borderId="0" xfId="0" applyNumberFormat="1"/>
    <xf numFmtId="187" fontId="0" fillId="0" borderId="0" xfId="0" applyNumberFormat="1"/>
    <xf numFmtId="186" fontId="0" fillId="0" borderId="0" xfId="0" applyNumberFormat="1"/>
    <xf numFmtId="38" fontId="0" fillId="0" borderId="0" xfId="0" applyNumberFormat="1"/>
    <xf numFmtId="188" fontId="0" fillId="0" borderId="0" xfId="0" applyNumberFormat="1"/>
    <xf numFmtId="0" fontId="13" fillId="7" borderId="93" xfId="7" applyFont="1" applyFill="1" applyBorder="1" applyAlignment="1">
      <alignment horizontal="center" vertical="center"/>
    </xf>
    <xf numFmtId="184" fontId="14" fillId="7" borderId="79" xfId="7" applyNumberFormat="1" applyFont="1" applyFill="1" applyBorder="1" applyAlignment="1">
      <alignment horizontal="center" vertical="center"/>
    </xf>
    <xf numFmtId="0" fontId="13" fillId="7" borderId="51" xfId="7" applyFont="1" applyFill="1" applyBorder="1" applyAlignment="1">
      <alignment vertical="center"/>
    </xf>
    <xf numFmtId="0" fontId="13" fillId="0" borderId="0" xfId="7" applyFont="1" applyFill="1" applyBorder="1" applyAlignment="1">
      <alignment vertical="center"/>
    </xf>
    <xf numFmtId="0" fontId="13" fillId="0" borderId="0" xfId="7" applyFont="1" applyFill="1" applyAlignment="1">
      <alignment vertical="center"/>
    </xf>
    <xf numFmtId="0" fontId="13" fillId="7" borderId="47" xfId="8" applyFont="1" applyFill="1" applyBorder="1" applyAlignment="1">
      <alignment vertical="center"/>
    </xf>
    <xf numFmtId="0" fontId="15" fillId="7" borderId="0" xfId="8" applyFont="1" applyFill="1" applyBorder="1" applyAlignment="1">
      <alignment horizontal="center" vertical="center" wrapText="1"/>
    </xf>
    <xf numFmtId="0" fontId="13" fillId="7" borderId="92" xfId="7" applyFont="1" applyFill="1" applyBorder="1" applyAlignment="1">
      <alignment vertical="center"/>
    </xf>
    <xf numFmtId="0" fontId="7" fillId="8" borderId="47" xfId="8" applyFont="1" applyFill="1" applyBorder="1" applyAlignment="1">
      <alignment vertical="center" wrapText="1"/>
    </xf>
    <xf numFmtId="0" fontId="13" fillId="3" borderId="94" xfId="7" applyFont="1" applyFill="1" applyBorder="1" applyAlignment="1">
      <alignment horizontal="center" vertical="center" wrapText="1"/>
    </xf>
    <xf numFmtId="0" fontId="30" fillId="3" borderId="67" xfId="8" applyFont="1" applyFill="1" applyBorder="1" applyAlignment="1">
      <alignment vertical="center" wrapText="1"/>
    </xf>
    <xf numFmtId="0" fontId="20" fillId="7" borderId="92" xfId="7" applyFont="1" applyFill="1" applyBorder="1" applyAlignment="1">
      <alignment vertical="center"/>
    </xf>
    <xf numFmtId="0" fontId="20" fillId="0" borderId="0" xfId="7" applyFont="1" applyFill="1" applyBorder="1" applyAlignment="1">
      <alignment vertical="center"/>
    </xf>
    <xf numFmtId="0" fontId="20" fillId="0" borderId="0" xfId="7" applyFont="1" applyFill="1" applyBorder="1" applyAlignment="1">
      <alignment horizontal="center" vertical="center"/>
    </xf>
    <xf numFmtId="0" fontId="13" fillId="3" borderId="47" xfId="7" applyFont="1" applyFill="1" applyBorder="1" applyAlignment="1">
      <alignment horizontal="center" vertical="center"/>
    </xf>
    <xf numFmtId="0" fontId="13" fillId="3" borderId="0" xfId="7" applyFont="1" applyFill="1" applyBorder="1" applyAlignment="1">
      <alignment horizontal="center" vertical="center"/>
    </xf>
    <xf numFmtId="0" fontId="20" fillId="7" borderId="92" xfId="7" applyFont="1" applyFill="1" applyBorder="1" applyAlignment="1">
      <alignment horizontal="center" vertical="center"/>
    </xf>
    <xf numFmtId="0" fontId="2" fillId="3" borderId="67" xfId="8" applyFont="1" applyFill="1" applyBorder="1" applyAlignment="1">
      <alignment wrapText="1"/>
    </xf>
    <xf numFmtId="0" fontId="13" fillId="3" borderId="47" xfId="7" applyFont="1" applyFill="1" applyBorder="1" applyAlignment="1">
      <alignment horizontal="center" vertical="center" wrapText="1"/>
    </xf>
    <xf numFmtId="0" fontId="30" fillId="3" borderId="0" xfId="8" applyFont="1" applyFill="1" applyBorder="1" applyAlignment="1">
      <alignment horizontal="center" vertical="top" wrapText="1"/>
    </xf>
    <xf numFmtId="0" fontId="30" fillId="3" borderId="0" xfId="8" applyFont="1" applyFill="1" applyBorder="1" applyAlignment="1">
      <alignment horizontal="left" vertical="center" wrapText="1"/>
    </xf>
    <xf numFmtId="0" fontId="2" fillId="3" borderId="0" xfId="2" applyFont="1" applyFill="1" applyBorder="1" applyAlignment="1" applyProtection="1">
      <alignment horizontal="center" vertical="top" wrapText="1"/>
    </xf>
    <xf numFmtId="0" fontId="2" fillId="7" borderId="92" xfId="7" applyFill="1" applyBorder="1" applyAlignment="1">
      <alignment wrapText="1"/>
    </xf>
    <xf numFmtId="0" fontId="2" fillId="0" borderId="0" xfId="7" applyAlignment="1">
      <alignment wrapText="1"/>
    </xf>
    <xf numFmtId="0" fontId="13" fillId="3" borderId="94" xfId="7" applyFont="1" applyFill="1" applyBorder="1" applyAlignment="1">
      <alignment horizontal="center" vertical="center"/>
    </xf>
    <xf numFmtId="0" fontId="8" fillId="3" borderId="67" xfId="8" applyFont="1" applyFill="1" applyBorder="1" applyAlignment="1">
      <alignment vertical="center" wrapText="1"/>
    </xf>
    <xf numFmtId="0" fontId="9" fillId="3" borderId="0" xfId="2" applyFill="1" applyBorder="1" applyAlignment="1" applyProtection="1">
      <alignment wrapText="1"/>
      <protection locked="0"/>
    </xf>
    <xf numFmtId="0" fontId="13" fillId="3" borderId="47" xfId="7" applyFont="1" applyFill="1" applyBorder="1" applyAlignment="1">
      <alignment vertical="center"/>
    </xf>
    <xf numFmtId="0" fontId="13" fillId="3" borderId="0" xfId="7" applyFont="1" applyFill="1" applyBorder="1" applyAlignment="1">
      <alignment vertical="center"/>
    </xf>
    <xf numFmtId="0" fontId="13" fillId="3" borderId="0" xfId="7" applyFont="1" applyFill="1" applyBorder="1" applyAlignment="1" applyProtection="1">
      <alignment horizontal="center" vertical="center"/>
      <protection locked="0"/>
    </xf>
    <xf numFmtId="0" fontId="13" fillId="3" borderId="92" xfId="7" applyFont="1" applyFill="1" applyBorder="1" applyAlignment="1">
      <alignment horizontal="center" vertical="center"/>
    </xf>
    <xf numFmtId="0" fontId="13" fillId="0" borderId="0" xfId="7" applyFont="1" applyFill="1" applyBorder="1" applyAlignment="1">
      <alignment horizontal="left" vertical="center"/>
    </xf>
    <xf numFmtId="0" fontId="2" fillId="0" borderId="0" xfId="7" applyFill="1" applyBorder="1" applyAlignment="1">
      <alignment horizontal="left" vertical="center"/>
    </xf>
    <xf numFmtId="0" fontId="21" fillId="3" borderId="0" xfId="7" applyFont="1" applyFill="1" applyBorder="1" applyAlignment="1">
      <alignment horizontal="left" vertical="center"/>
    </xf>
    <xf numFmtId="0" fontId="13" fillId="0" borderId="47" xfId="7" applyFont="1" applyFill="1" applyBorder="1" applyAlignment="1">
      <alignment vertical="center"/>
    </xf>
    <xf numFmtId="0" fontId="22" fillId="9" borderId="95" xfId="8" applyFont="1" applyFill="1" applyBorder="1" applyAlignment="1">
      <alignment vertical="top" wrapText="1"/>
    </xf>
    <xf numFmtId="0" fontId="23" fillId="0" borderId="0" xfId="7" applyFont="1" applyFill="1" applyBorder="1" applyAlignment="1">
      <alignment horizontal="left" vertical="center"/>
    </xf>
    <xf numFmtId="0" fontId="22" fillId="9" borderId="96" xfId="7" applyFont="1" applyFill="1" applyBorder="1" applyAlignment="1">
      <alignment horizontal="left" vertical="center" wrapText="1"/>
    </xf>
    <xf numFmtId="49" fontId="24" fillId="0" borderId="0" xfId="7" applyNumberFormat="1" applyFont="1" applyFill="1" applyBorder="1" applyAlignment="1" applyProtection="1">
      <alignment horizontal="center" vertical="center"/>
      <protection hidden="1"/>
    </xf>
    <xf numFmtId="0" fontId="13" fillId="0" borderId="0" xfId="7" applyFont="1" applyFill="1" applyBorder="1" applyAlignment="1">
      <alignment horizontal="center" vertical="center"/>
    </xf>
    <xf numFmtId="0" fontId="13" fillId="3" borderId="78" xfId="7" applyFont="1" applyFill="1" applyBorder="1" applyAlignment="1">
      <alignment vertical="center"/>
    </xf>
    <xf numFmtId="0" fontId="13" fillId="3" borderId="97" xfId="7" applyFont="1" applyFill="1" applyBorder="1" applyAlignment="1">
      <alignment horizontal="center" vertical="center"/>
    </xf>
    <xf numFmtId="0" fontId="13" fillId="3" borderId="91" xfId="7" applyFont="1" applyFill="1" applyBorder="1" applyAlignment="1">
      <alignment horizontal="center" vertical="center"/>
    </xf>
    <xf numFmtId="0" fontId="25" fillId="0" borderId="0" xfId="7" applyFont="1" applyFill="1" applyBorder="1" applyAlignment="1">
      <alignment horizontal="center" vertical="center"/>
    </xf>
    <xf numFmtId="0" fontId="23" fillId="0" borderId="0" xfId="7" applyFont="1" applyFill="1" applyBorder="1" applyAlignment="1">
      <alignment horizontal="center" vertical="center"/>
    </xf>
    <xf numFmtId="0" fontId="13" fillId="0" borderId="0" xfId="7" applyFont="1" applyFill="1" applyBorder="1" applyAlignment="1">
      <alignment horizontal="left"/>
    </xf>
    <xf numFmtId="0" fontId="6" fillId="3" borderId="67" xfId="4" applyFont="1" applyFill="1" applyBorder="1" applyAlignment="1">
      <alignment vertical="center" wrapText="1"/>
    </xf>
    <xf numFmtId="0" fontId="31"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vertical="center"/>
    </xf>
    <xf numFmtId="0" fontId="32" fillId="0" borderId="1" xfId="0" applyFont="1" applyBorder="1" applyAlignment="1">
      <alignment vertical="center"/>
    </xf>
    <xf numFmtId="0" fontId="32" fillId="0" borderId="8" xfId="0" applyFont="1" applyBorder="1" applyAlignment="1">
      <alignment vertical="center"/>
    </xf>
    <xf numFmtId="0" fontId="32" fillId="0" borderId="3" xfId="0" applyFont="1" applyBorder="1" applyAlignment="1">
      <alignment vertical="center"/>
    </xf>
    <xf numFmtId="0" fontId="32" fillId="0" borderId="10" xfId="0" applyFont="1" applyBorder="1" applyAlignment="1">
      <alignment vertical="center"/>
    </xf>
    <xf numFmtId="0" fontId="32" fillId="0" borderId="6" xfId="0" applyFont="1" applyBorder="1" applyAlignment="1">
      <alignment vertical="center"/>
    </xf>
    <xf numFmtId="0" fontId="32" fillId="0" borderId="117" xfId="0" applyFont="1" applyBorder="1" applyAlignment="1">
      <alignment vertical="center"/>
    </xf>
    <xf numFmtId="0" fontId="32" fillId="0" borderId="4" xfId="0" applyFont="1" applyBorder="1" applyAlignment="1">
      <alignment vertical="center"/>
    </xf>
    <xf numFmtId="0" fontId="32" fillId="0" borderId="82" xfId="0" applyFont="1" applyBorder="1" applyAlignment="1">
      <alignment vertical="center"/>
    </xf>
    <xf numFmtId="0" fontId="32" fillId="0" borderId="12" xfId="0" applyFont="1" applyBorder="1" applyAlignment="1">
      <alignment vertical="center"/>
    </xf>
    <xf numFmtId="0" fontId="32" fillId="0" borderId="99" xfId="0" applyFont="1" applyBorder="1" applyAlignment="1">
      <alignment vertical="center"/>
    </xf>
    <xf numFmtId="0" fontId="32" fillId="0" borderId="116" xfId="0" applyFont="1" applyBorder="1" applyAlignment="1">
      <alignment vertical="center"/>
    </xf>
    <xf numFmtId="0" fontId="32" fillId="0" borderId="114" xfId="0" applyFont="1" applyBorder="1" applyAlignment="1">
      <alignment vertical="center"/>
    </xf>
    <xf numFmtId="0" fontId="32" fillId="0" borderId="5" xfId="0" applyFont="1" applyBorder="1" applyAlignment="1">
      <alignment vertical="center"/>
    </xf>
    <xf numFmtId="0" fontId="32" fillId="0" borderId="1" xfId="0" applyFont="1" applyBorder="1" applyAlignment="1">
      <alignment horizontal="left" vertical="center"/>
    </xf>
    <xf numFmtId="0" fontId="32" fillId="0" borderId="2" xfId="0" applyFont="1" applyBorder="1" applyAlignment="1">
      <alignment vertical="center"/>
    </xf>
    <xf numFmtId="0" fontId="32" fillId="0" borderId="2" xfId="0" applyFont="1" applyBorder="1" applyAlignment="1">
      <alignment horizontal="left" vertical="center"/>
    </xf>
    <xf numFmtId="0" fontId="32" fillId="0" borderId="0" xfId="0" applyFont="1" applyAlignment="1">
      <alignment horizontal="right" vertical="center"/>
    </xf>
    <xf numFmtId="0" fontId="32" fillId="11" borderId="117" xfId="0" applyFont="1" applyFill="1" applyBorder="1" applyAlignment="1">
      <alignment vertical="center"/>
    </xf>
    <xf numFmtId="0" fontId="32" fillId="11" borderId="82" xfId="0" applyFont="1" applyFill="1" applyBorder="1" applyAlignment="1">
      <alignment vertical="center"/>
    </xf>
    <xf numFmtId="0" fontId="32" fillId="11" borderId="99" xfId="0" applyFont="1" applyFill="1" applyBorder="1" applyAlignment="1">
      <alignment vertical="center"/>
    </xf>
    <xf numFmtId="0" fontId="32" fillId="11" borderId="1" xfId="0" applyFont="1" applyFill="1" applyBorder="1" applyAlignment="1">
      <alignment vertical="center"/>
    </xf>
    <xf numFmtId="0" fontId="32" fillId="11" borderId="4" xfId="0" applyFont="1" applyFill="1" applyBorder="1" applyAlignment="1">
      <alignment vertical="center"/>
    </xf>
    <xf numFmtId="0" fontId="32" fillId="0" borderId="1" xfId="0" applyFont="1" applyBorder="1" applyAlignment="1">
      <alignment horizontal="right" vertical="center"/>
    </xf>
    <xf numFmtId="0" fontId="32" fillId="0" borderId="3" xfId="0" applyFont="1" applyBorder="1" applyAlignment="1">
      <alignment horizontal="right" vertical="center"/>
    </xf>
    <xf numFmtId="0" fontId="31" fillId="0" borderId="0" xfId="0" applyFont="1" applyAlignment="1">
      <alignment horizontal="right" vertical="center"/>
    </xf>
    <xf numFmtId="0" fontId="34" fillId="0" borderId="0" xfId="0" applyFont="1" applyAlignment="1" applyProtection="1">
      <alignment vertical="center"/>
    </xf>
    <xf numFmtId="0" fontId="34" fillId="0" borderId="0" xfId="6" applyFont="1" applyAlignment="1" applyProtection="1">
      <alignment horizontal="left" vertical="center"/>
    </xf>
    <xf numFmtId="0" fontId="34" fillId="3" borderId="0" xfId="6" applyFont="1" applyFill="1" applyBorder="1" applyAlignment="1" applyProtection="1">
      <alignment horizontal="left" vertical="center"/>
    </xf>
    <xf numFmtId="0" fontId="34" fillId="0" borderId="0" xfId="14" applyNumberFormat="1" applyFont="1" applyFill="1" applyBorder="1" applyAlignment="1" applyProtection="1">
      <alignment horizontal="center" vertical="center"/>
    </xf>
    <xf numFmtId="0" fontId="34" fillId="3" borderId="1" xfId="6" applyNumberFormat="1" applyFont="1" applyFill="1" applyBorder="1" applyAlignment="1" applyProtection="1">
      <alignment horizontal="center" vertical="center"/>
    </xf>
    <xf numFmtId="0" fontId="34" fillId="3" borderId="1" xfId="6" applyFont="1" applyFill="1" applyBorder="1" applyAlignment="1" applyProtection="1">
      <alignment horizontal="center" vertical="center" shrinkToFit="1"/>
    </xf>
    <xf numFmtId="0" fontId="34" fillId="0" borderId="1" xfId="6" applyFont="1" applyBorder="1" applyAlignment="1" applyProtection="1">
      <alignment horizontal="center" vertical="center"/>
    </xf>
    <xf numFmtId="0" fontId="34" fillId="0" borderId="18" xfId="6" applyFont="1" applyBorder="1" applyAlignment="1" applyProtection="1">
      <alignment horizontal="left" vertical="center"/>
    </xf>
    <xf numFmtId="182" fontId="34" fillId="2" borderId="0" xfId="0" applyNumberFormat="1" applyFont="1" applyFill="1" applyBorder="1" applyAlignment="1" applyProtection="1">
      <alignment vertical="center"/>
      <protection locked="0"/>
    </xf>
    <xf numFmtId="0" fontId="34" fillId="3" borderId="0" xfId="0" applyNumberFormat="1" applyFont="1" applyFill="1" applyAlignment="1" applyProtection="1">
      <alignment vertical="center"/>
    </xf>
    <xf numFmtId="0" fontId="35" fillId="0" borderId="0" xfId="0" applyFont="1" applyAlignment="1" applyProtection="1">
      <alignment horizontal="right" vertical="center"/>
    </xf>
    <xf numFmtId="0" fontId="35" fillId="0" borderId="0" xfId="0" applyFont="1" applyAlignment="1" applyProtection="1">
      <alignment vertical="center"/>
    </xf>
    <xf numFmtId="0" fontId="36" fillId="0" borderId="0" xfId="0" applyFont="1" applyAlignment="1" applyProtection="1">
      <alignment horizontal="left" vertical="center"/>
    </xf>
    <xf numFmtId="0" fontId="34" fillId="0" borderId="0" xfId="6" applyFont="1" applyFill="1" applyBorder="1" applyAlignment="1" applyProtection="1">
      <alignment horizontal="left" vertical="center" wrapText="1"/>
    </xf>
    <xf numFmtId="0" fontId="34" fillId="3" borderId="11" xfId="0" applyFont="1" applyFill="1" applyBorder="1" applyAlignment="1" applyProtection="1">
      <alignment horizontal="center" vertical="center"/>
    </xf>
    <xf numFmtId="0" fontId="34" fillId="3" borderId="1" xfId="0" applyFont="1" applyFill="1" applyBorder="1" applyAlignment="1" applyProtection="1">
      <alignment horizontal="center" vertical="center"/>
    </xf>
    <xf numFmtId="0" fontId="34" fillId="2" borderId="1" xfId="0" applyNumberFormat="1" applyFont="1" applyFill="1" applyBorder="1" applyAlignment="1" applyProtection="1">
      <alignment vertical="center"/>
      <protection locked="0"/>
    </xf>
    <xf numFmtId="0" fontId="34" fillId="3" borderId="1" xfId="6" applyNumberFormat="1" applyFont="1" applyFill="1" applyBorder="1" applyAlignment="1" applyProtection="1">
      <alignment horizontal="center" vertical="center" wrapText="1"/>
    </xf>
    <xf numFmtId="0" fontId="34" fillId="2" borderId="5" xfId="0" applyNumberFormat="1" applyFont="1" applyFill="1" applyBorder="1" applyAlignment="1" applyProtection="1">
      <alignment vertical="center"/>
      <protection locked="0"/>
    </xf>
    <xf numFmtId="0" fontId="37" fillId="0" borderId="0" xfId="0" applyFont="1" applyAlignment="1" applyProtection="1">
      <alignment vertical="center"/>
    </xf>
    <xf numFmtId="0" fontId="34" fillId="2" borderId="6" xfId="0" applyNumberFormat="1" applyFont="1" applyFill="1" applyBorder="1" applyAlignment="1" applyProtection="1">
      <alignment vertical="center"/>
      <protection locked="0"/>
    </xf>
    <xf numFmtId="0" fontId="34" fillId="0" borderId="0" xfId="0" applyFont="1" applyFill="1" applyAlignment="1" applyProtection="1">
      <alignment vertical="center"/>
    </xf>
    <xf numFmtId="0" fontId="34" fillId="3" borderId="0" xfId="0" applyFont="1" applyFill="1" applyBorder="1" applyAlignment="1" applyProtection="1">
      <alignment horizontal="center" vertical="center"/>
    </xf>
    <xf numFmtId="0" fontId="34" fillId="0" borderId="0" xfId="0" applyFont="1" applyAlignment="1" applyProtection="1">
      <alignment vertical="center" wrapText="1"/>
    </xf>
    <xf numFmtId="0" fontId="34" fillId="0" borderId="0" xfId="0" applyFont="1" applyBorder="1" applyAlignment="1" applyProtection="1">
      <alignment horizontal="left" vertical="center"/>
    </xf>
    <xf numFmtId="0" fontId="34" fillId="0" borderId="0" xfId="0" applyFont="1" applyAlignment="1" applyProtection="1">
      <alignment horizontal="left" vertical="center"/>
    </xf>
    <xf numFmtId="0" fontId="34" fillId="3" borderId="2" xfId="0" applyFont="1" applyFill="1" applyBorder="1" applyAlignment="1" applyProtection="1">
      <alignment horizontal="left" vertical="center"/>
    </xf>
    <xf numFmtId="0" fontId="34" fillId="3" borderId="3" xfId="0" applyFont="1" applyFill="1" applyBorder="1" applyAlignment="1" applyProtection="1">
      <alignment vertical="center"/>
    </xf>
    <xf numFmtId="0" fontId="34" fillId="3" borderId="1" xfId="0" applyFont="1" applyFill="1" applyBorder="1" applyAlignment="1" applyProtection="1">
      <alignment horizontal="center" vertical="center" wrapText="1"/>
    </xf>
    <xf numFmtId="0" fontId="34" fillId="3" borderId="5" xfId="0" applyFont="1" applyFill="1" applyBorder="1" applyAlignment="1" applyProtection="1">
      <alignment horizontal="center" vertical="center"/>
    </xf>
    <xf numFmtId="58" fontId="34" fillId="2" borderId="5" xfId="0" applyNumberFormat="1" applyFont="1" applyFill="1" applyBorder="1" applyAlignment="1" applyProtection="1">
      <alignment horizontal="center" vertical="center" shrinkToFit="1"/>
      <protection locked="0"/>
    </xf>
    <xf numFmtId="0" fontId="34" fillId="0" borderId="1" xfId="0" applyFont="1" applyBorder="1" applyAlignment="1" applyProtection="1">
      <alignment horizontal="center" vertical="center"/>
    </xf>
    <xf numFmtId="58" fontId="34" fillId="2" borderId="1" xfId="0" applyNumberFormat="1" applyFont="1" applyFill="1" applyBorder="1" applyAlignment="1" applyProtection="1">
      <alignment horizontal="center" vertical="center" shrinkToFit="1"/>
      <protection locked="0"/>
    </xf>
    <xf numFmtId="0" fontId="34" fillId="3" borderId="0" xfId="6" applyFont="1" applyFill="1" applyBorder="1" applyAlignment="1">
      <alignment horizontal="center" vertical="center"/>
    </xf>
    <xf numFmtId="0" fontId="34" fillId="3" borderId="0" xfId="6" applyFont="1" applyFill="1" applyBorder="1" applyAlignment="1">
      <alignment vertical="center"/>
    </xf>
    <xf numFmtId="0" fontId="34" fillId="3" borderId="0" xfId="6" applyNumberFormat="1" applyFont="1" applyFill="1" applyBorder="1" applyAlignment="1" applyProtection="1">
      <alignment horizontal="right" vertical="center"/>
    </xf>
    <xf numFmtId="0" fontId="34" fillId="3" borderId="11" xfId="6" applyFont="1" applyFill="1" applyBorder="1" applyAlignment="1" applyProtection="1">
      <alignment vertical="center"/>
    </xf>
    <xf numFmtId="0" fontId="38" fillId="3" borderId="0" xfId="6" applyFont="1" applyFill="1" applyBorder="1" applyAlignment="1">
      <alignment vertical="center"/>
    </xf>
    <xf numFmtId="0" fontId="39" fillId="3" borderId="0" xfId="6" applyFont="1" applyFill="1" applyBorder="1" applyAlignment="1">
      <alignment vertical="center"/>
    </xf>
    <xf numFmtId="0" fontId="38" fillId="3" borderId="0" xfId="6" applyFont="1" applyFill="1" applyBorder="1" applyAlignment="1">
      <alignment horizontal="center" vertical="center"/>
    </xf>
    <xf numFmtId="0" fontId="39" fillId="3" borderId="0" xfId="6" applyFont="1" applyFill="1" applyBorder="1" applyAlignment="1">
      <alignment horizontal="right" vertical="center"/>
    </xf>
    <xf numFmtId="0" fontId="34" fillId="3" borderId="0" xfId="6" applyFont="1" applyFill="1" applyBorder="1" applyAlignment="1">
      <alignment horizontal="right" vertical="center"/>
    </xf>
    <xf numFmtId="0" fontId="34" fillId="3" borderId="2" xfId="6" applyNumberFormat="1" applyFont="1" applyFill="1" applyBorder="1" applyAlignment="1" applyProtection="1">
      <alignment vertical="center"/>
    </xf>
    <xf numFmtId="0" fontId="34" fillId="3" borderId="0" xfId="6" applyFont="1" applyFill="1" applyBorder="1" applyAlignment="1">
      <alignment horizontal="left" vertical="center"/>
    </xf>
    <xf numFmtId="0" fontId="34" fillId="3" borderId="1" xfId="6" applyNumberFormat="1" applyFont="1" applyFill="1" applyBorder="1" applyAlignment="1" applyProtection="1">
      <alignment horizontal="left" vertical="center"/>
    </xf>
    <xf numFmtId="0" fontId="34" fillId="11" borderId="1" xfId="6" applyNumberFormat="1" applyFont="1" applyFill="1" applyBorder="1" applyAlignment="1" applyProtection="1">
      <alignment horizontal="center" vertical="center"/>
      <protection locked="0"/>
    </xf>
    <xf numFmtId="0" fontId="34" fillId="3" borderId="4" xfId="6" applyFont="1" applyFill="1" applyBorder="1" applyAlignment="1" applyProtection="1">
      <alignment horizontal="center" vertical="center" textRotation="255"/>
    </xf>
    <xf numFmtId="0" fontId="34" fillId="0" borderId="1" xfId="6" applyNumberFormat="1" applyFont="1" applyFill="1" applyBorder="1" applyAlignment="1" applyProtection="1">
      <alignment horizontal="left" vertical="center"/>
    </xf>
    <xf numFmtId="0" fontId="34" fillId="13" borderId="1" xfId="6" applyNumberFormat="1" applyFont="1" applyFill="1" applyBorder="1" applyAlignment="1" applyProtection="1">
      <alignment horizontal="center" vertical="center"/>
      <protection locked="0"/>
    </xf>
    <xf numFmtId="0" fontId="34" fillId="13" borderId="1" xfId="6" applyNumberFormat="1" applyFont="1" applyFill="1" applyBorder="1" applyAlignment="1" applyProtection="1">
      <alignment horizontal="left" vertical="center"/>
    </xf>
    <xf numFmtId="0" fontId="34" fillId="13" borderId="1" xfId="6" applyNumberFormat="1" applyFont="1" applyFill="1" applyBorder="1" applyAlignment="1" applyProtection="1">
      <alignment horizontal="left" vertical="center"/>
      <protection locked="0"/>
    </xf>
    <xf numFmtId="0" fontId="34" fillId="3" borderId="5" xfId="6" applyFont="1" applyFill="1" applyBorder="1" applyAlignment="1">
      <alignment horizontal="center" vertical="center"/>
    </xf>
    <xf numFmtId="0" fontId="34" fillId="0" borderId="0" xfId="0" applyFont="1"/>
    <xf numFmtId="0" fontId="34" fillId="3" borderId="7" xfId="6" applyFont="1" applyFill="1" applyBorder="1" applyAlignment="1" applyProtection="1">
      <alignment horizontal="justify" vertical="center"/>
    </xf>
    <xf numFmtId="0" fontId="34" fillId="3" borderId="3" xfId="6" applyFont="1" applyFill="1" applyBorder="1" applyAlignment="1" applyProtection="1">
      <alignment horizontal="justify" vertical="center"/>
    </xf>
    <xf numFmtId="0" fontId="34" fillId="0" borderId="0" xfId="6" applyFont="1" applyFill="1" applyBorder="1" applyAlignment="1" applyProtection="1">
      <alignment horizontal="justify" vertical="center"/>
    </xf>
    <xf numFmtId="0" fontId="34" fillId="0" borderId="0" xfId="0" applyFont="1" applyAlignment="1"/>
    <xf numFmtId="0" fontId="34" fillId="3" borderId="5" xfId="6" applyNumberFormat="1" applyFont="1" applyFill="1" applyBorder="1" applyAlignment="1" applyProtection="1">
      <alignment horizontal="center" vertical="center"/>
    </xf>
    <xf numFmtId="49" fontId="34" fillId="11" borderId="5" xfId="6" applyNumberFormat="1" applyFont="1" applyFill="1" applyBorder="1" applyAlignment="1" applyProtection="1">
      <alignment horizontal="center" vertical="center"/>
      <protection locked="0"/>
    </xf>
    <xf numFmtId="0" fontId="34" fillId="0" borderId="5" xfId="6" applyFont="1" applyBorder="1" applyAlignment="1">
      <alignment horizontal="center" vertical="center"/>
    </xf>
    <xf numFmtId="176" fontId="34" fillId="11" borderId="5" xfId="6" applyNumberFormat="1" applyFont="1" applyFill="1" applyBorder="1" applyAlignment="1" applyProtection="1">
      <alignment horizontal="center" vertical="center"/>
      <protection locked="0"/>
    </xf>
    <xf numFmtId="0" fontId="34" fillId="0" borderId="0" xfId="6" applyFont="1" applyBorder="1" applyAlignment="1">
      <alignment vertical="center"/>
    </xf>
    <xf numFmtId="0" fontId="34" fillId="3" borderId="118" xfId="6" applyNumberFormat="1" applyFont="1" applyFill="1" applyBorder="1" applyAlignment="1" applyProtection="1">
      <alignment horizontal="left" vertical="center"/>
    </xf>
    <xf numFmtId="176" fontId="34" fillId="11" borderId="1" xfId="6" applyNumberFormat="1" applyFont="1" applyFill="1" applyBorder="1" applyAlignment="1" applyProtection="1">
      <alignment vertical="center"/>
      <protection locked="0"/>
    </xf>
    <xf numFmtId="0" fontId="34" fillId="0" borderId="1" xfId="6" applyFont="1" applyBorder="1" applyAlignment="1">
      <alignment horizontal="center" vertical="center"/>
    </xf>
    <xf numFmtId="176" fontId="34" fillId="0" borderId="9" xfId="6" applyNumberFormat="1" applyFont="1" applyFill="1" applyBorder="1" applyAlignment="1" applyProtection="1">
      <alignment vertical="center"/>
      <protection locked="0"/>
    </xf>
    <xf numFmtId="0" fontId="34" fillId="0" borderId="9" xfId="6" applyFont="1" applyFill="1" applyBorder="1" applyAlignment="1">
      <alignment horizontal="center" vertical="center"/>
    </xf>
    <xf numFmtId="0" fontId="34" fillId="0" borderId="0" xfId="6" applyFont="1" applyFill="1" applyBorder="1" applyAlignment="1" applyProtection="1">
      <alignment horizontal="center" vertical="center"/>
    </xf>
    <xf numFmtId="183" fontId="34" fillId="11" borderId="1" xfId="6" applyNumberFormat="1" applyFont="1" applyFill="1" applyBorder="1" applyAlignment="1" applyProtection="1">
      <alignment vertical="center"/>
      <protection locked="0"/>
    </xf>
    <xf numFmtId="0" fontId="34" fillId="0" borderId="0" xfId="6" applyFont="1" applyFill="1" applyBorder="1" applyAlignment="1">
      <alignment vertical="center"/>
    </xf>
    <xf numFmtId="0" fontId="34" fillId="0" borderId="9" xfId="6" applyNumberFormat="1" applyFont="1" applyFill="1" applyBorder="1" applyAlignment="1" applyProtection="1">
      <alignment horizontal="center" vertical="center"/>
    </xf>
    <xf numFmtId="3" fontId="34" fillId="0" borderId="9" xfId="6" applyNumberFormat="1" applyFont="1" applyFill="1" applyBorder="1" applyAlignment="1" applyProtection="1">
      <alignment vertical="center"/>
    </xf>
    <xf numFmtId="0" fontId="34" fillId="0" borderId="0" xfId="6" applyFont="1" applyBorder="1" applyAlignment="1" applyProtection="1">
      <alignment vertical="center"/>
    </xf>
    <xf numFmtId="0" fontId="34" fillId="0" borderId="0" xfId="6" applyFont="1" applyFill="1" applyBorder="1" applyAlignment="1" applyProtection="1">
      <alignment vertical="center"/>
    </xf>
    <xf numFmtId="0" fontId="34" fillId="0" borderId="0" xfId="6" applyNumberFormat="1" applyFont="1" applyFill="1" applyBorder="1" applyAlignment="1" applyProtection="1">
      <alignment horizontal="center" vertical="center"/>
    </xf>
    <xf numFmtId="3" fontId="34" fillId="0" borderId="0" xfId="6" applyNumberFormat="1" applyFont="1" applyFill="1" applyBorder="1" applyAlignment="1" applyProtection="1">
      <alignment vertical="center"/>
    </xf>
    <xf numFmtId="0" fontId="34" fillId="2" borderId="1" xfId="6" applyNumberFormat="1" applyFont="1" applyFill="1" applyBorder="1" applyAlignment="1" applyProtection="1">
      <alignment horizontal="center" vertical="center"/>
      <protection locked="0"/>
    </xf>
    <xf numFmtId="0" fontId="34" fillId="0" borderId="0" xfId="0" applyFont="1" applyAlignment="1" applyProtection="1"/>
    <xf numFmtId="0" fontId="34" fillId="0" borderId="0" xfId="6" applyNumberFormat="1" applyFont="1" applyFill="1" applyBorder="1" applyAlignment="1" applyProtection="1">
      <alignment horizontal="center" vertical="center"/>
      <protection locked="0"/>
    </xf>
    <xf numFmtId="0" fontId="34" fillId="0" borderId="0" xfId="0" applyFont="1" applyFill="1" applyBorder="1" applyAlignment="1"/>
    <xf numFmtId="0" fontId="34" fillId="0" borderId="0" xfId="0" applyFont="1" applyBorder="1" applyAlignment="1" applyProtection="1"/>
    <xf numFmtId="0" fontId="34" fillId="0" borderId="0" xfId="6" applyNumberFormat="1" applyFont="1" applyFill="1" applyBorder="1" applyAlignment="1" applyProtection="1">
      <alignment horizontal="left" vertical="center"/>
    </xf>
    <xf numFmtId="0" fontId="34" fillId="0" borderId="0" xfId="0" applyFont="1" applyProtection="1"/>
    <xf numFmtId="0" fontId="34" fillId="0" borderId="0" xfId="6" applyFont="1" applyAlignment="1" applyProtection="1">
      <alignment vertical="center"/>
    </xf>
    <xf numFmtId="0" fontId="34" fillId="3" borderId="10" xfId="6" applyNumberFormat="1" applyFont="1" applyFill="1" applyBorder="1" applyAlignment="1" applyProtection="1">
      <alignment horizontal="right" vertical="center"/>
    </xf>
    <xf numFmtId="0" fontId="34" fillId="3" borderId="14" xfId="6" applyNumberFormat="1" applyFont="1" applyFill="1" applyBorder="1" applyAlignment="1" applyProtection="1">
      <alignment horizontal="left" vertical="center"/>
    </xf>
    <xf numFmtId="0" fontId="34" fillId="3" borderId="12" xfId="6" applyNumberFormat="1" applyFont="1" applyFill="1" applyBorder="1" applyAlignment="1" applyProtection="1">
      <alignment horizontal="right" vertical="center"/>
    </xf>
    <xf numFmtId="0" fontId="34" fillId="3" borderId="17" xfId="6" applyNumberFormat="1" applyFont="1" applyFill="1" applyBorder="1" applyAlignment="1" applyProtection="1">
      <alignment horizontal="center" vertical="center"/>
    </xf>
    <xf numFmtId="0" fontId="34" fillId="0" borderId="2" xfId="6" applyNumberFormat="1" applyFont="1" applyFill="1" applyBorder="1" applyAlignment="1" applyProtection="1">
      <alignment vertical="center"/>
    </xf>
    <xf numFmtId="0" fontId="34" fillId="0" borderId="7" xfId="6" applyFont="1" applyFill="1" applyBorder="1" applyAlignment="1" applyProtection="1">
      <alignment vertical="center"/>
    </xf>
    <xf numFmtId="0" fontId="34" fillId="0" borderId="3" xfId="6" applyFont="1" applyFill="1" applyBorder="1" applyAlignment="1" applyProtection="1">
      <alignment vertical="center"/>
    </xf>
    <xf numFmtId="0" fontId="34" fillId="11" borderId="1" xfId="6" applyNumberFormat="1" applyFont="1" applyFill="1" applyBorder="1" applyAlignment="1" applyProtection="1">
      <alignment vertical="center"/>
      <protection locked="0"/>
    </xf>
    <xf numFmtId="177" fontId="34" fillId="0" borderId="2" xfId="6" applyNumberFormat="1" applyFont="1" applyFill="1" applyBorder="1" applyAlignment="1" applyProtection="1">
      <alignment horizontal="center" vertical="center"/>
    </xf>
    <xf numFmtId="177" fontId="34" fillId="11" borderId="69" xfId="6" applyNumberFormat="1" applyFont="1" applyFill="1" applyBorder="1" applyAlignment="1" applyProtection="1">
      <alignment vertical="center"/>
      <protection locked="0"/>
    </xf>
    <xf numFmtId="0" fontId="34" fillId="0" borderId="3" xfId="6" applyFont="1" applyBorder="1" applyAlignment="1" applyProtection="1">
      <alignment vertical="center"/>
    </xf>
    <xf numFmtId="177" fontId="34" fillId="3" borderId="2" xfId="6" applyNumberFormat="1" applyFont="1" applyFill="1" applyBorder="1" applyAlignment="1" applyProtection="1">
      <alignment horizontal="center" vertical="center"/>
    </xf>
    <xf numFmtId="177" fontId="34" fillId="3" borderId="10" xfId="6" applyNumberFormat="1" applyFont="1" applyFill="1" applyBorder="1" applyAlignment="1" applyProtection="1">
      <alignment horizontal="center" vertical="center"/>
    </xf>
    <xf numFmtId="9" fontId="34" fillId="11" borderId="59" xfId="1" applyFont="1" applyFill="1" applyBorder="1" applyAlignment="1" applyProtection="1">
      <alignment vertical="center"/>
      <protection locked="0"/>
    </xf>
    <xf numFmtId="0" fontId="34" fillId="3" borderId="8" xfId="6" applyNumberFormat="1" applyFont="1" applyFill="1" applyBorder="1" applyAlignment="1" applyProtection="1">
      <alignment vertical="center"/>
    </xf>
    <xf numFmtId="0" fontId="34" fillId="0" borderId="11" xfId="6" applyFont="1" applyBorder="1" applyAlignment="1" applyProtection="1">
      <alignment vertical="center"/>
    </xf>
    <xf numFmtId="0" fontId="34" fillId="11" borderId="6" xfId="6" applyNumberFormat="1" applyFont="1" applyFill="1" applyBorder="1" applyAlignment="1" applyProtection="1">
      <alignment vertical="center"/>
      <protection locked="0"/>
    </xf>
    <xf numFmtId="0" fontId="34" fillId="11" borderId="10" xfId="6" applyNumberFormat="1" applyFont="1" applyFill="1" applyBorder="1" applyAlignment="1" applyProtection="1">
      <alignment vertical="center"/>
      <protection locked="0"/>
    </xf>
    <xf numFmtId="177" fontId="34" fillId="11" borderId="59" xfId="6" applyNumberFormat="1" applyFont="1" applyFill="1" applyBorder="1" applyAlignment="1" applyProtection="1">
      <alignment vertical="center"/>
    </xf>
    <xf numFmtId="9" fontId="34" fillId="11" borderId="69" xfId="1" applyFont="1" applyFill="1" applyBorder="1" applyAlignment="1" applyProtection="1">
      <alignment vertical="center"/>
      <protection locked="0"/>
    </xf>
    <xf numFmtId="0" fontId="34" fillId="3" borderId="10" xfId="6" applyNumberFormat="1" applyFont="1" applyFill="1" applyBorder="1" applyAlignment="1" applyProtection="1">
      <alignment vertical="center"/>
    </xf>
    <xf numFmtId="0" fontId="34" fillId="0" borderId="7" xfId="6" applyFont="1" applyBorder="1" applyAlignment="1" applyProtection="1">
      <alignment vertical="center"/>
    </xf>
    <xf numFmtId="177" fontId="34" fillId="11" borderId="69" xfId="6" applyNumberFormat="1" applyFont="1" applyFill="1" applyBorder="1" applyAlignment="1" applyProtection="1">
      <alignment vertical="center"/>
    </xf>
    <xf numFmtId="0" fontId="34" fillId="3" borderId="67" xfId="6" applyNumberFormat="1" applyFont="1" applyFill="1" applyBorder="1" applyAlignment="1" applyProtection="1">
      <alignment horizontal="left" vertical="center"/>
    </xf>
    <xf numFmtId="0" fontId="34" fillId="11" borderId="80" xfId="6" applyNumberFormat="1" applyFont="1" applyFill="1" applyBorder="1" applyAlignment="1" applyProtection="1">
      <alignment vertical="center"/>
      <protection locked="0"/>
    </xf>
    <xf numFmtId="0" fontId="34" fillId="11" borderId="66" xfId="6" applyNumberFormat="1" applyFont="1" applyFill="1" applyBorder="1" applyAlignment="1" applyProtection="1">
      <alignment vertical="center"/>
      <protection locked="0"/>
    </xf>
    <xf numFmtId="177" fontId="34" fillId="3" borderId="66" xfId="6" applyNumberFormat="1" applyFont="1" applyFill="1" applyBorder="1" applyAlignment="1" applyProtection="1">
      <alignment horizontal="center" vertical="center"/>
    </xf>
    <xf numFmtId="177" fontId="34" fillId="11" borderId="98" xfId="6" applyNumberFormat="1" applyFont="1" applyFill="1" applyBorder="1" applyAlignment="1" applyProtection="1">
      <alignment vertical="center"/>
      <protection locked="0"/>
    </xf>
    <xf numFmtId="0" fontId="34" fillId="3" borderId="23" xfId="6" applyFont="1" applyFill="1" applyBorder="1" applyAlignment="1" applyProtection="1">
      <alignment horizontal="left" vertical="center"/>
    </xf>
    <xf numFmtId="0" fontId="34" fillId="11" borderId="21" xfId="6" applyNumberFormat="1" applyFont="1" applyFill="1" applyBorder="1" applyAlignment="1" applyProtection="1">
      <alignment vertical="center"/>
      <protection locked="0"/>
    </xf>
    <xf numFmtId="0" fontId="34" fillId="11" borderId="22" xfId="6" applyNumberFormat="1" applyFont="1" applyFill="1" applyBorder="1" applyAlignment="1" applyProtection="1">
      <alignment vertical="center"/>
      <protection locked="0"/>
    </xf>
    <xf numFmtId="177" fontId="34" fillId="3" borderId="22" xfId="6" applyNumberFormat="1" applyFont="1" applyFill="1" applyBorder="1" applyAlignment="1" applyProtection="1">
      <alignment horizontal="center" vertical="center"/>
    </xf>
    <xf numFmtId="177" fontId="34" fillId="11" borderId="60" xfId="6" applyNumberFormat="1" applyFont="1" applyFill="1" applyBorder="1" applyAlignment="1" applyProtection="1">
      <alignment vertical="center"/>
      <protection locked="0"/>
    </xf>
    <xf numFmtId="0" fontId="34" fillId="0" borderId="17" xfId="6" applyFont="1" applyFill="1" applyBorder="1" applyAlignment="1" applyProtection="1">
      <alignment horizontal="left" vertical="center"/>
    </xf>
    <xf numFmtId="0" fontId="34" fillId="11" borderId="5" xfId="6" applyNumberFormat="1" applyFont="1" applyFill="1" applyBorder="1" applyAlignment="1" applyProtection="1">
      <alignment vertical="center"/>
      <protection locked="0"/>
    </xf>
    <xf numFmtId="177" fontId="34" fillId="3" borderId="149" xfId="6" applyNumberFormat="1" applyFont="1" applyFill="1" applyBorder="1" applyAlignment="1" applyProtection="1">
      <alignment horizontal="center" vertical="center"/>
    </xf>
    <xf numFmtId="177" fontId="34" fillId="11" borderId="150" xfId="6" applyNumberFormat="1" applyFont="1" applyFill="1" applyBorder="1" applyAlignment="1" applyProtection="1">
      <alignment vertical="center"/>
      <protection locked="0"/>
    </xf>
    <xf numFmtId="0" fontId="34" fillId="4" borderId="10" xfId="6" applyNumberFormat="1" applyFont="1" applyFill="1" applyBorder="1" applyAlignment="1" applyProtection="1">
      <alignment horizontal="left" vertical="center"/>
    </xf>
    <xf numFmtId="0" fontId="34" fillId="4" borderId="9" xfId="6" applyNumberFormat="1" applyFont="1" applyFill="1" applyBorder="1" applyAlignment="1" applyProtection="1">
      <alignment vertical="center"/>
    </xf>
    <xf numFmtId="0" fontId="34" fillId="5" borderId="6" xfId="6" applyNumberFormat="1" applyFont="1" applyFill="1" applyBorder="1" applyAlignment="1" applyProtection="1">
      <alignment horizontal="right" vertical="center"/>
      <protection locked="0"/>
    </xf>
    <xf numFmtId="0" fontId="34" fillId="5" borderId="6" xfId="6" applyNumberFormat="1" applyFont="1" applyFill="1" applyBorder="1" applyAlignment="1" applyProtection="1">
      <alignment vertical="center"/>
      <protection locked="0"/>
    </xf>
    <xf numFmtId="0" fontId="34" fillId="5" borderId="10" xfId="6" applyNumberFormat="1" applyFont="1" applyFill="1" applyBorder="1" applyAlignment="1" applyProtection="1">
      <alignment vertical="center"/>
      <protection locked="0"/>
    </xf>
    <xf numFmtId="0" fontId="34" fillId="1" borderId="9" xfId="6" applyNumberFormat="1" applyFont="1" applyFill="1" applyBorder="1" applyAlignment="1" applyProtection="1">
      <alignment horizontal="center" vertical="center"/>
    </xf>
    <xf numFmtId="0" fontId="34" fillId="1" borderId="59" xfId="6" applyNumberFormat="1" applyFont="1" applyFill="1" applyBorder="1" applyAlignment="1" applyProtection="1">
      <alignment vertical="center"/>
      <protection locked="0"/>
    </xf>
    <xf numFmtId="177" fontId="34" fillId="1" borderId="1" xfId="6" applyNumberFormat="1" applyFont="1" applyFill="1" applyBorder="1" applyAlignment="1" applyProtection="1">
      <alignment vertical="center"/>
    </xf>
    <xf numFmtId="0" fontId="34" fillId="1" borderId="1" xfId="0" applyFont="1" applyFill="1" applyBorder="1" applyAlignment="1">
      <alignment vertical="center"/>
    </xf>
    <xf numFmtId="0" fontId="34" fillId="5" borderId="21" xfId="6" applyNumberFormat="1" applyFont="1" applyFill="1" applyBorder="1" applyAlignment="1" applyProtection="1">
      <alignment horizontal="right" vertical="center"/>
      <protection locked="0"/>
    </xf>
    <xf numFmtId="0" fontId="34" fillId="5" borderId="21" xfId="6" applyNumberFormat="1" applyFont="1" applyFill="1" applyBorder="1" applyAlignment="1" applyProtection="1">
      <alignment vertical="center"/>
      <protection locked="0"/>
    </xf>
    <xf numFmtId="0" fontId="34" fillId="5" borderId="22" xfId="6" applyNumberFormat="1" applyFont="1" applyFill="1" applyBorder="1" applyAlignment="1" applyProtection="1">
      <alignment vertical="center"/>
      <protection locked="0"/>
    </xf>
    <xf numFmtId="0" fontId="34" fillId="1" borderId="23" xfId="6" applyNumberFormat="1" applyFont="1" applyFill="1" applyBorder="1" applyAlignment="1" applyProtection="1">
      <alignment horizontal="center" vertical="center"/>
    </xf>
    <xf numFmtId="0" fontId="34" fillId="1" borderId="60" xfId="6" applyNumberFormat="1" applyFont="1" applyFill="1" applyBorder="1" applyAlignment="1" applyProtection="1">
      <alignment vertical="center"/>
      <protection locked="0"/>
    </xf>
    <xf numFmtId="0" fontId="34" fillId="4" borderId="7" xfId="6" applyNumberFormat="1" applyFont="1" applyFill="1" applyBorder="1" applyAlignment="1" applyProtection="1">
      <alignment vertical="center"/>
    </xf>
    <xf numFmtId="0" fontId="34" fillId="5" borderId="62" xfId="6" applyNumberFormat="1" applyFont="1" applyFill="1" applyBorder="1" applyAlignment="1" applyProtection="1">
      <alignment horizontal="right" vertical="center"/>
      <protection locked="0"/>
    </xf>
    <xf numFmtId="0" fontId="34" fillId="5" borderId="62" xfId="6" applyNumberFormat="1" applyFont="1" applyFill="1" applyBorder="1" applyAlignment="1" applyProtection="1">
      <alignment vertical="center"/>
      <protection locked="0"/>
    </xf>
    <xf numFmtId="0" fontId="34" fillId="5" borderId="63" xfId="6" applyNumberFormat="1" applyFont="1" applyFill="1" applyBorder="1" applyAlignment="1" applyProtection="1">
      <alignment vertical="center"/>
      <protection locked="0"/>
    </xf>
    <xf numFmtId="0" fontId="34" fillId="1" borderId="64" xfId="6" applyNumberFormat="1" applyFont="1" applyFill="1" applyBorder="1" applyAlignment="1" applyProtection="1">
      <alignment horizontal="center" vertical="center"/>
    </xf>
    <xf numFmtId="0" fontId="34" fillId="1" borderId="65" xfId="6" applyNumberFormat="1" applyFont="1" applyFill="1" applyBorder="1" applyAlignment="1" applyProtection="1">
      <alignment vertical="center"/>
      <protection locked="0"/>
    </xf>
    <xf numFmtId="0" fontId="34" fillId="5" borderId="24" xfId="6" applyNumberFormat="1" applyFont="1" applyFill="1" applyBorder="1" applyAlignment="1" applyProtection="1">
      <alignment horizontal="right" vertical="center"/>
      <protection locked="0"/>
    </xf>
    <xf numFmtId="0" fontId="34" fillId="5" borderId="24" xfId="6" applyNumberFormat="1" applyFont="1" applyFill="1" applyBorder="1" applyAlignment="1" applyProtection="1">
      <alignment vertical="center"/>
      <protection locked="0"/>
    </xf>
    <xf numFmtId="0" fontId="34" fillId="5" borderId="25" xfId="6" applyNumberFormat="1" applyFont="1" applyFill="1" applyBorder="1" applyAlignment="1" applyProtection="1">
      <alignment vertical="center"/>
      <protection locked="0"/>
    </xf>
    <xf numFmtId="0" fontId="34" fillId="1" borderId="26" xfId="6" applyNumberFormat="1" applyFont="1" applyFill="1" applyBorder="1" applyAlignment="1" applyProtection="1">
      <alignment horizontal="center" vertical="center"/>
    </xf>
    <xf numFmtId="0" fontId="34" fillId="1" borderId="61" xfId="6" applyNumberFormat="1" applyFont="1" applyFill="1" applyBorder="1" applyAlignment="1" applyProtection="1">
      <alignment vertical="center"/>
      <protection locked="0"/>
    </xf>
    <xf numFmtId="0" fontId="34" fillId="3" borderId="0" xfId="6" applyNumberFormat="1" applyFont="1" applyFill="1" applyBorder="1" applyAlignment="1" applyProtection="1">
      <alignment vertical="center"/>
    </xf>
    <xf numFmtId="0" fontId="34" fillId="3" borderId="0" xfId="0" applyFont="1" applyFill="1" applyBorder="1" applyAlignment="1" applyProtection="1">
      <alignment horizontal="left" vertical="center"/>
    </xf>
    <xf numFmtId="0" fontId="34" fillId="3" borderId="0" xfId="0" applyFont="1" applyFill="1" applyBorder="1" applyAlignment="1" applyProtection="1">
      <alignment horizontal="right" vertical="center"/>
    </xf>
    <xf numFmtId="58" fontId="34" fillId="0" borderId="0" xfId="0" applyNumberFormat="1" applyFont="1" applyFill="1" applyBorder="1" applyAlignment="1" applyProtection="1">
      <alignment vertical="center" shrinkToFit="1"/>
    </xf>
    <xf numFmtId="58" fontId="34" fillId="13" borderId="0" xfId="0" applyNumberFormat="1" applyFont="1" applyFill="1" applyBorder="1" applyAlignment="1" applyProtection="1">
      <alignment vertical="center" shrinkToFit="1"/>
      <protection locked="0"/>
    </xf>
    <xf numFmtId="0" fontId="34"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NumberFormat="1" applyFont="1" applyFill="1" applyBorder="1" applyAlignment="1" applyProtection="1">
      <alignment vertical="center"/>
    </xf>
    <xf numFmtId="0" fontId="34" fillId="0" borderId="0" xfId="0" applyNumberFormat="1" applyFont="1" applyAlignment="1" applyProtection="1">
      <alignment vertical="center"/>
    </xf>
    <xf numFmtId="0" fontId="34" fillId="2" borderId="1" xfId="0" applyNumberFormat="1" applyFont="1" applyFill="1" applyBorder="1" applyAlignment="1" applyProtection="1">
      <alignment horizontal="center" vertical="center"/>
      <protection locked="0"/>
    </xf>
    <xf numFmtId="0" fontId="34" fillId="0" borderId="8" xfId="0" applyNumberFormat="1" applyFont="1" applyFill="1" applyBorder="1" applyAlignment="1" applyProtection="1">
      <alignment horizontal="left" vertical="center"/>
      <protection locked="0"/>
    </xf>
    <xf numFmtId="0" fontId="34" fillId="0" borderId="0" xfId="0" applyFont="1" applyFill="1" applyAlignment="1" applyProtection="1">
      <alignment horizontal="left" vertical="center"/>
    </xf>
    <xf numFmtId="58" fontId="34" fillId="0" borderId="8" xfId="0" applyNumberFormat="1" applyFont="1" applyFill="1" applyBorder="1" applyAlignment="1" applyProtection="1">
      <alignment horizontal="left" vertical="center"/>
      <protection locked="0"/>
    </xf>
    <xf numFmtId="0" fontId="34" fillId="0" borderId="0" xfId="0" applyNumberFormat="1" applyFont="1" applyFill="1" applyBorder="1" applyAlignment="1" applyProtection="1">
      <alignment horizontal="center" vertical="center"/>
      <protection locked="0"/>
    </xf>
    <xf numFmtId="0" fontId="34" fillId="3" borderId="0" xfId="0" applyFont="1" applyFill="1" applyBorder="1" applyAlignment="1" applyProtection="1">
      <alignment vertical="center"/>
    </xf>
    <xf numFmtId="0" fontId="34" fillId="0" borderId="0" xfId="0" applyFont="1" applyFill="1" applyBorder="1" applyAlignment="1" applyProtection="1">
      <alignment horizontal="right" vertical="center"/>
    </xf>
    <xf numFmtId="0" fontId="34" fillId="11" borderId="1" xfId="0" applyFont="1" applyFill="1" applyBorder="1" applyAlignment="1" applyProtection="1">
      <alignment horizontal="center" vertical="center"/>
    </xf>
    <xf numFmtId="0" fontId="34" fillId="0" borderId="1" xfId="0" applyFont="1" applyFill="1" applyBorder="1" applyAlignment="1" applyProtection="1">
      <alignment horizontal="left" vertical="center"/>
    </xf>
    <xf numFmtId="0" fontId="34" fillId="11" borderId="1" xfId="0" applyFont="1" applyFill="1" applyBorder="1" applyAlignment="1" applyProtection="1">
      <alignment vertical="center"/>
    </xf>
    <xf numFmtId="0" fontId="34" fillId="3" borderId="8" xfId="0" applyFont="1" applyFill="1" applyBorder="1" applyAlignment="1" applyProtection="1">
      <alignment vertical="center"/>
    </xf>
    <xf numFmtId="0" fontId="34" fillId="0" borderId="3" xfId="0" applyNumberFormat="1" applyFont="1" applyFill="1" applyBorder="1" applyAlignment="1" applyProtection="1">
      <alignment horizontal="left" vertical="center" shrinkToFit="1"/>
      <protection locked="0"/>
    </xf>
    <xf numFmtId="0" fontId="34" fillId="11" borderId="2" xfId="0" applyNumberFormat="1" applyFont="1" applyFill="1" applyBorder="1" applyAlignment="1" applyProtection="1">
      <alignment horizontal="center" vertical="center"/>
      <protection locked="0"/>
    </xf>
    <xf numFmtId="0" fontId="34" fillId="0" borderId="1" xfId="0" applyFont="1" applyBorder="1" applyAlignment="1" applyProtection="1">
      <alignment vertical="center"/>
    </xf>
    <xf numFmtId="0" fontId="34" fillId="11" borderId="3" xfId="0" applyNumberFormat="1" applyFont="1" applyFill="1" applyBorder="1" applyAlignment="1" applyProtection="1">
      <alignment horizontal="center" vertical="center"/>
      <protection locked="0"/>
    </xf>
    <xf numFmtId="0" fontId="34" fillId="0" borderId="1" xfId="0" applyFont="1" applyFill="1" applyBorder="1" applyAlignment="1" applyProtection="1">
      <alignment vertical="center"/>
    </xf>
    <xf numFmtId="180" fontId="34" fillId="11" borderId="1" xfId="0" applyNumberFormat="1" applyFont="1" applyFill="1" applyBorder="1" applyAlignment="1" applyProtection="1">
      <alignment vertical="center" shrinkToFit="1"/>
      <protection locked="0"/>
    </xf>
    <xf numFmtId="0" fontId="34" fillId="0" borderId="0" xfId="6" applyFont="1" applyFill="1" applyBorder="1" applyAlignment="1" applyProtection="1">
      <alignment horizontal="left" vertical="center"/>
    </xf>
    <xf numFmtId="0" fontId="34" fillId="0" borderId="0" xfId="12" applyFont="1" applyAlignment="1" applyProtection="1">
      <alignment vertical="center"/>
    </xf>
    <xf numFmtId="0" fontId="34" fillId="3" borderId="1" xfId="6" applyNumberFormat="1" applyFont="1" applyFill="1" applyBorder="1" applyAlignment="1" applyProtection="1">
      <alignment vertical="center"/>
    </xf>
    <xf numFmtId="58" fontId="34" fillId="2" borderId="1" xfId="6" applyNumberFormat="1" applyFont="1" applyFill="1" applyBorder="1" applyAlignment="1" applyProtection="1">
      <alignment vertical="center" shrinkToFit="1"/>
      <protection locked="0"/>
    </xf>
    <xf numFmtId="0" fontId="34" fillId="2" borderId="1" xfId="6" applyNumberFormat="1" applyFont="1" applyFill="1" applyBorder="1" applyAlignment="1" applyProtection="1">
      <alignment vertical="center" shrinkToFit="1"/>
      <protection locked="0"/>
    </xf>
    <xf numFmtId="0" fontId="34" fillId="0" borderId="18" xfId="6" applyFont="1" applyBorder="1" applyAlignment="1" applyProtection="1">
      <alignment horizontal="center" vertical="center"/>
    </xf>
    <xf numFmtId="0" fontId="34" fillId="3" borderId="1" xfId="6" applyNumberFormat="1" applyFont="1" applyFill="1" applyBorder="1" applyAlignment="1" applyProtection="1">
      <alignment horizontal="center" vertical="center" wrapText="1" shrinkToFit="1"/>
    </xf>
    <xf numFmtId="0" fontId="40" fillId="3" borderId="1" xfId="6" applyNumberFormat="1" applyFont="1" applyFill="1" applyBorder="1" applyAlignment="1" applyProtection="1">
      <alignment horizontal="center" vertical="center" wrapText="1" shrinkToFit="1"/>
    </xf>
    <xf numFmtId="0" fontId="34" fillId="0" borderId="0" xfId="6" applyFont="1" applyAlignment="1" applyProtection="1">
      <alignment horizontal="center" vertical="center"/>
    </xf>
    <xf numFmtId="0" fontId="36" fillId="0" borderId="0" xfId="6" applyFont="1" applyBorder="1" applyAlignment="1" applyProtection="1">
      <alignment vertical="center"/>
    </xf>
    <xf numFmtId="0" fontId="30" fillId="0" borderId="0" xfId="0" applyFont="1" applyFill="1" applyBorder="1" applyAlignment="1" applyProtection="1">
      <alignment vertical="center"/>
    </xf>
    <xf numFmtId="0" fontId="30" fillId="0" borderId="0" xfId="6" applyFont="1" applyAlignment="1" applyProtection="1">
      <alignment horizontal="left"/>
    </xf>
    <xf numFmtId="0" fontId="30" fillId="0" borderId="0" xfId="6" applyFont="1" applyAlignment="1" applyProtection="1">
      <alignment vertical="center"/>
    </xf>
    <xf numFmtId="0" fontId="30" fillId="0" borderId="0" xfId="6" applyFont="1" applyFill="1" applyBorder="1" applyAlignment="1" applyProtection="1">
      <alignment vertical="center"/>
    </xf>
    <xf numFmtId="0" fontId="30" fillId="0" borderId="0" xfId="6" applyFont="1" applyAlignment="1" applyProtection="1">
      <alignment horizontal="left" vertical="center"/>
    </xf>
    <xf numFmtId="0" fontId="41" fillId="3" borderId="10" xfId="0" applyFont="1" applyFill="1" applyBorder="1" applyAlignment="1" applyProtection="1">
      <alignment horizontal="center" vertical="center"/>
    </xf>
    <xf numFmtId="0" fontId="41" fillId="0" borderId="9" xfId="0" applyFont="1" applyBorder="1" applyAlignment="1" applyProtection="1">
      <alignment horizontal="center" vertical="center"/>
    </xf>
    <xf numFmtId="0" fontId="41" fillId="3" borderId="8" xfId="0" applyFont="1" applyFill="1" applyBorder="1" applyAlignment="1" applyProtection="1">
      <alignment horizontal="center" vertical="center"/>
    </xf>
    <xf numFmtId="0" fontId="41" fillId="0" borderId="0" xfId="0" applyFont="1" applyBorder="1" applyAlignment="1" applyProtection="1">
      <alignment horizontal="center" vertical="center"/>
    </xf>
    <xf numFmtId="0" fontId="41" fillId="0" borderId="12" xfId="0" applyFont="1" applyBorder="1" applyAlignment="1" applyProtection="1">
      <alignment horizontal="center" vertical="center"/>
    </xf>
    <xf numFmtId="0" fontId="41" fillId="0" borderId="13" xfId="0" applyFont="1" applyBorder="1" applyAlignment="1" applyProtection="1">
      <alignment horizontal="center" vertical="center"/>
    </xf>
    <xf numFmtId="0" fontId="41" fillId="12" borderId="70" xfId="0" applyFont="1" applyFill="1" applyBorder="1" applyAlignment="1" applyProtection="1">
      <alignment horizontal="center" vertical="center"/>
    </xf>
    <xf numFmtId="0" fontId="41" fillId="11" borderId="2" xfId="0" applyFont="1" applyFill="1" applyBorder="1" applyAlignment="1" applyProtection="1">
      <alignment horizontal="center" vertical="center"/>
      <protection locked="0"/>
    </xf>
    <xf numFmtId="0" fontId="41" fillId="0" borderId="7" xfId="0" applyFont="1" applyFill="1" applyBorder="1" applyAlignment="1" applyProtection="1">
      <alignment horizontal="left" vertical="center"/>
    </xf>
    <xf numFmtId="0" fontId="41" fillId="11" borderId="109" xfId="0" applyFont="1" applyFill="1" applyBorder="1" applyAlignment="1" applyProtection="1">
      <alignment horizontal="center" vertical="center"/>
      <protection locked="0"/>
    </xf>
    <xf numFmtId="0" fontId="41" fillId="0" borderId="3" xfId="0" applyFont="1" applyFill="1" applyBorder="1" applyAlignment="1" applyProtection="1">
      <alignment horizontal="left" vertical="center"/>
    </xf>
    <xf numFmtId="0" fontId="41" fillId="1" borderId="2" xfId="0" applyNumberFormat="1" applyFont="1" applyFill="1" applyBorder="1" applyAlignment="1" applyProtection="1">
      <alignment horizontal="center" vertical="center"/>
    </xf>
    <xf numFmtId="0" fontId="41" fillId="1" borderId="70" xfId="0" applyNumberFormat="1" applyFont="1" applyFill="1" applyBorder="1" applyAlignment="1" applyProtection="1">
      <alignment horizontal="center" vertical="center"/>
    </xf>
    <xf numFmtId="0" fontId="42" fillId="1" borderId="3" xfId="0" applyNumberFormat="1" applyFont="1" applyFill="1" applyBorder="1" applyAlignment="1" applyProtection="1">
      <alignment horizontal="center" vertical="center"/>
    </xf>
    <xf numFmtId="0" fontId="30" fillId="0" borderId="0" xfId="0" applyFont="1" applyAlignment="1" applyProtection="1">
      <alignment vertical="center"/>
    </xf>
    <xf numFmtId="0" fontId="30" fillId="0" borderId="7" xfId="0" applyFont="1" applyBorder="1" applyAlignment="1" applyProtection="1">
      <alignment horizontal="left" vertical="center"/>
    </xf>
    <xf numFmtId="0" fontId="41" fillId="11" borderId="2" xfId="0" applyNumberFormat="1" applyFont="1" applyFill="1" applyBorder="1" applyAlignment="1" applyProtection="1">
      <alignment vertical="center"/>
      <protection locked="0"/>
    </xf>
    <xf numFmtId="0" fontId="41" fillId="0" borderId="7" xfId="0" applyNumberFormat="1" applyFont="1" applyFill="1" applyBorder="1" applyAlignment="1" applyProtection="1">
      <alignment vertical="center"/>
    </xf>
    <xf numFmtId="0" fontId="41" fillId="11" borderId="109" xfId="0" applyNumberFormat="1" applyFont="1" applyFill="1" applyBorder="1" applyAlignment="1" applyProtection="1">
      <alignment vertical="center"/>
      <protection locked="0"/>
    </xf>
    <xf numFmtId="0" fontId="41" fillId="0" borderId="3" xfId="0" applyNumberFormat="1" applyFont="1" applyFill="1" applyBorder="1" applyAlignment="1" applyProtection="1">
      <alignment vertical="center"/>
    </xf>
    <xf numFmtId="0" fontId="41" fillId="1" borderId="3" xfId="0" applyNumberFormat="1" applyFont="1" applyFill="1" applyBorder="1" applyAlignment="1" applyProtection="1">
      <alignment horizontal="center" vertical="center"/>
    </xf>
    <xf numFmtId="0" fontId="30" fillId="0" borderId="9" xfId="0" applyFont="1" applyBorder="1" applyAlignment="1" applyProtection="1">
      <alignment horizontal="left" vertical="center"/>
    </xf>
    <xf numFmtId="0" fontId="41" fillId="11" borderId="10" xfId="0" applyNumberFormat="1" applyFont="1" applyFill="1" applyBorder="1" applyAlignment="1" applyProtection="1">
      <alignment vertical="center"/>
      <protection locked="0"/>
    </xf>
    <xf numFmtId="0" fontId="41" fillId="0" borderId="9" xfId="0" applyFont="1" applyFill="1" applyBorder="1" applyAlignment="1" applyProtection="1">
      <alignment horizontal="left" vertical="center"/>
    </xf>
    <xf numFmtId="0" fontId="41" fillId="11" borderId="121" xfId="0" applyNumberFormat="1" applyFont="1" applyFill="1" applyBorder="1" applyAlignment="1" applyProtection="1">
      <alignment vertical="center"/>
      <protection locked="0"/>
    </xf>
    <xf numFmtId="0" fontId="41" fillId="0" borderId="14" xfId="0" applyFont="1" applyFill="1" applyBorder="1" applyAlignment="1" applyProtection="1">
      <alignment horizontal="left" vertical="center"/>
    </xf>
    <xf numFmtId="0" fontId="41" fillId="1" borderId="10" xfId="0" applyFont="1" applyFill="1" applyBorder="1" applyAlignment="1" applyProtection="1">
      <alignment horizontal="center" vertical="center"/>
    </xf>
    <xf numFmtId="0" fontId="41" fillId="1" borderId="71" xfId="0" applyNumberFormat="1" applyFont="1" applyFill="1" applyBorder="1" applyAlignment="1" applyProtection="1">
      <alignment horizontal="center" vertical="center"/>
    </xf>
    <xf numFmtId="0" fontId="41" fillId="1" borderId="14" xfId="0" applyFont="1" applyFill="1" applyBorder="1" applyAlignment="1" applyProtection="1">
      <alignment horizontal="center" vertical="center"/>
    </xf>
    <xf numFmtId="0" fontId="41" fillId="0" borderId="7" xfId="0" applyNumberFormat="1" applyFont="1" applyFill="1" applyBorder="1" applyAlignment="1" applyProtection="1">
      <alignment horizontal="left" vertical="center"/>
    </xf>
    <xf numFmtId="0" fontId="41" fillId="0" borderId="3" xfId="0" applyNumberFormat="1" applyFont="1" applyFill="1" applyBorder="1" applyAlignment="1" applyProtection="1">
      <alignment horizontal="left" vertical="center"/>
    </xf>
    <xf numFmtId="0" fontId="41" fillId="1" borderId="2" xfId="0" applyFont="1" applyFill="1" applyBorder="1" applyAlignment="1" applyProtection="1">
      <alignment horizontal="center" vertical="center"/>
    </xf>
    <xf numFmtId="0" fontId="41" fillId="1" borderId="3" xfId="0" applyFont="1" applyFill="1" applyBorder="1" applyAlignment="1" applyProtection="1">
      <alignment horizontal="center" vertical="center"/>
    </xf>
    <xf numFmtId="0" fontId="41" fillId="11" borderId="2" xfId="0" applyNumberFormat="1" applyFont="1" applyFill="1" applyBorder="1" applyAlignment="1" applyProtection="1">
      <alignment horizontal="center" vertical="center"/>
      <protection locked="0"/>
    </xf>
    <xf numFmtId="0" fontId="41" fillId="11" borderId="109" xfId="0" applyNumberFormat="1" applyFont="1" applyFill="1" applyBorder="1" applyAlignment="1" applyProtection="1">
      <alignment horizontal="center" vertical="center"/>
      <protection locked="0"/>
    </xf>
    <xf numFmtId="0" fontId="41" fillId="11" borderId="8" xfId="0" applyNumberFormat="1" applyFont="1" applyFill="1" applyBorder="1" applyAlignment="1" applyProtection="1">
      <alignment horizontal="center" vertical="center"/>
      <protection locked="0"/>
    </xf>
    <xf numFmtId="0" fontId="41" fillId="0" borderId="13" xfId="0" applyNumberFormat="1" applyFont="1" applyFill="1" applyBorder="1" applyAlignment="1" applyProtection="1">
      <alignment vertical="center"/>
    </xf>
    <xf numFmtId="0" fontId="41" fillId="11" borderId="105" xfId="0" applyNumberFormat="1" applyFont="1" applyFill="1" applyBorder="1" applyAlignment="1" applyProtection="1">
      <alignment horizontal="center" vertical="center"/>
      <protection locked="0"/>
    </xf>
    <xf numFmtId="0" fontId="41" fillId="0" borderId="17" xfId="0" applyNumberFormat="1" applyFont="1" applyFill="1" applyBorder="1" applyAlignment="1" applyProtection="1">
      <alignment vertical="center"/>
    </xf>
    <xf numFmtId="0" fontId="41" fillId="1" borderId="8" xfId="0" applyNumberFormat="1" applyFont="1" applyFill="1" applyBorder="1" applyAlignment="1" applyProtection="1">
      <alignment horizontal="center" vertical="center"/>
    </xf>
    <xf numFmtId="0" fontId="41" fillId="1" borderId="72" xfId="0" applyNumberFormat="1" applyFont="1" applyFill="1" applyBorder="1" applyAlignment="1" applyProtection="1">
      <alignment horizontal="center" vertical="center"/>
    </xf>
    <xf numFmtId="0" fontId="41" fillId="1" borderId="11" xfId="0" applyNumberFormat="1" applyFont="1" applyFill="1" applyBorder="1" applyAlignment="1" applyProtection="1">
      <alignment horizontal="center" vertical="center"/>
    </xf>
    <xf numFmtId="0" fontId="41" fillId="11" borderId="12" xfId="0" applyNumberFormat="1" applyFont="1" applyFill="1" applyBorder="1" applyAlignment="1" applyProtection="1">
      <alignment horizontal="center" vertical="center"/>
      <protection locked="0"/>
    </xf>
    <xf numFmtId="0" fontId="41" fillId="11" borderId="113" xfId="0" applyNumberFormat="1" applyFont="1" applyFill="1" applyBorder="1" applyAlignment="1" applyProtection="1">
      <alignment horizontal="center" vertical="center"/>
      <protection locked="0"/>
    </xf>
    <xf numFmtId="0" fontId="41" fillId="1" borderId="12" xfId="0" applyNumberFormat="1" applyFont="1" applyFill="1" applyBorder="1" applyAlignment="1" applyProtection="1">
      <alignment horizontal="center" vertical="center"/>
    </xf>
    <xf numFmtId="0" fontId="41" fillId="1" borderId="73" xfId="0" applyNumberFormat="1" applyFont="1" applyFill="1" applyBorder="1" applyAlignment="1" applyProtection="1">
      <alignment horizontal="center" vertical="center"/>
    </xf>
    <xf numFmtId="0" fontId="41" fillId="1" borderId="17" xfId="0" applyNumberFormat="1" applyFont="1" applyFill="1" applyBorder="1" applyAlignment="1" applyProtection="1">
      <alignment horizontal="center" vertical="center"/>
    </xf>
    <xf numFmtId="0" fontId="41" fillId="0" borderId="0" xfId="0" applyFont="1" applyAlignment="1" applyProtection="1">
      <alignment vertical="center"/>
    </xf>
    <xf numFmtId="0" fontId="41" fillId="0" borderId="0" xfId="0" applyFont="1" applyAlignment="1" applyProtection="1">
      <alignment vertical="top"/>
    </xf>
    <xf numFmtId="0" fontId="30" fillId="0" borderId="0" xfId="0" applyFont="1" applyFill="1" applyBorder="1" applyAlignment="1" applyProtection="1">
      <alignment vertical="top"/>
    </xf>
    <xf numFmtId="0" fontId="30" fillId="0" borderId="0" xfId="0" applyFont="1" applyFill="1" applyAlignment="1" applyProtection="1">
      <alignment vertical="top"/>
    </xf>
    <xf numFmtId="0" fontId="30" fillId="0" borderId="0" xfId="0" applyFont="1" applyFill="1" applyAlignment="1" applyProtection="1">
      <alignment vertical="center"/>
    </xf>
    <xf numFmtId="0" fontId="34" fillId="0" borderId="1" xfId="0" applyFont="1" applyBorder="1" applyAlignment="1" applyProtection="1">
      <alignment horizontal="center" vertical="center" wrapText="1"/>
    </xf>
    <xf numFmtId="0" fontId="34" fillId="0" borderId="6" xfId="0" applyFont="1" applyBorder="1" applyAlignment="1" applyProtection="1">
      <alignment horizontal="center" vertical="center" wrapText="1"/>
    </xf>
    <xf numFmtId="0" fontId="30" fillId="3" borderId="6" xfId="6" applyNumberFormat="1" applyFont="1" applyFill="1" applyBorder="1" applyAlignment="1" applyProtection="1">
      <alignment horizontal="center" vertical="center" wrapText="1"/>
    </xf>
    <xf numFmtId="0" fontId="30" fillId="3" borderId="5" xfId="6" applyFont="1" applyFill="1" applyBorder="1" applyAlignment="1" applyProtection="1">
      <alignment horizontal="center" vertical="center" wrapText="1"/>
    </xf>
    <xf numFmtId="0" fontId="30" fillId="0" borderId="10" xfId="6" applyNumberFormat="1" applyFont="1" applyFill="1" applyBorder="1" applyAlignment="1" applyProtection="1">
      <alignment horizontal="center" vertical="center"/>
    </xf>
    <xf numFmtId="0" fontId="30" fillId="11" borderId="9" xfId="6" applyNumberFormat="1" applyFont="1" applyFill="1" applyBorder="1" applyAlignment="1" applyProtection="1">
      <alignment horizontal="center" vertical="center"/>
      <protection locked="0"/>
    </xf>
    <xf numFmtId="0" fontId="30" fillId="0" borderId="9" xfId="6" applyFont="1" applyFill="1" applyBorder="1" applyAlignment="1" applyProtection="1">
      <alignment horizontal="center" vertical="center"/>
    </xf>
    <xf numFmtId="0" fontId="30" fillId="11" borderId="7" xfId="6" applyNumberFormat="1" applyFont="1" applyFill="1" applyBorder="1" applyAlignment="1" applyProtection="1">
      <alignment horizontal="center" vertical="center"/>
      <protection locked="0"/>
    </xf>
    <xf numFmtId="0" fontId="30" fillId="0" borderId="14" xfId="6" applyNumberFormat="1" applyFont="1" applyFill="1" applyBorder="1" applyAlignment="1" applyProtection="1">
      <alignment horizontal="center" vertical="center"/>
    </xf>
    <xf numFmtId="0" fontId="30" fillId="0" borderId="14" xfId="6" applyFont="1" applyFill="1" applyBorder="1" applyAlignment="1" applyProtection="1">
      <alignment horizontal="center" vertical="center"/>
    </xf>
    <xf numFmtId="0" fontId="30" fillId="0" borderId="6" xfId="0" applyFont="1" applyBorder="1" applyAlignment="1" applyProtection="1">
      <alignment vertical="center"/>
    </xf>
    <xf numFmtId="0" fontId="30" fillId="13" borderId="14" xfId="0" applyFont="1" applyFill="1" applyBorder="1" applyAlignment="1" applyProtection="1">
      <alignment vertical="center"/>
    </xf>
    <xf numFmtId="0" fontId="30" fillId="0" borderId="14" xfId="0" applyFont="1" applyBorder="1" applyAlignment="1" applyProtection="1">
      <alignment vertical="center"/>
    </xf>
    <xf numFmtId="0" fontId="30" fillId="0" borderId="6" xfId="6" applyFont="1" applyFill="1" applyBorder="1" applyAlignment="1" applyProtection="1">
      <alignment horizontal="center" vertical="center"/>
    </xf>
    <xf numFmtId="0" fontId="30" fillId="0" borderId="8" xfId="6" applyFont="1" applyFill="1" applyBorder="1" applyAlignment="1" applyProtection="1">
      <alignment horizontal="center" vertical="center"/>
    </xf>
    <xf numFmtId="0" fontId="30" fillId="0" borderId="9" xfId="6" applyFont="1" applyBorder="1" applyAlignment="1" applyProtection="1">
      <alignment horizontal="center" vertical="center"/>
    </xf>
    <xf numFmtId="0" fontId="30" fillId="0" borderId="0" xfId="6" applyFont="1" applyFill="1" applyBorder="1" applyAlignment="1" applyProtection="1">
      <alignment horizontal="center" vertical="center"/>
    </xf>
    <xf numFmtId="0" fontId="30" fillId="0" borderId="8" xfId="6" applyNumberFormat="1" applyFont="1" applyFill="1" applyBorder="1" applyAlignment="1" applyProtection="1">
      <alignment horizontal="center" vertical="center"/>
    </xf>
    <xf numFmtId="0" fontId="30" fillId="0" borderId="11" xfId="6" applyNumberFormat="1" applyFont="1" applyFill="1" applyBorder="1" applyAlignment="1" applyProtection="1">
      <alignment horizontal="center" vertical="center"/>
    </xf>
    <xf numFmtId="0" fontId="30" fillId="0" borderId="11" xfId="6" applyFont="1" applyFill="1" applyBorder="1" applyAlignment="1" applyProtection="1">
      <alignment horizontal="center" vertical="center"/>
    </xf>
    <xf numFmtId="178" fontId="30" fillId="13" borderId="4" xfId="6" applyNumberFormat="1" applyFont="1" applyFill="1" applyBorder="1" applyAlignment="1" applyProtection="1">
      <alignment horizontal="center" vertical="center"/>
      <protection locked="0"/>
    </xf>
    <xf numFmtId="0" fontId="30" fillId="0" borderId="4" xfId="6" applyFont="1" applyFill="1" applyBorder="1" applyAlignment="1" applyProtection="1">
      <alignment horizontal="center" vertical="center"/>
    </xf>
    <xf numFmtId="179" fontId="30" fillId="13" borderId="0" xfId="6" applyNumberFormat="1" applyFont="1" applyFill="1" applyBorder="1" applyAlignment="1" applyProtection="1">
      <alignment horizontal="center" vertical="center"/>
      <protection locked="0"/>
    </xf>
    <xf numFmtId="0" fontId="30" fillId="13" borderId="0" xfId="6" applyFont="1" applyFill="1" applyBorder="1" applyAlignment="1" applyProtection="1">
      <alignment horizontal="center" vertical="center"/>
    </xf>
    <xf numFmtId="0" fontId="30" fillId="13" borderId="8" xfId="6" applyFont="1" applyFill="1" applyBorder="1" applyAlignment="1" applyProtection="1">
      <alignment horizontal="center" vertical="center"/>
    </xf>
    <xf numFmtId="0" fontId="30" fillId="13" borderId="11" xfId="6" applyFont="1" applyFill="1" applyBorder="1" applyAlignment="1" applyProtection="1">
      <alignment horizontal="center" vertical="center"/>
    </xf>
    <xf numFmtId="0" fontId="30" fillId="13" borderId="0" xfId="6" applyFont="1" applyFill="1" applyBorder="1" applyAlignment="1" applyProtection="1">
      <alignment horizontal="left" vertical="center"/>
    </xf>
    <xf numFmtId="0" fontId="30" fillId="0" borderId="4" xfId="6" applyNumberFormat="1" applyFont="1" applyFill="1" applyBorder="1" applyAlignment="1" applyProtection="1">
      <alignment horizontal="center" vertical="center"/>
    </xf>
    <xf numFmtId="0" fontId="30" fillId="13" borderId="4" xfId="6" applyNumberFormat="1" applyFont="1" applyFill="1" applyBorder="1" applyAlignment="1" applyProtection="1">
      <alignment horizontal="center" vertical="center"/>
    </xf>
    <xf numFmtId="178" fontId="30" fillId="0" borderId="4" xfId="6" applyNumberFormat="1" applyFont="1" applyFill="1" applyBorder="1" applyAlignment="1" applyProtection="1">
      <alignment horizontal="center" vertical="center"/>
      <protection locked="0"/>
    </xf>
    <xf numFmtId="0" fontId="30" fillId="0" borderId="0" xfId="0" applyFont="1" applyAlignment="1" applyProtection="1">
      <alignment horizontal="center" vertical="center"/>
    </xf>
    <xf numFmtId="0" fontId="30" fillId="0" borderId="63" xfId="6" applyNumberFormat="1" applyFont="1" applyFill="1" applyBorder="1" applyAlignment="1" applyProtection="1">
      <alignment horizontal="center" vertical="center"/>
    </xf>
    <xf numFmtId="0" fontId="30" fillId="11" borderId="64" xfId="6" applyNumberFormat="1" applyFont="1" applyFill="1" applyBorder="1" applyAlignment="1" applyProtection="1">
      <alignment horizontal="center" vertical="center"/>
      <protection locked="0"/>
    </xf>
    <xf numFmtId="0" fontId="30" fillId="0" borderId="64" xfId="6" applyFont="1" applyFill="1" applyBorder="1" applyAlignment="1" applyProtection="1">
      <alignment horizontal="center" vertical="center"/>
    </xf>
    <xf numFmtId="0" fontId="30" fillId="11" borderId="26" xfId="6" applyNumberFormat="1" applyFont="1" applyFill="1" applyBorder="1" applyAlignment="1" applyProtection="1">
      <alignment horizontal="center" vertical="center"/>
      <protection locked="0"/>
    </xf>
    <xf numFmtId="0" fontId="30" fillId="0" borderId="74" xfId="6" applyNumberFormat="1" applyFont="1" applyFill="1" applyBorder="1" applyAlignment="1" applyProtection="1">
      <alignment horizontal="center" vertical="center"/>
    </xf>
    <xf numFmtId="0" fontId="30" fillId="0" borderId="74" xfId="6" applyFont="1" applyFill="1" applyBorder="1" applyAlignment="1" applyProtection="1">
      <alignment horizontal="center" vertical="center"/>
    </xf>
    <xf numFmtId="0" fontId="30" fillId="0" borderId="64" xfId="6" applyFont="1" applyFill="1" applyBorder="1" applyAlignment="1" applyProtection="1">
      <alignment horizontal="left" vertical="center"/>
    </xf>
    <xf numFmtId="0" fontId="30" fillId="0" borderId="62" xfId="0" applyFont="1" applyFill="1" applyBorder="1" applyAlignment="1" applyProtection="1">
      <alignment vertical="center"/>
    </xf>
    <xf numFmtId="0" fontId="30" fillId="13" borderId="4" xfId="0" applyFont="1" applyFill="1" applyBorder="1" applyAlignment="1" applyProtection="1">
      <alignment vertical="center"/>
    </xf>
    <xf numFmtId="0" fontId="30" fillId="0" borderId="4" xfId="0" applyFont="1" applyFill="1" applyBorder="1" applyAlignment="1" applyProtection="1">
      <alignment horizontal="center" vertical="center"/>
    </xf>
    <xf numFmtId="0" fontId="30" fillId="0" borderId="4" xfId="0" applyFont="1" applyFill="1" applyBorder="1" applyAlignment="1" applyProtection="1">
      <alignment vertical="center"/>
    </xf>
    <xf numFmtId="0" fontId="30" fillId="0" borderId="0" xfId="6" applyFont="1" applyFill="1" applyBorder="1" applyAlignment="1" applyProtection="1">
      <alignment horizontal="left" vertical="center"/>
    </xf>
    <xf numFmtId="0" fontId="30" fillId="0" borderId="12" xfId="6" applyFont="1" applyFill="1" applyBorder="1" applyAlignment="1" applyProtection="1">
      <alignment horizontal="center" vertical="center"/>
    </xf>
    <xf numFmtId="179" fontId="30" fillId="13" borderId="13" xfId="6" applyNumberFormat="1" applyFont="1" applyFill="1" applyBorder="1" applyAlignment="1" applyProtection="1">
      <alignment horizontal="center" vertical="center"/>
      <protection locked="0"/>
    </xf>
    <xf numFmtId="0" fontId="30" fillId="13" borderId="13" xfId="6" applyFont="1" applyFill="1" applyBorder="1" applyAlignment="1" applyProtection="1">
      <alignment horizontal="center" vertical="center"/>
    </xf>
    <xf numFmtId="0" fontId="30" fillId="13" borderId="12" xfId="6" applyFont="1" applyFill="1" applyBorder="1" applyAlignment="1" applyProtection="1">
      <alignment horizontal="center" vertical="center"/>
    </xf>
    <xf numFmtId="0" fontId="30" fillId="13" borderId="17" xfId="6" applyFont="1" applyFill="1" applyBorder="1" applyAlignment="1" applyProtection="1">
      <alignment horizontal="center" vertical="center"/>
    </xf>
    <xf numFmtId="0" fontId="30" fillId="0" borderId="13" xfId="6" applyFont="1" applyFill="1" applyBorder="1" applyAlignment="1" applyProtection="1">
      <alignment horizontal="left" vertical="center"/>
    </xf>
    <xf numFmtId="0" fontId="30" fillId="0" borderId="5" xfId="6" applyNumberFormat="1" applyFont="1" applyFill="1" applyBorder="1" applyAlignment="1" applyProtection="1">
      <alignment horizontal="center" vertical="center"/>
    </xf>
    <xf numFmtId="0" fontId="30" fillId="13" borderId="5" xfId="6" applyNumberFormat="1" applyFont="1" applyFill="1" applyBorder="1" applyAlignment="1" applyProtection="1">
      <alignment horizontal="center" vertical="center"/>
    </xf>
    <xf numFmtId="0" fontId="30" fillId="0" borderId="5" xfId="6" applyNumberFormat="1" applyFont="1" applyFill="1" applyBorder="1" applyAlignment="1" applyProtection="1">
      <alignment vertical="center"/>
    </xf>
    <xf numFmtId="0" fontId="30" fillId="12" borderId="10" xfId="6" applyNumberFormat="1" applyFont="1" applyFill="1" applyBorder="1" applyAlignment="1" applyProtection="1">
      <alignment horizontal="center" vertical="center"/>
    </xf>
    <xf numFmtId="0" fontId="30" fillId="1" borderId="9" xfId="6" applyNumberFormat="1" applyFont="1" applyFill="1" applyBorder="1" applyAlignment="1" applyProtection="1">
      <alignment horizontal="center" vertical="center"/>
    </xf>
    <xf numFmtId="0" fontId="30" fillId="1" borderId="9" xfId="6" applyFont="1" applyFill="1" applyBorder="1" applyAlignment="1" applyProtection="1">
      <alignment horizontal="center" vertical="center"/>
    </xf>
    <xf numFmtId="0" fontId="30" fillId="1" borderId="10" xfId="6" applyNumberFormat="1" applyFont="1" applyFill="1" applyBorder="1" applyAlignment="1" applyProtection="1">
      <alignment horizontal="center" vertical="center"/>
    </xf>
    <xf numFmtId="0" fontId="30" fillId="1" borderId="7" xfId="6" applyNumberFormat="1" applyFont="1" applyFill="1" applyBorder="1" applyAlignment="1" applyProtection="1">
      <alignment horizontal="center" vertical="center"/>
    </xf>
    <xf numFmtId="0" fontId="30" fillId="1" borderId="14" xfId="6" applyNumberFormat="1" applyFont="1" applyFill="1" applyBorder="1" applyAlignment="1" applyProtection="1">
      <alignment horizontal="center" vertical="center"/>
    </xf>
    <xf numFmtId="0" fontId="30" fillId="1" borderId="14" xfId="6" applyFont="1" applyFill="1" applyBorder="1" applyAlignment="1" applyProtection="1">
      <alignment horizontal="center" vertical="center"/>
    </xf>
    <xf numFmtId="0" fontId="30" fillId="1" borderId="6" xfId="0" applyFont="1" applyFill="1" applyBorder="1" applyAlignment="1" applyProtection="1">
      <alignment vertical="center"/>
    </xf>
    <xf numFmtId="0" fontId="30" fillId="1" borderId="8" xfId="0" applyFont="1" applyFill="1" applyBorder="1" applyAlignment="1" applyProtection="1">
      <alignment vertical="center"/>
    </xf>
    <xf numFmtId="0" fontId="30" fillId="1" borderId="6" xfId="6" applyFont="1" applyFill="1" applyBorder="1" applyAlignment="1" applyProtection="1">
      <alignment horizontal="center" vertical="center"/>
    </xf>
    <xf numFmtId="0" fontId="30" fillId="12" borderId="8" xfId="6" applyFont="1" applyFill="1" applyBorder="1" applyAlignment="1" applyProtection="1">
      <alignment horizontal="center" vertical="center"/>
    </xf>
    <xf numFmtId="0" fontId="30" fillId="1" borderId="0" xfId="6" applyFont="1" applyFill="1" applyBorder="1" applyAlignment="1" applyProtection="1">
      <alignment horizontal="center" vertical="center"/>
    </xf>
    <xf numFmtId="0" fontId="30" fillId="1" borderId="8" xfId="6" applyNumberFormat="1" applyFont="1" applyFill="1" applyBorder="1" applyAlignment="1" applyProtection="1">
      <alignment horizontal="center" vertical="center"/>
    </xf>
    <xf numFmtId="0" fontId="30" fillId="1" borderId="11" xfId="6" applyNumberFormat="1" applyFont="1" applyFill="1" applyBorder="1" applyAlignment="1" applyProtection="1">
      <alignment horizontal="center" vertical="center"/>
    </xf>
    <xf numFmtId="0" fontId="30" fillId="1" borderId="8" xfId="6" applyFont="1" applyFill="1" applyBorder="1" applyAlignment="1" applyProtection="1">
      <alignment horizontal="center" vertical="center"/>
    </xf>
    <xf numFmtId="0" fontId="30" fillId="1" borderId="11" xfId="6" applyFont="1" applyFill="1" applyBorder="1" applyAlignment="1" applyProtection="1">
      <alignment horizontal="center" vertical="center"/>
    </xf>
    <xf numFmtId="0" fontId="30" fillId="1" borderId="4" xfId="6" applyFont="1" applyFill="1" applyBorder="1" applyAlignment="1" applyProtection="1">
      <alignment horizontal="center" vertical="center"/>
    </xf>
    <xf numFmtId="0" fontId="30" fillId="1" borderId="4" xfId="6" applyFont="1" applyFill="1" applyBorder="1" applyAlignment="1" applyProtection="1">
      <alignment horizontal="left" vertical="center"/>
    </xf>
    <xf numFmtId="0" fontId="30" fillId="12" borderId="66" xfId="6" applyFont="1" applyFill="1" applyBorder="1" applyAlignment="1" applyProtection="1">
      <alignment horizontal="center" vertical="center"/>
    </xf>
    <xf numFmtId="179" fontId="30" fillId="1" borderId="67" xfId="6" applyNumberFormat="1" applyFont="1" applyFill="1" applyBorder="1" applyAlignment="1" applyProtection="1">
      <alignment horizontal="center" vertical="center"/>
    </xf>
    <xf numFmtId="0" fontId="30" fillId="1" borderId="67" xfId="6" applyFont="1" applyFill="1" applyBorder="1" applyAlignment="1" applyProtection="1">
      <alignment horizontal="center" vertical="center"/>
    </xf>
    <xf numFmtId="0" fontId="30" fillId="1" borderId="66" xfId="6" applyFont="1" applyFill="1" applyBorder="1" applyAlignment="1" applyProtection="1">
      <alignment horizontal="center" vertical="center"/>
    </xf>
    <xf numFmtId="0" fontId="30" fillId="1" borderId="68" xfId="6" applyFont="1" applyFill="1" applyBorder="1" applyAlignment="1" applyProtection="1">
      <alignment horizontal="center" vertical="center"/>
    </xf>
    <xf numFmtId="0" fontId="30" fillId="1" borderId="67" xfId="6" applyFont="1" applyFill="1" applyBorder="1" applyAlignment="1" applyProtection="1">
      <alignment horizontal="left" vertical="center"/>
    </xf>
    <xf numFmtId="0" fontId="30" fillId="1" borderId="80" xfId="6" applyNumberFormat="1" applyFont="1" applyFill="1" applyBorder="1" applyAlignment="1" applyProtection="1">
      <alignment vertical="center"/>
    </xf>
    <xf numFmtId="0" fontId="30" fillId="1" borderId="4" xfId="6" applyNumberFormat="1" applyFont="1" applyFill="1" applyBorder="1" applyAlignment="1" applyProtection="1">
      <alignment vertical="center"/>
    </xf>
    <xf numFmtId="0" fontId="30" fillId="1" borderId="8" xfId="6" applyNumberFormat="1" applyFont="1" applyFill="1" applyBorder="1" applyAlignment="1" applyProtection="1">
      <alignment vertical="center"/>
    </xf>
    <xf numFmtId="0" fontId="30" fillId="1" borderId="4" xfId="6" applyNumberFormat="1" applyFont="1" applyFill="1" applyBorder="1" applyAlignment="1" applyProtection="1">
      <alignment horizontal="center" vertical="center"/>
    </xf>
    <xf numFmtId="0" fontId="30" fillId="12" borderId="8" xfId="6" applyNumberFormat="1" applyFont="1" applyFill="1" applyBorder="1" applyAlignment="1" applyProtection="1">
      <alignment horizontal="center" vertical="center"/>
    </xf>
    <xf numFmtId="0" fontId="30" fillId="1" borderId="0" xfId="6" applyNumberFormat="1" applyFont="1" applyFill="1" applyBorder="1" applyAlignment="1" applyProtection="1">
      <alignment horizontal="center" vertical="center"/>
    </xf>
    <xf numFmtId="0" fontId="30" fillId="1" borderId="13" xfId="6" applyNumberFormat="1" applyFont="1" applyFill="1" applyBorder="1" applyAlignment="1" applyProtection="1">
      <alignment horizontal="center" vertical="center"/>
    </xf>
    <xf numFmtId="0" fontId="30" fillId="1" borderId="0" xfId="6" applyFont="1" applyFill="1" applyBorder="1" applyAlignment="1" applyProtection="1">
      <alignment horizontal="left" vertical="center"/>
    </xf>
    <xf numFmtId="0" fontId="30" fillId="1" borderId="4" xfId="0" applyFont="1" applyFill="1" applyBorder="1" applyAlignment="1" applyProtection="1">
      <alignment vertical="center"/>
    </xf>
    <xf numFmtId="0" fontId="30" fillId="12" borderId="12" xfId="6" applyFont="1" applyFill="1" applyBorder="1" applyAlignment="1" applyProtection="1">
      <alignment horizontal="center" vertical="center"/>
    </xf>
    <xf numFmtId="179" fontId="30" fillId="1" borderId="13" xfId="6" applyNumberFormat="1" applyFont="1" applyFill="1" applyBorder="1" applyAlignment="1" applyProtection="1">
      <alignment horizontal="center" vertical="center"/>
    </xf>
    <xf numFmtId="0" fontId="30" fillId="1" borderId="13" xfId="6" applyFont="1" applyFill="1" applyBorder="1" applyAlignment="1" applyProtection="1">
      <alignment horizontal="center" vertical="center"/>
    </xf>
    <xf numFmtId="0" fontId="30" fillId="1" borderId="12" xfId="6" applyFont="1" applyFill="1" applyBorder="1" applyAlignment="1" applyProtection="1">
      <alignment horizontal="center" vertical="center"/>
    </xf>
    <xf numFmtId="0" fontId="30" fillId="1" borderId="17" xfId="6" applyFont="1" applyFill="1" applyBorder="1" applyAlignment="1" applyProtection="1">
      <alignment horizontal="center" vertical="center"/>
    </xf>
    <xf numFmtId="0" fontId="30" fillId="1" borderId="13" xfId="6" applyFont="1" applyFill="1" applyBorder="1" applyAlignment="1" applyProtection="1">
      <alignment horizontal="left" vertical="center"/>
    </xf>
    <xf numFmtId="0" fontId="30" fillId="1" borderId="5" xfId="6" applyNumberFormat="1" applyFont="1" applyFill="1" applyBorder="1" applyAlignment="1" applyProtection="1">
      <alignment vertical="center"/>
    </xf>
    <xf numFmtId="0" fontId="30" fillId="1" borderId="12" xfId="6" applyNumberFormat="1" applyFont="1" applyFill="1" applyBorder="1" applyAlignment="1" applyProtection="1">
      <alignment vertical="center"/>
    </xf>
    <xf numFmtId="0" fontId="30" fillId="3" borderId="6" xfId="6" applyNumberFormat="1" applyFont="1" applyFill="1" applyBorder="1" applyAlignment="1" applyProtection="1">
      <alignment horizontal="center" vertical="center" wrapText="1" shrinkToFit="1"/>
    </xf>
    <xf numFmtId="0" fontId="30" fillId="2" borderId="9" xfId="6" applyNumberFormat="1" applyFont="1" applyFill="1" applyBorder="1" applyAlignment="1" applyProtection="1">
      <alignment horizontal="center" vertical="center"/>
      <protection locked="0"/>
    </xf>
    <xf numFmtId="0" fontId="30" fillId="2" borderId="7" xfId="6" applyNumberFormat="1" applyFont="1" applyFill="1" applyBorder="1" applyAlignment="1" applyProtection="1">
      <alignment horizontal="center" vertical="center"/>
      <protection locked="0"/>
    </xf>
    <xf numFmtId="0" fontId="30" fillId="0" borderId="4" xfId="6" applyFont="1" applyFill="1" applyBorder="1" applyAlignment="1" applyProtection="1">
      <alignment horizontal="left" vertical="center"/>
    </xf>
    <xf numFmtId="0" fontId="30" fillId="13" borderId="13" xfId="6" applyFont="1" applyFill="1" applyBorder="1" applyAlignment="1" applyProtection="1">
      <alignment horizontal="left" vertical="center"/>
    </xf>
    <xf numFmtId="178" fontId="34" fillId="13" borderId="4" xfId="0" applyNumberFormat="1" applyFont="1" applyFill="1" applyBorder="1" applyAlignment="1" applyProtection="1">
      <alignment horizontal="center" vertical="center"/>
      <protection locked="0"/>
    </xf>
    <xf numFmtId="178" fontId="30" fillId="0" borderId="4" xfId="0" applyNumberFormat="1" applyFont="1" applyBorder="1" applyAlignment="1" applyProtection="1">
      <alignment horizontal="center" vertical="center"/>
    </xf>
    <xf numFmtId="0" fontId="30" fillId="2" borderId="64" xfId="6" applyNumberFormat="1" applyFont="1" applyFill="1" applyBorder="1" applyAlignment="1" applyProtection="1">
      <alignment horizontal="center" vertical="center"/>
      <protection locked="0"/>
    </xf>
    <xf numFmtId="0" fontId="30" fillId="2" borderId="26" xfId="6" applyNumberFormat="1" applyFont="1" applyFill="1" applyBorder="1" applyAlignment="1" applyProtection="1">
      <alignment horizontal="center" vertical="center"/>
      <protection locked="0"/>
    </xf>
    <xf numFmtId="0" fontId="34" fillId="0" borderId="0" xfId="6" applyFont="1" applyAlignment="1" applyProtection="1">
      <alignment horizontal="left"/>
    </xf>
    <xf numFmtId="0" fontId="34" fillId="0" borderId="0" xfId="6" applyFont="1" applyFill="1" applyAlignment="1" applyProtection="1">
      <alignment vertical="center"/>
    </xf>
    <xf numFmtId="0" fontId="34" fillId="0" borderId="0" xfId="6" applyNumberFormat="1" applyFont="1" applyFill="1" applyBorder="1" applyAlignment="1" applyProtection="1">
      <alignment vertical="center"/>
    </xf>
    <xf numFmtId="0" fontId="43" fillId="0" borderId="0" xfId="6" applyFont="1" applyAlignment="1" applyProtection="1">
      <alignment vertical="center"/>
    </xf>
    <xf numFmtId="0" fontId="34" fillId="11" borderId="1" xfId="0" applyNumberFormat="1" applyFont="1" applyFill="1" applyBorder="1" applyAlignment="1" applyProtection="1">
      <alignment vertical="center"/>
      <protection locked="0"/>
    </xf>
    <xf numFmtId="58" fontId="34" fillId="11" borderId="1" xfId="6" applyNumberFormat="1" applyFont="1" applyFill="1" applyBorder="1" applyAlignment="1" applyProtection="1">
      <alignment horizontal="center" vertical="center" shrinkToFit="1"/>
      <protection locked="0"/>
    </xf>
    <xf numFmtId="0" fontId="34" fillId="0" borderId="1" xfId="0" applyNumberFormat="1" applyFont="1" applyFill="1" applyBorder="1" applyAlignment="1" applyProtection="1">
      <alignment vertical="center"/>
    </xf>
    <xf numFmtId="58" fontId="34" fillId="0" borderId="1" xfId="0" applyNumberFormat="1" applyFont="1" applyFill="1" applyBorder="1" applyAlignment="1" applyProtection="1">
      <alignment vertical="center" shrinkToFit="1"/>
    </xf>
    <xf numFmtId="179" fontId="34" fillId="0" borderId="0" xfId="0" applyNumberFormat="1" applyFont="1" applyFill="1" applyBorder="1" applyAlignment="1" applyProtection="1">
      <alignment horizontal="center" vertical="center"/>
      <protection locked="0"/>
    </xf>
    <xf numFmtId="178" fontId="34" fillId="0" borderId="0" xfId="6" applyNumberFormat="1" applyFont="1" applyFill="1" applyBorder="1" applyAlignment="1" applyProtection="1">
      <alignment horizontal="left" vertical="center"/>
    </xf>
    <xf numFmtId="0" fontId="34" fillId="0" borderId="0" xfId="6" applyNumberFormat="1" applyFont="1" applyAlignment="1" applyProtection="1">
      <alignment vertical="center"/>
    </xf>
    <xf numFmtId="0" fontId="34" fillId="2" borderId="1" xfId="12" applyNumberFormat="1" applyFont="1" applyFill="1" applyBorder="1" applyAlignment="1" applyProtection="1">
      <alignment horizontal="center" vertical="center"/>
      <protection locked="0"/>
    </xf>
    <xf numFmtId="0" fontId="34" fillId="3" borderId="2" xfId="12" applyNumberFormat="1" applyFont="1" applyFill="1" applyBorder="1" applyAlignment="1" applyProtection="1">
      <alignment vertical="center"/>
    </xf>
    <xf numFmtId="0" fontId="34" fillId="3" borderId="7" xfId="12" applyNumberFormat="1" applyFont="1" applyFill="1" applyBorder="1" applyAlignment="1" applyProtection="1">
      <alignment vertical="center" wrapText="1"/>
    </xf>
    <xf numFmtId="0" fontId="34" fillId="3" borderId="156" xfId="12" applyNumberFormat="1" applyFont="1" applyFill="1" applyBorder="1" applyAlignment="1" applyProtection="1">
      <alignment vertical="center"/>
    </xf>
    <xf numFmtId="0" fontId="34" fillId="0" borderId="0" xfId="4" quotePrefix="1" applyNumberFormat="1" applyFont="1" applyAlignment="1">
      <alignment vertical="center"/>
    </xf>
    <xf numFmtId="0" fontId="34" fillId="0" borderId="0" xfId="4" applyFont="1" applyAlignment="1">
      <alignment vertical="center"/>
    </xf>
    <xf numFmtId="0" fontId="40" fillId="11" borderId="152" xfId="4" applyFont="1" applyFill="1" applyBorder="1" applyAlignment="1" applyProtection="1">
      <alignment vertical="center"/>
      <protection locked="0"/>
    </xf>
    <xf numFmtId="0" fontId="40" fillId="0" borderId="0" xfId="4" applyFont="1" applyAlignment="1">
      <alignment vertical="center"/>
    </xf>
    <xf numFmtId="0" fontId="40" fillId="0" borderId="0" xfId="4" applyFont="1" applyAlignment="1" applyProtection="1">
      <alignment horizontal="center" vertical="center"/>
      <protection locked="0"/>
    </xf>
    <xf numFmtId="0" fontId="34" fillId="10" borderId="0" xfId="4" applyFont="1" applyFill="1" applyAlignment="1">
      <alignment vertical="center"/>
    </xf>
    <xf numFmtId="0" fontId="34" fillId="11" borderId="153" xfId="4" applyFont="1" applyFill="1" applyBorder="1" applyAlignment="1" applyProtection="1">
      <alignment vertical="center"/>
      <protection locked="0"/>
    </xf>
    <xf numFmtId="0" fontId="34" fillId="0" borderId="153" xfId="4" applyFont="1" applyBorder="1" applyAlignment="1">
      <alignment vertical="center"/>
    </xf>
    <xf numFmtId="0" fontId="34" fillId="0" borderId="154" xfId="4" applyFont="1" applyBorder="1" applyAlignment="1">
      <alignment vertical="center"/>
    </xf>
    <xf numFmtId="0" fontId="34" fillId="0" borderId="152" xfId="4" applyFont="1" applyBorder="1" applyAlignment="1">
      <alignment vertical="center"/>
    </xf>
    <xf numFmtId="0" fontId="34" fillId="0" borderId="155" xfId="4" applyFont="1" applyBorder="1" applyAlignment="1">
      <alignment vertical="center"/>
    </xf>
    <xf numFmtId="0" fontId="34" fillId="0" borderId="148" xfId="4" applyFont="1" applyBorder="1" applyAlignment="1">
      <alignment vertical="center"/>
    </xf>
    <xf numFmtId="0" fontId="34" fillId="0" borderId="0" xfId="4" applyFont="1" applyBorder="1" applyAlignment="1">
      <alignment vertical="center"/>
    </xf>
    <xf numFmtId="0" fontId="34" fillId="0" borderId="8" xfId="12" applyNumberFormat="1" applyFont="1" applyFill="1" applyBorder="1" applyAlignment="1" applyProtection="1">
      <alignment vertical="center"/>
    </xf>
    <xf numFmtId="0" fontId="34" fillId="0" borderId="0" xfId="12" applyNumberFormat="1" applyFont="1" applyFill="1" applyBorder="1" applyAlignment="1" applyProtection="1">
      <alignment horizontal="center" vertical="center"/>
    </xf>
    <xf numFmtId="0" fontId="34" fillId="0" borderId="0" xfId="6" applyFont="1" applyAlignment="1" applyProtection="1">
      <alignment horizontal="right" vertical="center"/>
    </xf>
    <xf numFmtId="58" fontId="34" fillId="0" borderId="0" xfId="6" applyNumberFormat="1" applyFont="1" applyFill="1" applyBorder="1" applyAlignment="1" applyProtection="1">
      <alignment vertical="center"/>
    </xf>
    <xf numFmtId="0" fontId="34" fillId="13" borderId="0" xfId="6" applyFont="1" applyFill="1" applyAlignment="1" applyProtection="1">
      <alignment vertical="center"/>
    </xf>
    <xf numFmtId="0" fontId="34" fillId="3" borderId="1" xfId="6" applyNumberFormat="1" applyFont="1" applyFill="1" applyBorder="1" applyAlignment="1" applyProtection="1">
      <alignment vertical="center" wrapText="1"/>
    </xf>
    <xf numFmtId="0" fontId="34" fillId="3" borderId="7" xfId="6" applyNumberFormat="1" applyFont="1" applyFill="1" applyBorder="1" applyAlignment="1" applyProtection="1">
      <alignment horizontal="left" vertical="center"/>
    </xf>
    <xf numFmtId="0" fontId="34" fillId="3" borderId="3" xfId="6" applyNumberFormat="1" applyFont="1" applyFill="1" applyBorder="1" applyAlignment="1" applyProtection="1">
      <alignment horizontal="center" vertical="center" wrapText="1"/>
    </xf>
    <xf numFmtId="0" fontId="34" fillId="3" borderId="1" xfId="6" applyNumberFormat="1" applyFont="1" applyFill="1" applyBorder="1" applyAlignment="1">
      <alignment horizontal="center" vertical="center" wrapText="1"/>
    </xf>
    <xf numFmtId="0" fontId="34" fillId="3" borderId="5" xfId="6" applyNumberFormat="1" applyFont="1" applyFill="1" applyBorder="1" applyAlignment="1" applyProtection="1">
      <alignment horizontal="center" vertical="center" wrapText="1"/>
    </xf>
    <xf numFmtId="0" fontId="34" fillId="3" borderId="5" xfId="6" applyNumberFormat="1" applyFont="1" applyFill="1" applyBorder="1" applyAlignment="1" applyProtection="1">
      <alignment vertical="center"/>
    </xf>
    <xf numFmtId="0" fontId="34" fillId="3" borderId="5" xfId="6" applyNumberFormat="1" applyFont="1" applyFill="1" applyBorder="1" applyAlignment="1" applyProtection="1">
      <alignment vertical="center" wrapText="1"/>
    </xf>
    <xf numFmtId="0" fontId="34" fillId="2" borderId="1" xfId="6" applyNumberFormat="1" applyFont="1" applyFill="1" applyBorder="1" applyAlignment="1" applyProtection="1">
      <alignment horizontal="center" vertical="center" wrapText="1"/>
      <protection locked="0"/>
    </xf>
    <xf numFmtId="0" fontId="34" fillId="2" borderId="3" xfId="6" applyNumberFormat="1" applyFont="1" applyFill="1" applyBorder="1" applyAlignment="1" applyProtection="1">
      <alignment horizontal="center" vertical="center" wrapText="1"/>
      <protection locked="0"/>
    </xf>
    <xf numFmtId="0" fontId="34" fillId="3" borderId="1" xfId="6" applyNumberFormat="1" applyFont="1" applyFill="1" applyBorder="1" applyAlignment="1" applyProtection="1">
      <alignment vertical="center" shrinkToFit="1"/>
    </xf>
    <xf numFmtId="0" fontId="34" fillId="3" borderId="2" xfId="6" applyFont="1" applyFill="1" applyBorder="1" applyAlignment="1" applyProtection="1">
      <alignment horizontal="center" vertical="center"/>
    </xf>
    <xf numFmtId="0" fontId="34" fillId="13" borderId="3" xfId="6" applyNumberFormat="1" applyFont="1" applyFill="1" applyBorder="1" applyAlignment="1" applyProtection="1">
      <alignment horizontal="left" vertical="center"/>
      <protection locked="0"/>
    </xf>
    <xf numFmtId="0" fontId="34" fillId="0" borderId="8" xfId="12" applyNumberFormat="1" applyFont="1" applyFill="1" applyBorder="1" applyProtection="1">
      <alignment vertical="center"/>
    </xf>
    <xf numFmtId="0" fontId="34" fillId="0" borderId="0" xfId="6" applyFont="1" applyAlignment="1" applyProtection="1"/>
    <xf numFmtId="0" fontId="34" fillId="3" borderId="0" xfId="6" applyFont="1" applyFill="1" applyBorder="1" applyAlignment="1" applyProtection="1">
      <alignment vertical="center"/>
    </xf>
    <xf numFmtId="0" fontId="34" fillId="0" borderId="0" xfId="12" applyNumberFormat="1" applyFont="1" applyFill="1" applyBorder="1" applyAlignment="1" applyProtection="1">
      <alignment vertical="center"/>
    </xf>
    <xf numFmtId="0" fontId="34" fillId="2" borderId="152" xfId="12" applyNumberFormat="1" applyFont="1" applyFill="1" applyBorder="1" applyAlignment="1" applyProtection="1">
      <alignment vertical="center"/>
      <protection locked="0"/>
    </xf>
    <xf numFmtId="0" fontId="34" fillId="0" borderId="0" xfId="6" applyFont="1" applyBorder="1" applyAlignment="1" applyProtection="1">
      <alignment horizontal="left" vertical="center"/>
    </xf>
    <xf numFmtId="0" fontId="34" fillId="3" borderId="7" xfId="6" applyFont="1" applyFill="1" applyBorder="1" applyAlignment="1" applyProtection="1">
      <alignment horizontal="center" vertical="center"/>
    </xf>
    <xf numFmtId="49" fontId="34" fillId="2" borderId="1" xfId="6" applyNumberFormat="1" applyFont="1" applyFill="1" applyBorder="1" applyAlignment="1" applyProtection="1">
      <alignment horizontal="center" vertical="center" shrinkToFit="1"/>
      <protection locked="0"/>
    </xf>
    <xf numFmtId="49" fontId="34" fillId="2" borderId="3" xfId="6" applyNumberFormat="1" applyFont="1" applyFill="1" applyBorder="1" applyAlignment="1" applyProtection="1">
      <alignment horizontal="center" vertical="center" shrinkToFit="1"/>
      <protection locked="0"/>
    </xf>
    <xf numFmtId="0" fontId="34" fillId="3" borderId="5" xfId="6" applyFont="1" applyFill="1" applyBorder="1" applyAlignment="1" applyProtection="1">
      <alignment horizontal="center" vertical="center"/>
    </xf>
    <xf numFmtId="0" fontId="34" fillId="3" borderId="6" xfId="6" applyNumberFormat="1" applyFont="1" applyFill="1" applyBorder="1" applyAlignment="1" applyProtection="1">
      <alignment horizontal="center"/>
    </xf>
    <xf numFmtId="0" fontId="34" fillId="3" borderId="4" xfId="6" applyFont="1" applyFill="1" applyBorder="1" applyAlignment="1" applyProtection="1">
      <alignment horizontal="center" vertical="top"/>
    </xf>
    <xf numFmtId="0" fontId="34" fillId="0" borderId="156" xfId="0" applyFont="1" applyBorder="1" applyAlignment="1" applyProtection="1">
      <alignment vertical="center"/>
    </xf>
    <xf numFmtId="0" fontId="34" fillId="3" borderId="156" xfId="6" applyFont="1" applyFill="1" applyBorder="1" applyAlignment="1" applyProtection="1">
      <alignment vertical="center"/>
    </xf>
    <xf numFmtId="0" fontId="34" fillId="3" borderId="175" xfId="6" applyFont="1" applyFill="1" applyBorder="1" applyAlignment="1" applyProtection="1">
      <alignment vertical="center"/>
    </xf>
    <xf numFmtId="0" fontId="34" fillId="3" borderId="176" xfId="6" applyFont="1" applyFill="1" applyBorder="1" applyAlignment="1" applyProtection="1">
      <alignment vertical="center"/>
    </xf>
    <xf numFmtId="0" fontId="34" fillId="10" borderId="0" xfId="0" applyFont="1" applyFill="1" applyAlignment="1">
      <alignment vertical="center"/>
    </xf>
    <xf numFmtId="0" fontId="34" fillId="0" borderId="166" xfId="6" applyNumberFormat="1" applyFont="1" applyFill="1" applyBorder="1" applyAlignment="1" applyProtection="1">
      <alignment horizontal="center" vertical="center"/>
      <protection locked="0"/>
    </xf>
    <xf numFmtId="0" fontId="34" fillId="3" borderId="0" xfId="6" applyFont="1" applyFill="1" applyAlignment="1" applyProtection="1">
      <alignment vertical="top"/>
    </xf>
    <xf numFmtId="0" fontId="37" fillId="0" borderId="0" xfId="0" applyFont="1" applyProtection="1"/>
    <xf numFmtId="0" fontId="34" fillId="0" borderId="0" xfId="0" applyNumberFormat="1" applyFont="1" applyFill="1" applyBorder="1" applyAlignment="1" applyProtection="1">
      <alignment vertical="center"/>
      <protection locked="0"/>
    </xf>
    <xf numFmtId="0" fontId="44" fillId="3" borderId="0" xfId="6" applyFont="1" applyFill="1" applyBorder="1" applyAlignment="1">
      <alignment vertical="center"/>
    </xf>
    <xf numFmtId="0" fontId="34" fillId="3" borderId="8" xfId="6" applyFont="1" applyFill="1" applyBorder="1" applyAlignment="1" applyProtection="1">
      <alignment horizontal="left" vertical="center"/>
    </xf>
    <xf numFmtId="0" fontId="34" fillId="3" borderId="0" xfId="6" applyNumberFormat="1" applyFont="1" applyFill="1" applyBorder="1" applyAlignment="1" applyProtection="1">
      <alignment horizontal="left" vertical="center" shrinkToFit="1"/>
    </xf>
    <xf numFmtId="0" fontId="34" fillId="11" borderId="7" xfId="6" applyNumberFormat="1" applyFont="1" applyFill="1" applyBorder="1" applyAlignment="1" applyProtection="1">
      <alignment horizontal="center" vertical="center"/>
      <protection locked="0"/>
    </xf>
    <xf numFmtId="0" fontId="34" fillId="3" borderId="3" xfId="6" applyNumberFormat="1" applyFont="1" applyFill="1" applyBorder="1" applyAlignment="1" applyProtection="1">
      <alignment horizontal="right" vertical="center"/>
    </xf>
    <xf numFmtId="0" fontId="34" fillId="0" borderId="0" xfId="0" applyFont="1" applyAlignment="1" applyProtection="1">
      <alignment horizontal="center"/>
    </xf>
    <xf numFmtId="0" fontId="34" fillId="0" borderId="0" xfId="0" applyFont="1" applyBorder="1" applyProtection="1"/>
    <xf numFmtId="0" fontId="34" fillId="0" borderId="13" xfId="0" applyNumberFormat="1" applyFont="1" applyFill="1" applyBorder="1" applyAlignment="1" applyProtection="1">
      <alignment horizontal="center" vertical="center"/>
    </xf>
    <xf numFmtId="0" fontId="34" fillId="0" borderId="13" xfId="0" applyFont="1" applyFill="1" applyBorder="1" applyAlignment="1" applyProtection="1">
      <alignment vertical="center"/>
    </xf>
    <xf numFmtId="0" fontId="45" fillId="0" borderId="0" xfId="11" applyFont="1" applyFill="1" applyAlignment="1" applyProtection="1">
      <alignment vertical="center"/>
    </xf>
    <xf numFmtId="0" fontId="34" fillId="0" borderId="1" xfId="0" applyFont="1" applyFill="1" applyBorder="1" applyAlignment="1" applyProtection="1">
      <alignment horizontal="center" vertical="center"/>
    </xf>
    <xf numFmtId="0" fontId="34" fillId="0" borderId="8" xfId="0" applyFont="1" applyFill="1" applyBorder="1" applyAlignment="1" applyProtection="1">
      <alignment vertical="center"/>
    </xf>
    <xf numFmtId="0" fontId="34" fillId="0" borderId="8" xfId="14" applyNumberFormat="1" applyFont="1" applyFill="1" applyBorder="1" applyAlignment="1" applyProtection="1">
      <alignment vertical="center"/>
    </xf>
    <xf numFmtId="0" fontId="34" fillId="0" borderId="0" xfId="14" applyNumberFormat="1" applyFont="1" applyFill="1" applyBorder="1" applyAlignment="1" applyProtection="1">
      <alignment vertical="center"/>
    </xf>
    <xf numFmtId="0" fontId="34" fillId="0" borderId="0" xfId="6" applyNumberFormat="1" applyFont="1" applyFill="1" applyBorder="1" applyAlignment="1" applyProtection="1">
      <alignment vertical="center" shrinkToFit="1"/>
    </xf>
    <xf numFmtId="0" fontId="34" fillId="0" borderId="0" xfId="10" applyFont="1" applyFill="1" applyAlignment="1" applyProtection="1">
      <alignment vertical="center"/>
    </xf>
    <xf numFmtId="0" fontId="46" fillId="0" borderId="1" xfId="10" applyFont="1" applyFill="1" applyBorder="1" applyAlignment="1" applyProtection="1">
      <alignment horizontal="center" vertical="center" wrapText="1"/>
    </xf>
    <xf numFmtId="3" fontId="34" fillId="11" borderId="2" xfId="0" applyNumberFormat="1" applyFont="1" applyFill="1" applyBorder="1" applyAlignment="1" applyProtection="1">
      <alignment vertical="center" shrinkToFit="1"/>
      <protection locked="0"/>
    </xf>
    <xf numFmtId="0" fontId="34" fillId="0" borderId="1" xfId="10" applyFont="1" applyFill="1" applyBorder="1" applyAlignment="1" applyProtection="1">
      <alignment vertical="center"/>
    </xf>
    <xf numFmtId="58" fontId="34" fillId="11" borderId="1" xfId="0" applyNumberFormat="1" applyFont="1" applyFill="1" applyBorder="1" applyAlignment="1" applyProtection="1">
      <alignment vertical="center" shrinkToFit="1"/>
      <protection locked="0"/>
    </xf>
    <xf numFmtId="0" fontId="34" fillId="11" borderId="1" xfId="10" applyNumberFormat="1" applyFont="1" applyFill="1" applyBorder="1" applyAlignment="1" applyProtection="1">
      <alignment horizontal="center" vertical="center"/>
      <protection locked="0"/>
    </xf>
    <xf numFmtId="0" fontId="34" fillId="11" borderId="1" xfId="10" applyNumberFormat="1" applyFont="1" applyFill="1" applyBorder="1" applyAlignment="1" applyProtection="1">
      <alignment horizontal="left" vertical="center" shrinkToFit="1"/>
      <protection locked="0"/>
    </xf>
    <xf numFmtId="0" fontId="34" fillId="0" borderId="13" xfId="14" applyNumberFormat="1" applyFont="1" applyFill="1" applyBorder="1" applyAlignment="1" applyProtection="1">
      <alignment horizontal="left" vertical="center"/>
    </xf>
    <xf numFmtId="0" fontId="34" fillId="0" borderId="8" xfId="6" applyFont="1" applyFill="1" applyBorder="1" applyAlignment="1" applyProtection="1">
      <alignment horizontal="left" vertical="center"/>
    </xf>
    <xf numFmtId="0" fontId="34" fillId="3" borderId="0" xfId="6" applyNumberFormat="1" applyFont="1" applyFill="1" applyBorder="1" applyAlignment="1" applyProtection="1">
      <alignment horizontal="center" vertical="center"/>
    </xf>
    <xf numFmtId="0" fontId="34" fillId="0" borderId="0" xfId="6" applyFont="1" applyFill="1" applyAlignment="1" applyProtection="1">
      <alignment horizontal="left" vertical="center"/>
    </xf>
    <xf numFmtId="0" fontId="34" fillId="0" borderId="8" xfId="14" applyNumberFormat="1" applyFont="1" applyFill="1" applyBorder="1" applyAlignment="1" applyProtection="1">
      <alignment horizontal="left" vertical="center"/>
    </xf>
    <xf numFmtId="0" fontId="34" fillId="0" borderId="0" xfId="14" applyNumberFormat="1" applyFont="1" applyFill="1" applyBorder="1" applyAlignment="1" applyProtection="1">
      <alignment horizontal="left" vertical="center"/>
    </xf>
    <xf numFmtId="0" fontId="34" fillId="2" borderId="2" xfId="14" applyNumberFormat="1" applyFont="1" applyFill="1" applyBorder="1" applyAlignment="1" applyProtection="1">
      <alignment horizontal="center" vertical="center"/>
      <protection locked="0"/>
    </xf>
    <xf numFmtId="0" fontId="34" fillId="0" borderId="1" xfId="6" applyNumberFormat="1" applyFont="1" applyFill="1" applyBorder="1" applyAlignment="1" applyProtection="1">
      <alignment horizontal="center" vertical="center"/>
    </xf>
    <xf numFmtId="183" fontId="34" fillId="2" borderId="1" xfId="6" applyNumberFormat="1" applyFont="1" applyFill="1" applyBorder="1" applyAlignment="1" applyProtection="1">
      <alignment horizontal="right" vertical="center"/>
      <protection locked="0"/>
    </xf>
    <xf numFmtId="0" fontId="34" fillId="0" borderId="0" xfId="6" applyNumberFormat="1" applyFont="1" applyFill="1" applyBorder="1" applyAlignment="1" applyProtection="1">
      <alignment horizontal="left" vertical="center" shrinkToFit="1"/>
    </xf>
    <xf numFmtId="0" fontId="34" fillId="0" borderId="1" xfId="6" applyFont="1" applyBorder="1" applyAlignment="1" applyProtection="1">
      <alignment horizontal="left" vertical="center"/>
    </xf>
    <xf numFmtId="0" fontId="34" fillId="10" borderId="146" xfId="0" applyFont="1" applyFill="1" applyBorder="1" applyAlignment="1" applyProtection="1">
      <alignment horizontal="left" vertical="center"/>
    </xf>
    <xf numFmtId="0" fontId="34" fillId="10" borderId="147" xfId="0" applyFont="1" applyFill="1" applyBorder="1" applyAlignment="1" applyProtection="1">
      <alignment horizontal="center" vertical="center"/>
    </xf>
    <xf numFmtId="0" fontId="36" fillId="10" borderId="16" xfId="0" applyFont="1" applyFill="1" applyBorder="1" applyAlignment="1" applyProtection="1">
      <alignment horizontal="center" vertical="center"/>
    </xf>
    <xf numFmtId="0" fontId="34" fillId="10" borderId="16" xfId="0" applyFont="1" applyFill="1" applyBorder="1" applyAlignment="1" applyProtection="1">
      <alignment horizontal="center" vertical="center"/>
    </xf>
    <xf numFmtId="0" fontId="46" fillId="16" borderId="147" xfId="0" applyFont="1" applyFill="1" applyBorder="1" applyAlignment="1" applyProtection="1">
      <alignment vertical="center" wrapText="1"/>
      <protection locked="0"/>
    </xf>
    <xf numFmtId="3" fontId="34" fillId="16" borderId="16" xfId="0" applyNumberFormat="1" applyFont="1" applyFill="1" applyBorder="1" applyAlignment="1" applyProtection="1">
      <alignment vertical="center"/>
      <protection locked="0"/>
    </xf>
    <xf numFmtId="0" fontId="34" fillId="0" borderId="0" xfId="6" applyNumberFormat="1" applyFont="1" applyFill="1" applyBorder="1" applyAlignment="1" applyProtection="1">
      <alignment horizontal="right" vertical="center"/>
    </xf>
    <xf numFmtId="3" fontId="34" fillId="2" borderId="1" xfId="6" applyNumberFormat="1" applyFont="1" applyFill="1" applyBorder="1" applyAlignment="1" applyProtection="1">
      <alignment vertical="center"/>
      <protection locked="0"/>
    </xf>
    <xf numFmtId="0" fontId="34" fillId="0" borderId="4" xfId="6" applyFont="1" applyBorder="1" applyAlignment="1" applyProtection="1">
      <alignment horizontal="right" vertical="center"/>
    </xf>
    <xf numFmtId="0" fontId="34" fillId="0" borderId="8" xfId="6" applyFont="1" applyBorder="1" applyAlignment="1" applyProtection="1">
      <alignment vertical="center"/>
    </xf>
    <xf numFmtId="0" fontId="34" fillId="3" borderId="0" xfId="6" applyNumberFormat="1" applyFont="1" applyFill="1" applyBorder="1" applyAlignment="1" applyProtection="1">
      <alignment horizontal="right" vertical="center" wrapText="1"/>
    </xf>
    <xf numFmtId="0" fontId="34" fillId="0" borderId="0" xfId="6" applyNumberFormat="1" applyFont="1" applyFill="1" applyBorder="1" applyAlignment="1" applyProtection="1">
      <alignment horizontal="right" vertical="center" shrinkToFit="1"/>
    </xf>
    <xf numFmtId="3" fontId="34" fillId="2" borderId="152" xfId="6" applyNumberFormat="1" applyFont="1" applyFill="1" applyBorder="1" applyAlignment="1" applyProtection="1">
      <alignment vertical="center"/>
      <protection locked="0"/>
    </xf>
    <xf numFmtId="0" fontId="34" fillId="2" borderId="1" xfId="14" applyNumberFormat="1" applyFont="1" applyFill="1" applyBorder="1" applyAlignment="1" applyProtection="1">
      <alignment horizontal="center" vertical="center"/>
      <protection locked="0"/>
    </xf>
    <xf numFmtId="3" fontId="34" fillId="11" borderId="1" xfId="6" applyNumberFormat="1" applyFont="1" applyFill="1" applyBorder="1" applyAlignment="1" applyProtection="1">
      <alignment vertical="center"/>
      <protection locked="0"/>
    </xf>
    <xf numFmtId="0" fontId="34" fillId="3" borderId="0" xfId="0" applyFont="1" applyFill="1" applyAlignment="1" applyProtection="1">
      <alignment vertical="center"/>
    </xf>
    <xf numFmtId="0" fontId="34" fillId="3" borderId="1" xfId="0" applyNumberFormat="1" applyFont="1" applyFill="1" applyBorder="1" applyAlignment="1" applyProtection="1">
      <alignment horizontal="right" vertical="center"/>
    </xf>
    <xf numFmtId="0" fontId="34" fillId="3" borderId="12" xfId="0" applyNumberFormat="1" applyFont="1" applyFill="1" applyBorder="1" applyAlignment="1" applyProtection="1">
      <alignment vertical="center"/>
    </xf>
    <xf numFmtId="0" fontId="34" fillId="3" borderId="13" xfId="0" applyFont="1" applyFill="1" applyBorder="1" applyAlignment="1" applyProtection="1">
      <alignment vertical="center"/>
    </xf>
    <xf numFmtId="0" fontId="34" fillId="3" borderId="0" xfId="0" applyNumberFormat="1" applyFont="1" applyFill="1" applyBorder="1" applyAlignment="1" applyProtection="1">
      <alignment vertical="center"/>
    </xf>
    <xf numFmtId="0" fontId="34" fillId="3" borderId="2" xfId="0" applyNumberFormat="1" applyFont="1" applyFill="1" applyBorder="1" applyAlignment="1" applyProtection="1">
      <alignment horizontal="right" vertical="center"/>
    </xf>
    <xf numFmtId="0" fontId="34" fillId="3" borderId="9" xfId="0" applyFont="1" applyFill="1" applyBorder="1" applyAlignment="1" applyProtection="1">
      <alignment vertical="center"/>
    </xf>
    <xf numFmtId="0" fontId="34" fillId="0" borderId="13" xfId="6" applyFont="1" applyBorder="1" applyAlignment="1" applyProtection="1">
      <alignment vertical="center"/>
    </xf>
    <xf numFmtId="0" fontId="34" fillId="0" borderId="6" xfId="6" applyFont="1" applyBorder="1" applyAlignment="1" applyProtection="1">
      <alignment horizontal="right" vertical="center"/>
    </xf>
    <xf numFmtId="0" fontId="34" fillId="11" borderId="1" xfId="13" applyNumberFormat="1" applyFont="1" applyFill="1" applyBorder="1" applyAlignment="1" applyProtection="1">
      <alignment horizontal="center" vertical="center"/>
      <protection locked="0"/>
    </xf>
    <xf numFmtId="0" fontId="34" fillId="0" borderId="1" xfId="6" applyFont="1" applyBorder="1" applyAlignment="1" applyProtection="1">
      <alignment horizontal="right" vertical="center"/>
    </xf>
    <xf numFmtId="0" fontId="34" fillId="0" borderId="11" xfId="0" applyFont="1" applyBorder="1" applyAlignment="1" applyProtection="1">
      <alignment horizontal="left" vertical="center"/>
    </xf>
    <xf numFmtId="0" fontId="34" fillId="0" borderId="12" xfId="6" applyFont="1" applyBorder="1" applyAlignment="1" applyProtection="1">
      <alignment horizontal="center" vertical="center"/>
    </xf>
    <xf numFmtId="0" fontId="34" fillId="0" borderId="1" xfId="6" applyFont="1" applyFill="1" applyBorder="1" applyAlignment="1" applyProtection="1">
      <alignment horizontal="center" vertical="center"/>
    </xf>
    <xf numFmtId="0" fontId="34" fillId="0" borderId="8" xfId="0" applyFont="1" applyBorder="1" applyAlignment="1">
      <alignment vertical="center"/>
    </xf>
    <xf numFmtId="0" fontId="34" fillId="0" borderId="0" xfId="0" applyFont="1" applyBorder="1" applyAlignment="1">
      <alignment vertical="center"/>
    </xf>
    <xf numFmtId="0" fontId="34" fillId="0" borderId="0" xfId="6" applyFont="1" applyBorder="1" applyAlignment="1" applyProtection="1">
      <alignment horizontal="right" vertical="center"/>
    </xf>
    <xf numFmtId="0" fontId="34" fillId="0" borderId="13" xfId="14" applyNumberFormat="1" applyFont="1" applyFill="1" applyBorder="1" applyAlignment="1" applyProtection="1">
      <alignment vertical="center"/>
    </xf>
    <xf numFmtId="0" fontId="34" fillId="0" borderId="9" xfId="6" applyNumberFormat="1" applyFont="1" applyFill="1" applyBorder="1" applyAlignment="1" applyProtection="1">
      <alignment horizontal="right" vertical="center"/>
    </xf>
    <xf numFmtId="58" fontId="34" fillId="11" borderId="5" xfId="6" applyNumberFormat="1" applyFont="1" applyFill="1" applyBorder="1" applyAlignment="1" applyProtection="1">
      <alignment horizontal="center" vertical="center" shrinkToFit="1"/>
      <protection locked="0"/>
    </xf>
    <xf numFmtId="0" fontId="34" fillId="11" borderId="1" xfId="6" applyFont="1" applyFill="1" applyBorder="1" applyAlignment="1" applyProtection="1">
      <alignment vertical="center"/>
      <protection locked="0"/>
    </xf>
    <xf numFmtId="0" fontId="36" fillId="0" borderId="0" xfId="14" applyNumberFormat="1" applyFont="1" applyFill="1" applyBorder="1" applyAlignment="1" applyProtection="1">
      <alignment horizontal="left" vertical="center"/>
    </xf>
    <xf numFmtId="0" fontId="43" fillId="3" borderId="0" xfId="0" applyFont="1" applyFill="1" applyAlignment="1" applyProtection="1">
      <alignment vertical="center"/>
    </xf>
    <xf numFmtId="49" fontId="43" fillId="3" borderId="0" xfId="0" applyNumberFormat="1" applyFont="1" applyFill="1" applyBorder="1" applyAlignment="1" applyProtection="1">
      <alignment horizontal="center" vertical="center"/>
    </xf>
    <xf numFmtId="0" fontId="43" fillId="0" borderId="0" xfId="0" applyNumberFormat="1" applyFont="1" applyFill="1" applyBorder="1" applyAlignment="1" applyProtection="1">
      <alignment horizontal="center" vertical="center"/>
    </xf>
    <xf numFmtId="0" fontId="43" fillId="0" borderId="0" xfId="0" applyFont="1" applyFill="1" applyBorder="1" applyAlignment="1" applyProtection="1">
      <alignment vertical="center"/>
    </xf>
    <xf numFmtId="0" fontId="43" fillId="3" borderId="0" xfId="0" applyFont="1" applyFill="1" applyBorder="1" applyAlignment="1" applyProtection="1">
      <alignment vertical="center"/>
    </xf>
    <xf numFmtId="38" fontId="34" fillId="0" borderId="0" xfId="0" applyNumberFormat="1" applyFont="1" applyAlignment="1" applyProtection="1">
      <alignment vertical="center"/>
    </xf>
    <xf numFmtId="0" fontId="46" fillId="3" borderId="1" xfId="0" applyFont="1" applyFill="1" applyBorder="1" applyAlignment="1" applyProtection="1">
      <alignment horizontal="center" vertical="center" wrapText="1"/>
    </xf>
    <xf numFmtId="0" fontId="46" fillId="3" borderId="2" xfId="0" applyFont="1" applyFill="1" applyBorder="1" applyAlignment="1" applyProtection="1">
      <alignment horizontal="center" vertical="center" wrapText="1"/>
    </xf>
    <xf numFmtId="0" fontId="36" fillId="0" borderId="0" xfId="0" applyFont="1" applyAlignment="1" applyProtection="1">
      <alignment horizontal="center" vertical="center"/>
    </xf>
    <xf numFmtId="0" fontId="39" fillId="3" borderId="2" xfId="0" applyFont="1" applyFill="1" applyBorder="1" applyAlignment="1" applyProtection="1">
      <alignment horizontal="center" vertical="center" wrapText="1"/>
    </xf>
    <xf numFmtId="0" fontId="36" fillId="11" borderId="1" xfId="0" applyNumberFormat="1" applyFont="1" applyFill="1" applyBorder="1" applyAlignment="1" applyProtection="1">
      <alignment vertical="center" shrinkToFit="1"/>
      <protection locked="0"/>
    </xf>
    <xf numFmtId="187" fontId="36" fillId="11" borderId="1" xfId="0" applyNumberFormat="1" applyFont="1" applyFill="1" applyBorder="1" applyAlignment="1" applyProtection="1">
      <alignment vertical="center" shrinkToFit="1"/>
      <protection locked="0"/>
    </xf>
    <xf numFmtId="187" fontId="36" fillId="11" borderId="1" xfId="0" applyNumberFormat="1" applyFont="1" applyFill="1" applyBorder="1" applyAlignment="1" applyProtection="1">
      <alignment horizontal="center" vertical="center" shrinkToFit="1"/>
      <protection locked="0"/>
    </xf>
    <xf numFmtId="186" fontId="36" fillId="11" borderId="1" xfId="0" applyNumberFormat="1" applyFont="1" applyFill="1" applyBorder="1" applyAlignment="1" applyProtection="1">
      <alignment vertical="center" shrinkToFit="1"/>
      <protection locked="0"/>
    </xf>
    <xf numFmtId="186" fontId="36" fillId="11" borderId="2" xfId="0" applyNumberFormat="1" applyFont="1" applyFill="1" applyBorder="1" applyAlignment="1" applyProtection="1">
      <alignment vertical="center" shrinkToFit="1"/>
      <protection locked="0"/>
    </xf>
    <xf numFmtId="38" fontId="36" fillId="11" borderId="1" xfId="0" applyNumberFormat="1" applyFont="1" applyFill="1" applyBorder="1" applyAlignment="1" applyProtection="1">
      <alignment vertical="center" shrinkToFit="1"/>
      <protection locked="0"/>
    </xf>
    <xf numFmtId="38" fontId="36" fillId="11" borderId="2" xfId="0" applyNumberFormat="1" applyFont="1" applyFill="1" applyBorder="1" applyAlignment="1" applyProtection="1">
      <alignment vertical="center" shrinkToFit="1"/>
      <protection locked="0"/>
    </xf>
    <xf numFmtId="38" fontId="36" fillId="0" borderId="2" xfId="0" applyNumberFormat="1" applyFont="1" applyFill="1" applyBorder="1" applyAlignment="1" applyProtection="1">
      <alignment horizontal="center" vertical="center" shrinkToFit="1"/>
    </xf>
    <xf numFmtId="38" fontId="36" fillId="0" borderId="1" xfId="0" applyNumberFormat="1" applyFont="1" applyFill="1" applyBorder="1" applyAlignment="1" applyProtection="1">
      <alignment vertical="center" shrinkToFit="1"/>
      <protection locked="0"/>
    </xf>
    <xf numFmtId="38" fontId="36" fillId="0" borderId="1" xfId="0" applyNumberFormat="1" applyFont="1" applyBorder="1" applyAlignment="1" applyProtection="1">
      <alignment horizontal="center" vertical="center" shrinkToFit="1"/>
    </xf>
    <xf numFmtId="38" fontId="36" fillId="0" borderId="1" xfId="0" applyNumberFormat="1" applyFont="1" applyBorder="1" applyAlignment="1" applyProtection="1">
      <alignment vertical="center" shrinkToFit="1"/>
    </xf>
    <xf numFmtId="38" fontId="34" fillId="0" borderId="0" xfId="0" applyNumberFormat="1" applyFont="1" applyAlignment="1" applyProtection="1"/>
    <xf numFmtId="0" fontId="47" fillId="0" borderId="0" xfId="0" applyFont="1" applyAlignment="1" applyProtection="1">
      <alignment vertical="center"/>
    </xf>
    <xf numFmtId="186" fontId="36" fillId="11" borderId="1" xfId="0" applyNumberFormat="1" applyFont="1" applyFill="1" applyBorder="1" applyAlignment="1" applyProtection="1">
      <alignment horizontal="right" vertical="center" shrinkToFit="1"/>
      <protection locked="0"/>
    </xf>
    <xf numFmtId="186" fontId="36" fillId="11" borderId="2" xfId="0" applyNumberFormat="1" applyFont="1" applyFill="1" applyBorder="1" applyAlignment="1" applyProtection="1">
      <alignment horizontal="right" vertical="center" shrinkToFit="1"/>
      <protection locked="0"/>
    </xf>
    <xf numFmtId="38" fontId="36" fillId="11" borderId="1" xfId="0" applyNumberFormat="1" applyFont="1" applyFill="1" applyBorder="1" applyAlignment="1" applyProtection="1">
      <alignment horizontal="right" vertical="center" shrinkToFit="1"/>
      <protection locked="0"/>
    </xf>
    <xf numFmtId="38" fontId="36" fillId="11" borderId="2" xfId="0" applyNumberFormat="1" applyFont="1" applyFill="1" applyBorder="1" applyAlignment="1" applyProtection="1">
      <alignment horizontal="right" vertical="center" shrinkToFit="1"/>
      <protection locked="0"/>
    </xf>
    <xf numFmtId="38" fontId="36" fillId="0" borderId="1" xfId="0" applyNumberFormat="1" applyFont="1" applyFill="1" applyBorder="1" applyAlignment="1" applyProtection="1">
      <alignment horizontal="center" vertical="center" shrinkToFit="1"/>
    </xf>
    <xf numFmtId="38" fontId="36" fillId="0" borderId="1" xfId="0" applyNumberFormat="1" applyFont="1" applyFill="1" applyBorder="1" applyAlignment="1" applyProtection="1">
      <alignment horizontal="right" vertical="center" shrinkToFit="1"/>
    </xf>
    <xf numFmtId="0" fontId="47" fillId="0" borderId="0" xfId="0" applyFont="1" applyFill="1" applyAlignment="1" applyProtection="1">
      <alignment vertical="center"/>
    </xf>
    <xf numFmtId="0" fontId="47" fillId="0" borderId="0" xfId="0" applyFont="1" applyFill="1" applyBorder="1" applyAlignment="1" applyProtection="1">
      <alignment vertical="center"/>
    </xf>
    <xf numFmtId="0" fontId="34" fillId="0" borderId="1" xfId="0" applyFont="1" applyFill="1" applyBorder="1" applyAlignment="1" applyProtection="1">
      <alignment vertical="center" shrinkToFit="1"/>
    </xf>
    <xf numFmtId="0" fontId="34" fillId="0" borderId="0" xfId="0" applyFont="1" applyFill="1" applyAlignment="1" applyProtection="1">
      <alignment vertical="top"/>
    </xf>
    <xf numFmtId="0" fontId="34" fillId="3" borderId="0" xfId="0" applyFont="1" applyFill="1" applyAlignment="1" applyProtection="1">
      <alignment vertical="top"/>
    </xf>
    <xf numFmtId="0" fontId="34" fillId="0" borderId="0" xfId="9" applyFont="1" applyFill="1" applyBorder="1" applyAlignment="1">
      <alignment vertical="center"/>
    </xf>
    <xf numFmtId="0" fontId="34" fillId="0" borderId="13" xfId="9" applyFont="1" applyFill="1" applyBorder="1" applyAlignment="1">
      <alignment vertical="center"/>
    </xf>
    <xf numFmtId="0" fontId="34" fillId="0" borderId="0" xfId="9" applyFont="1" applyFill="1" applyAlignment="1">
      <alignment vertical="center"/>
    </xf>
    <xf numFmtId="0" fontId="34" fillId="0" borderId="0" xfId="9" applyFont="1" applyFill="1" applyBorder="1" applyAlignment="1">
      <alignment horizontal="right" vertical="center"/>
    </xf>
    <xf numFmtId="0" fontId="34" fillId="0" borderId="1" xfId="9" applyFont="1" applyFill="1" applyBorder="1" applyAlignment="1">
      <alignment horizontal="right" vertical="center"/>
    </xf>
    <xf numFmtId="0" fontId="34" fillId="11" borderId="1" xfId="0" applyNumberFormat="1" applyFont="1" applyFill="1" applyBorder="1" applyAlignment="1" applyProtection="1">
      <alignment horizontal="center" vertical="center" shrinkToFit="1"/>
      <protection locked="0"/>
    </xf>
    <xf numFmtId="0" fontId="34" fillId="0" borderId="0" xfId="0" applyFont="1" applyFill="1"/>
    <xf numFmtId="0" fontId="34" fillId="0" borderId="0" xfId="9" applyFont="1" applyFill="1" applyAlignment="1">
      <alignment horizontal="right" vertical="center"/>
    </xf>
    <xf numFmtId="0" fontId="34" fillId="0" borderId="0" xfId="9" applyFont="1" applyFill="1" applyAlignment="1" applyProtection="1">
      <alignment vertical="center"/>
    </xf>
    <xf numFmtId="0" fontId="34" fillId="0" borderId="0" xfId="9" applyFont="1" applyFill="1" applyBorder="1" applyAlignment="1" applyProtection="1">
      <alignment vertical="center"/>
    </xf>
    <xf numFmtId="0" fontId="34" fillId="0" borderId="0" xfId="9" applyFont="1" applyFill="1" applyAlignment="1" applyProtection="1">
      <alignment vertical="top"/>
    </xf>
    <xf numFmtId="0" fontId="34" fillId="0" borderId="0" xfId="0" applyFont="1" applyAlignment="1">
      <alignment shrinkToFit="1"/>
    </xf>
    <xf numFmtId="0" fontId="34" fillId="0" borderId="0" xfId="9" applyFont="1" applyFill="1" applyBorder="1" applyAlignment="1" applyProtection="1">
      <alignment horizontal="right" vertical="center"/>
    </xf>
    <xf numFmtId="0" fontId="34" fillId="11" borderId="1" xfId="9" applyNumberFormat="1" applyFont="1" applyFill="1" applyBorder="1" applyAlignment="1" applyProtection="1">
      <alignment horizontal="center" vertical="center"/>
      <protection locked="0"/>
    </xf>
    <xf numFmtId="0" fontId="34" fillId="0" borderId="0" xfId="0" applyNumberFormat="1" applyFont="1" applyFill="1" applyBorder="1" applyAlignment="1" applyProtection="1">
      <alignment horizontal="center" vertical="center"/>
    </xf>
    <xf numFmtId="0" fontId="34" fillId="0" borderId="0" xfId="6" applyNumberFormat="1" applyFont="1" applyFill="1" applyBorder="1" applyAlignment="1" applyProtection="1">
      <alignment horizontal="center" vertical="center" shrinkToFit="1"/>
    </xf>
    <xf numFmtId="0" fontId="34" fillId="0" borderId="11" xfId="6" applyFont="1" applyFill="1" applyBorder="1" applyAlignment="1" applyProtection="1">
      <alignment vertical="center"/>
    </xf>
    <xf numFmtId="0" fontId="34" fillId="0" borderId="6" xfId="6" applyNumberFormat="1" applyFont="1" applyFill="1" applyBorder="1" applyAlignment="1" applyProtection="1">
      <alignment horizontal="right" vertical="center" wrapText="1"/>
    </xf>
    <xf numFmtId="0" fontId="34" fillId="0" borderId="1" xfId="6" applyNumberFormat="1" applyFont="1" applyFill="1" applyBorder="1" applyAlignment="1" applyProtection="1">
      <alignment horizontal="right" vertical="center" wrapText="1"/>
    </xf>
    <xf numFmtId="0" fontId="34" fillId="0" borderId="6" xfId="6" applyFont="1" applyFill="1" applyBorder="1" applyAlignment="1" applyProtection="1">
      <alignment horizontal="right" vertical="center"/>
    </xf>
    <xf numFmtId="0" fontId="34" fillId="0" borderId="9" xfId="6" applyFont="1" applyFill="1" applyBorder="1" applyAlignment="1" applyProtection="1">
      <alignment vertical="center"/>
    </xf>
    <xf numFmtId="0" fontId="39" fillId="0" borderId="3" xfId="6" applyNumberFormat="1" applyFont="1" applyFill="1" applyBorder="1" applyAlignment="1" applyProtection="1">
      <alignment horizontal="right" vertical="center" wrapText="1"/>
    </xf>
    <xf numFmtId="49" fontId="34" fillId="0" borderId="0" xfId="6" applyNumberFormat="1" applyFont="1" applyFill="1" applyBorder="1" applyAlignment="1" applyProtection="1">
      <alignment vertical="center" wrapText="1"/>
    </xf>
    <xf numFmtId="49" fontId="34" fillId="0" borderId="0" xfId="6" applyNumberFormat="1" applyFont="1" applyFill="1" applyBorder="1" applyAlignment="1" applyProtection="1">
      <alignment vertical="center"/>
    </xf>
    <xf numFmtId="0" fontId="34" fillId="3" borderId="0" xfId="6" applyFont="1" applyFill="1" applyAlignment="1" applyProtection="1">
      <alignment horizontal="left" vertical="center"/>
    </xf>
    <xf numFmtId="0" fontId="34" fillId="3" borderId="10" xfId="6" applyNumberFormat="1" applyFont="1" applyFill="1" applyBorder="1" applyAlignment="1" applyProtection="1">
      <alignment horizontal="center" vertical="center"/>
    </xf>
    <xf numFmtId="0" fontId="34" fillId="0" borderId="2" xfId="0" applyNumberFormat="1" applyFont="1" applyFill="1" applyBorder="1" applyAlignment="1" applyProtection="1">
      <alignment horizontal="left" vertical="center"/>
      <protection locked="0"/>
    </xf>
    <xf numFmtId="0" fontId="34" fillId="0" borderId="3" xfId="0" applyNumberFormat="1" applyFont="1" applyFill="1" applyBorder="1" applyAlignment="1" applyProtection="1">
      <alignment horizontal="left" vertical="center"/>
      <protection locked="0"/>
    </xf>
    <xf numFmtId="0" fontId="34" fillId="0" borderId="0" xfId="0" applyFont="1" applyAlignment="1" applyProtection="1">
      <alignment horizontal="right" vertical="center"/>
    </xf>
    <xf numFmtId="58" fontId="34" fillId="2" borderId="174" xfId="6" applyNumberFormat="1" applyFont="1" applyFill="1" applyBorder="1" applyAlignment="1" applyProtection="1">
      <alignment horizontal="center" vertical="center" shrinkToFit="1"/>
      <protection locked="0"/>
    </xf>
    <xf numFmtId="58" fontId="34" fillId="2" borderId="176" xfId="6" applyNumberFormat="1" applyFont="1" applyFill="1" applyBorder="1" applyAlignment="1" applyProtection="1">
      <alignment horizontal="center" vertical="center" shrinkToFit="1"/>
      <protection locked="0"/>
    </xf>
    <xf numFmtId="0" fontId="34" fillId="0" borderId="0" xfId="0" applyFont="1" applyFill="1" applyBorder="1" applyAlignment="1" applyProtection="1">
      <alignment vertical="center"/>
    </xf>
    <xf numFmtId="0" fontId="41" fillId="12" borderId="2" xfId="0" applyFont="1" applyFill="1" applyBorder="1" applyAlignment="1" applyProtection="1">
      <alignment horizontal="center" vertical="center"/>
    </xf>
    <xf numFmtId="0" fontId="41" fillId="12" borderId="3" xfId="0" applyFont="1" applyFill="1" applyBorder="1" applyAlignment="1" applyProtection="1">
      <alignment horizontal="center" vertical="center"/>
    </xf>
    <xf numFmtId="0" fontId="34" fillId="0" borderId="0" xfId="0" applyFont="1" applyBorder="1" applyAlignment="1" applyProtection="1">
      <alignment horizontal="center" vertical="center"/>
    </xf>
    <xf numFmtId="0" fontId="34" fillId="0" borderId="9" xfId="0" applyFont="1" applyBorder="1" applyAlignment="1" applyProtection="1">
      <alignment horizontal="left" vertical="center"/>
    </xf>
    <xf numFmtId="0" fontId="34" fillId="0" borderId="7" xfId="0" applyFont="1" applyBorder="1" applyAlignment="1" applyProtection="1">
      <alignment vertical="center"/>
    </xf>
    <xf numFmtId="0" fontId="34" fillId="0" borderId="3" xfId="0" applyFont="1" applyBorder="1" applyAlignment="1" applyProtection="1">
      <alignment vertical="center"/>
    </xf>
    <xf numFmtId="0" fontId="34" fillId="3" borderId="2" xfId="6" applyNumberFormat="1" applyFont="1" applyFill="1" applyBorder="1" applyAlignment="1" applyProtection="1">
      <alignment horizontal="center" vertical="center"/>
    </xf>
    <xf numFmtId="0" fontId="34" fillId="3" borderId="3" xfId="6" applyNumberFormat="1" applyFont="1" applyFill="1" applyBorder="1" applyAlignment="1" applyProtection="1">
      <alignment horizontal="center" vertical="center"/>
    </xf>
    <xf numFmtId="0" fontId="34" fillId="11" borderId="2" xfId="0" applyNumberFormat="1" applyFont="1" applyFill="1" applyBorder="1" applyAlignment="1" applyProtection="1">
      <alignment vertical="center"/>
      <protection locked="0"/>
    </xf>
    <xf numFmtId="0" fontId="34" fillId="11" borderId="2" xfId="6" applyNumberFormat="1" applyFont="1" applyFill="1" applyBorder="1" applyAlignment="1" applyProtection="1">
      <alignment vertical="center"/>
      <protection locked="0"/>
    </xf>
    <xf numFmtId="0" fontId="34" fillId="3" borderId="2" xfId="6" applyNumberFormat="1" applyFont="1" applyFill="1" applyBorder="1" applyAlignment="1" applyProtection="1">
      <alignment vertical="center" shrinkToFit="1"/>
    </xf>
    <xf numFmtId="0" fontId="34" fillId="0" borderId="3" xfId="0" applyFont="1" applyBorder="1" applyAlignment="1">
      <alignment vertical="center"/>
    </xf>
    <xf numFmtId="0" fontId="34" fillId="3" borderId="0" xfId="6" applyFont="1" applyFill="1" applyAlignment="1" applyProtection="1">
      <alignment vertical="center"/>
    </xf>
    <xf numFmtId="0" fontId="34" fillId="3" borderId="6" xfId="6" applyNumberFormat="1" applyFont="1" applyFill="1" applyBorder="1" applyAlignment="1" applyProtection="1">
      <alignment horizontal="center" vertical="center" textRotation="255"/>
    </xf>
    <xf numFmtId="0" fontId="34" fillId="3" borderId="2" xfId="6" applyNumberFormat="1" applyFont="1" applyFill="1" applyBorder="1" applyAlignment="1" applyProtection="1">
      <alignment horizontal="left" vertical="center"/>
    </xf>
    <xf numFmtId="0" fontId="34" fillId="0" borderId="7" xfId="0" applyFont="1" applyBorder="1" applyAlignment="1">
      <alignment horizontal="left" vertical="center"/>
    </xf>
    <xf numFmtId="0" fontId="34" fillId="0" borderId="3" xfId="0" applyFont="1" applyBorder="1" applyAlignment="1">
      <alignment horizontal="left" vertical="center"/>
    </xf>
    <xf numFmtId="0" fontId="34" fillId="2" borderId="3" xfId="6" applyNumberFormat="1" applyFont="1" applyFill="1" applyBorder="1" applyAlignment="1" applyProtection="1">
      <alignment horizontal="center" vertical="center"/>
      <protection locked="0"/>
    </xf>
    <xf numFmtId="0" fontId="34" fillId="13" borderId="0" xfId="6" applyFont="1" applyFill="1" applyAlignment="1" applyProtection="1">
      <alignment horizontal="right" vertical="center"/>
    </xf>
    <xf numFmtId="0" fontId="34" fillId="3" borderId="0" xfId="6" applyNumberFormat="1" applyFont="1" applyFill="1" applyBorder="1" applyAlignment="1" applyProtection="1">
      <alignment horizontal="left" vertical="center"/>
    </xf>
    <xf numFmtId="0" fontId="34" fillId="3" borderId="6" xfId="6" applyNumberFormat="1" applyFont="1" applyFill="1" applyBorder="1" applyAlignment="1" applyProtection="1">
      <alignment horizontal="center" vertical="center"/>
    </xf>
    <xf numFmtId="0" fontId="34" fillId="3" borderId="7" xfId="0" applyFont="1" applyFill="1" applyBorder="1" applyAlignment="1" applyProtection="1">
      <alignment horizontal="center" vertical="center"/>
    </xf>
    <xf numFmtId="0" fontId="34" fillId="0" borderId="0" xfId="11" applyFont="1" applyFill="1" applyAlignment="1" applyProtection="1">
      <alignment vertical="center"/>
    </xf>
    <xf numFmtId="0" fontId="34" fillId="0" borderId="0" xfId="0" applyFont="1" applyBorder="1" applyAlignment="1" applyProtection="1">
      <alignment vertical="center"/>
    </xf>
    <xf numFmtId="0" fontId="34" fillId="3" borderId="1" xfId="6" applyFont="1" applyFill="1" applyBorder="1" applyAlignment="1" applyProtection="1">
      <alignment horizontal="center" vertical="center"/>
    </xf>
    <xf numFmtId="0" fontId="34" fillId="11" borderId="1" xfId="6" applyFont="1" applyFill="1" applyBorder="1" applyAlignment="1" applyProtection="1">
      <alignment horizontal="center" vertical="center"/>
    </xf>
    <xf numFmtId="0" fontId="34" fillId="11" borderId="1" xfId="14" applyNumberFormat="1" applyFont="1" applyFill="1" applyBorder="1" applyAlignment="1" applyProtection="1">
      <alignment horizontal="center" vertical="center"/>
      <protection locked="0"/>
    </xf>
    <xf numFmtId="0" fontId="34" fillId="0" borderId="11" xfId="10" applyFont="1" applyFill="1" applyBorder="1" applyAlignment="1" applyProtection="1">
      <alignment horizontal="center" vertical="center"/>
    </xf>
    <xf numFmtId="0" fontId="36" fillId="0" borderId="1" xfId="10" applyFont="1" applyFill="1" applyBorder="1" applyAlignment="1" applyProtection="1">
      <alignment horizontal="center" vertical="center" wrapText="1"/>
    </xf>
    <xf numFmtId="0" fontId="34" fillId="0" borderId="0" xfId="6" applyFont="1" applyAlignment="1" applyProtection="1">
      <alignment horizontal="left" vertical="center" wrapText="1"/>
    </xf>
    <xf numFmtId="0" fontId="34" fillId="3" borderId="7" xfId="6" applyNumberFormat="1" applyFont="1" applyFill="1" applyBorder="1" applyAlignment="1" applyProtection="1">
      <alignment horizontal="center" vertical="center"/>
    </xf>
    <xf numFmtId="0" fontId="34" fillId="3" borderId="2" xfId="6" applyNumberFormat="1" applyFont="1" applyFill="1" applyBorder="1" applyAlignment="1" applyProtection="1">
      <alignment horizontal="right" vertical="center"/>
    </xf>
    <xf numFmtId="0" fontId="34" fillId="0" borderId="12" xfId="14" applyNumberFormat="1" applyFont="1" applyFill="1" applyBorder="1" applyAlignment="1" applyProtection="1">
      <alignment horizontal="left" vertical="center"/>
    </xf>
    <xf numFmtId="0" fontId="34" fillId="11" borderId="1" xfId="0" applyFont="1" applyFill="1" applyBorder="1" applyAlignment="1" applyProtection="1">
      <alignment vertical="center"/>
      <protection locked="0"/>
    </xf>
    <xf numFmtId="0" fontId="34" fillId="11" borderId="2" xfId="14" applyNumberFormat="1" applyFont="1" applyFill="1" applyBorder="1" applyAlignment="1" applyProtection="1">
      <alignment horizontal="center" vertical="center"/>
      <protection locked="0"/>
    </xf>
    <xf numFmtId="0" fontId="36" fillId="11" borderId="2" xfId="0" applyNumberFormat="1" applyFont="1" applyFill="1" applyBorder="1" applyAlignment="1" applyProtection="1">
      <alignment vertical="center" shrinkToFit="1"/>
      <protection locked="0"/>
    </xf>
    <xf numFmtId="0" fontId="34" fillId="11" borderId="2" xfId="0" applyFont="1" applyFill="1" applyBorder="1" applyAlignment="1" applyProtection="1">
      <alignment vertical="center"/>
      <protection locked="0"/>
    </xf>
    <xf numFmtId="0" fontId="36" fillId="3" borderId="1" xfId="0" applyFont="1" applyFill="1" applyBorder="1" applyAlignment="1" applyProtection="1">
      <alignment horizontal="center" vertical="center" wrapText="1"/>
    </xf>
    <xf numFmtId="0" fontId="34" fillId="11" borderId="1" xfId="0" applyNumberFormat="1" applyFont="1" applyFill="1" applyBorder="1" applyAlignment="1" applyProtection="1">
      <alignment horizontal="center" vertical="center"/>
      <protection locked="0"/>
    </xf>
    <xf numFmtId="0" fontId="34" fillId="0" borderId="2" xfId="0" applyFont="1" applyBorder="1" applyAlignment="1" applyProtection="1">
      <alignment vertical="center"/>
    </xf>
    <xf numFmtId="0" fontId="34" fillId="11" borderId="1" xfId="0" applyFont="1" applyFill="1" applyBorder="1" applyAlignment="1" applyProtection="1">
      <alignment horizontal="center" vertical="center"/>
      <protection locked="0"/>
    </xf>
    <xf numFmtId="0" fontId="34" fillId="3" borderId="0" xfId="0" applyFont="1" applyFill="1" applyAlignment="1" applyProtection="1">
      <alignment vertical="center" wrapText="1"/>
    </xf>
    <xf numFmtId="0" fontId="34" fillId="0" borderId="0" xfId="0" applyFont="1" applyAlignment="1">
      <alignment vertical="center"/>
    </xf>
    <xf numFmtId="0" fontId="34" fillId="0" borderId="2" xfId="0" applyFont="1" applyFill="1" applyBorder="1" applyAlignment="1" applyProtection="1">
      <alignment horizontal="center" vertical="center"/>
    </xf>
    <xf numFmtId="0" fontId="34" fillId="0" borderId="3" xfId="0" applyFont="1" applyFill="1" applyBorder="1" applyAlignment="1" applyProtection="1">
      <alignment horizontal="center" vertical="center"/>
    </xf>
    <xf numFmtId="0" fontId="34" fillId="0" borderId="3" xfId="0" applyFont="1" applyBorder="1" applyAlignment="1">
      <alignment horizontal="right" vertical="center"/>
    </xf>
    <xf numFmtId="0" fontId="32" fillId="0" borderId="1" xfId="0" applyFont="1" applyBorder="1" applyAlignment="1">
      <alignment horizontal="center" vertical="center"/>
    </xf>
    <xf numFmtId="0" fontId="32" fillId="0" borderId="3" xfId="0" applyFont="1" applyBorder="1" applyAlignment="1">
      <alignment horizontal="center" vertical="center"/>
    </xf>
    <xf numFmtId="0" fontId="18" fillId="8" borderId="0" xfId="4" applyFont="1" applyFill="1" applyBorder="1" applyAlignment="1" applyProtection="1">
      <alignment vertical="center" wrapText="1"/>
    </xf>
    <xf numFmtId="0" fontId="7" fillId="8" borderId="0" xfId="4" applyFont="1" applyFill="1" applyBorder="1" applyAlignment="1" applyProtection="1">
      <alignment vertical="center" wrapText="1"/>
    </xf>
    <xf numFmtId="0" fontId="34" fillId="2" borderId="2" xfId="6" applyNumberFormat="1" applyFont="1" applyFill="1" applyBorder="1" applyAlignment="1" applyProtection="1">
      <alignment vertical="center"/>
      <protection locked="0"/>
    </xf>
    <xf numFmtId="0" fontId="34" fillId="2" borderId="3" xfId="6" applyNumberFormat="1" applyFont="1" applyFill="1" applyBorder="1" applyAlignment="1" applyProtection="1">
      <alignment vertical="center"/>
      <protection locked="0"/>
    </xf>
    <xf numFmtId="0" fontId="34" fillId="2" borderId="2" xfId="0" applyNumberFormat="1" applyFont="1" applyFill="1" applyBorder="1" applyAlignment="1" applyProtection="1">
      <alignment vertical="center" shrinkToFit="1"/>
      <protection locked="0"/>
    </xf>
    <xf numFmtId="0" fontId="34" fillId="2" borderId="7" xfId="0" applyNumberFormat="1" applyFont="1" applyFill="1" applyBorder="1" applyAlignment="1" applyProtection="1">
      <alignment vertical="center" shrinkToFit="1"/>
      <protection locked="0"/>
    </xf>
    <xf numFmtId="0" fontId="34" fillId="2" borderId="3" xfId="0" applyNumberFormat="1" applyFont="1" applyFill="1" applyBorder="1" applyAlignment="1" applyProtection="1">
      <alignment vertical="center" shrinkToFit="1"/>
      <protection locked="0"/>
    </xf>
    <xf numFmtId="0" fontId="34" fillId="2" borderId="2" xfId="0" applyNumberFormat="1" applyFont="1" applyFill="1" applyBorder="1" applyAlignment="1" applyProtection="1">
      <alignment vertical="center"/>
      <protection locked="0"/>
    </xf>
    <xf numFmtId="0" fontId="34" fillId="2" borderId="3" xfId="0" applyNumberFormat="1" applyFont="1" applyFill="1" applyBorder="1" applyAlignment="1" applyProtection="1">
      <alignment vertical="center"/>
      <protection locked="0"/>
    </xf>
    <xf numFmtId="56" fontId="34" fillId="2" borderId="2" xfId="0" applyNumberFormat="1" applyFont="1" applyFill="1" applyBorder="1" applyAlignment="1" applyProtection="1">
      <alignment vertical="center"/>
      <protection locked="0"/>
    </xf>
    <xf numFmtId="0" fontId="34" fillId="2" borderId="2" xfId="0" applyNumberFormat="1" applyFont="1" applyFill="1" applyBorder="1" applyAlignment="1" applyProtection="1">
      <alignment horizontal="left" vertical="center" wrapText="1"/>
      <protection locked="0"/>
    </xf>
    <xf numFmtId="0" fontId="34" fillId="2" borderId="7" xfId="0" applyNumberFormat="1" applyFont="1" applyFill="1" applyBorder="1" applyAlignment="1" applyProtection="1">
      <alignment horizontal="left" vertical="center"/>
      <protection locked="0"/>
    </xf>
    <xf numFmtId="0" fontId="34" fillId="2" borderId="3" xfId="0" applyNumberFormat="1" applyFont="1" applyFill="1" applyBorder="1" applyAlignment="1" applyProtection="1">
      <alignment horizontal="left" vertical="center"/>
      <protection locked="0"/>
    </xf>
    <xf numFmtId="0" fontId="34" fillId="2" borderId="7" xfId="0" applyNumberFormat="1" applyFont="1" applyFill="1" applyBorder="1" applyAlignment="1" applyProtection="1">
      <alignment vertical="center"/>
      <protection locked="0"/>
    </xf>
    <xf numFmtId="0" fontId="34" fillId="2" borderId="7" xfId="6" applyNumberFormat="1" applyFont="1" applyFill="1" applyBorder="1" applyAlignment="1" applyProtection="1">
      <alignment vertical="center"/>
      <protection locked="0"/>
    </xf>
    <xf numFmtId="0" fontId="34" fillId="0" borderId="2" xfId="6" applyNumberFormat="1" applyFont="1" applyFill="1" applyBorder="1" applyAlignment="1" applyProtection="1">
      <alignment vertical="center"/>
      <protection locked="0"/>
    </xf>
    <xf numFmtId="0" fontId="34" fillId="0" borderId="3" xfId="6" applyNumberFormat="1" applyFont="1" applyFill="1" applyBorder="1" applyAlignment="1" applyProtection="1">
      <alignment vertical="center"/>
      <protection locked="0"/>
    </xf>
    <xf numFmtId="177" fontId="36" fillId="1" borderId="10" xfId="6" applyNumberFormat="1" applyFont="1" applyFill="1" applyBorder="1" applyAlignment="1" applyProtection="1">
      <alignment horizontal="center" vertical="center" wrapText="1"/>
    </xf>
    <xf numFmtId="177" fontId="36" fillId="1" borderId="8" xfId="6" applyNumberFormat="1" applyFont="1" applyFill="1" applyBorder="1" applyAlignment="1" applyProtection="1">
      <alignment horizontal="center" vertical="center" wrapText="1"/>
    </xf>
    <xf numFmtId="177" fontId="36" fillId="1" borderId="12" xfId="6" applyNumberFormat="1" applyFont="1" applyFill="1" applyBorder="1" applyAlignment="1" applyProtection="1">
      <alignment horizontal="center" vertical="center" wrapText="1"/>
    </xf>
    <xf numFmtId="0" fontId="34" fillId="1" borderId="123" xfId="0" applyFont="1" applyFill="1" applyBorder="1" applyAlignment="1">
      <alignment vertical="center"/>
    </xf>
    <xf numFmtId="0" fontId="34" fillId="0" borderId="124" xfId="0" applyFont="1" applyBorder="1" applyAlignment="1">
      <alignment vertical="center"/>
    </xf>
    <xf numFmtId="0" fontId="34" fillId="4" borderId="6" xfId="6" applyNumberFormat="1" applyFont="1" applyFill="1" applyBorder="1" applyAlignment="1" applyProtection="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9" fontId="34" fillId="3" borderId="123" xfId="1" applyFont="1" applyFill="1" applyBorder="1" applyAlignment="1" applyProtection="1">
      <alignment horizontal="center" vertical="center"/>
    </xf>
    <xf numFmtId="9" fontId="34" fillId="0" borderId="124" xfId="1" applyFont="1" applyBorder="1" applyAlignment="1">
      <alignment vertical="center"/>
    </xf>
    <xf numFmtId="0" fontId="34" fillId="3" borderId="10" xfId="6" applyNumberFormat="1" applyFont="1" applyFill="1" applyBorder="1" applyAlignment="1" applyProtection="1">
      <alignment horizontal="center" vertical="center"/>
    </xf>
    <xf numFmtId="0" fontId="34" fillId="0" borderId="14" xfId="0" applyFont="1" applyBorder="1" applyAlignment="1">
      <alignment horizontal="center" vertical="center"/>
    </xf>
    <xf numFmtId="0" fontId="34" fillId="0" borderId="12" xfId="6" applyNumberFormat="1" applyFont="1" applyFill="1" applyBorder="1" applyAlignment="1" applyProtection="1">
      <alignment horizontal="center" vertical="center"/>
    </xf>
    <xf numFmtId="0" fontId="34" fillId="0" borderId="17" xfId="0" applyFont="1" applyFill="1" applyBorder="1" applyAlignment="1">
      <alignment horizontal="center" vertical="center"/>
    </xf>
    <xf numFmtId="0" fontId="34" fillId="0" borderId="9"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7" xfId="0" applyFont="1" applyBorder="1" applyAlignment="1">
      <alignment horizontal="center" vertical="center"/>
    </xf>
    <xf numFmtId="177" fontId="34" fillId="3" borderId="125" xfId="6" applyNumberFormat="1" applyFont="1" applyFill="1" applyBorder="1" applyAlignment="1" applyProtection="1">
      <alignment horizontal="left" vertical="center"/>
    </xf>
    <xf numFmtId="0" fontId="34" fillId="0" borderId="126" xfId="0" applyFont="1" applyBorder="1" applyAlignment="1">
      <alignment vertical="center"/>
    </xf>
    <xf numFmtId="177" fontId="34" fillId="3" borderId="127" xfId="6" applyNumberFormat="1" applyFont="1" applyFill="1" applyBorder="1" applyAlignment="1" applyProtection="1">
      <alignment horizontal="left" vertical="center"/>
    </xf>
    <xf numFmtId="0" fontId="34" fillId="0" borderId="128" xfId="0" applyFont="1" applyBorder="1" applyAlignment="1">
      <alignment vertical="center"/>
    </xf>
    <xf numFmtId="0" fontId="34" fillId="0" borderId="129" xfId="0" applyFont="1" applyBorder="1" applyAlignment="1">
      <alignment horizontal="left" vertical="center"/>
    </xf>
    <xf numFmtId="0" fontId="34" fillId="0" borderId="130" xfId="0" applyFont="1" applyBorder="1" applyAlignment="1">
      <alignment vertical="center"/>
    </xf>
    <xf numFmtId="0" fontId="34" fillId="0" borderId="131" xfId="0" applyFont="1" applyBorder="1" applyAlignment="1">
      <alignment vertical="center"/>
    </xf>
    <xf numFmtId="0" fontId="34" fillId="0" borderId="132" xfId="0" applyFont="1" applyBorder="1" applyAlignment="1">
      <alignment vertical="center"/>
    </xf>
    <xf numFmtId="0" fontId="34" fillId="3" borderId="6" xfId="6" applyNumberFormat="1" applyFont="1" applyFill="1" applyBorder="1" applyAlignment="1" applyProtection="1">
      <alignment horizontal="center" vertical="center" wrapText="1"/>
    </xf>
    <xf numFmtId="0" fontId="34" fillId="0" borderId="151" xfId="6" applyFont="1" applyBorder="1" applyAlignment="1" applyProtection="1">
      <alignment horizontal="center" vertical="center"/>
    </xf>
    <xf numFmtId="0" fontId="34" fillId="0" borderId="151" xfId="0" applyFont="1" applyBorder="1" applyAlignment="1">
      <alignment horizontal="center" vertical="center"/>
    </xf>
    <xf numFmtId="0" fontId="34" fillId="0" borderId="149" xfId="0" applyFont="1" applyBorder="1" applyAlignment="1">
      <alignment horizontal="center" vertical="center"/>
    </xf>
    <xf numFmtId="0" fontId="34" fillId="0" borderId="2" xfId="0" applyNumberFormat="1" applyFont="1" applyFill="1" applyBorder="1" applyAlignment="1" applyProtection="1">
      <alignment horizontal="left" vertical="center"/>
      <protection locked="0"/>
    </xf>
    <xf numFmtId="0" fontId="34" fillId="0" borderId="7" xfId="0" applyNumberFormat="1" applyFont="1" applyFill="1" applyBorder="1" applyAlignment="1" applyProtection="1">
      <alignment horizontal="left" vertical="center"/>
      <protection locked="0"/>
    </xf>
    <xf numFmtId="0" fontId="34" fillId="0" borderId="3" xfId="0" applyNumberFormat="1" applyFont="1" applyFill="1" applyBorder="1" applyAlignment="1" applyProtection="1">
      <alignment horizontal="left" vertical="center"/>
      <protection locked="0"/>
    </xf>
    <xf numFmtId="49" fontId="34" fillId="0" borderId="8" xfId="0" applyNumberFormat="1" applyFont="1" applyFill="1" applyBorder="1" applyAlignment="1" applyProtection="1">
      <alignment horizontal="right" vertical="center"/>
      <protection locked="0"/>
    </xf>
    <xf numFmtId="49" fontId="34" fillId="0" borderId="0" xfId="0" applyNumberFormat="1" applyFont="1" applyFill="1" applyBorder="1" applyAlignment="1" applyProtection="1">
      <alignment horizontal="right" vertical="center"/>
      <protection locked="0"/>
    </xf>
    <xf numFmtId="49" fontId="34" fillId="0" borderId="11" xfId="0" applyNumberFormat="1" applyFont="1" applyFill="1" applyBorder="1" applyAlignment="1" applyProtection="1">
      <alignment horizontal="right" vertical="center"/>
      <protection locked="0"/>
    </xf>
    <xf numFmtId="0" fontId="34" fillId="0" borderId="0" xfId="0" applyFont="1" applyAlignment="1" applyProtection="1">
      <alignment horizontal="right" vertical="center"/>
    </xf>
    <xf numFmtId="0" fontId="34" fillId="0" borderId="11" xfId="0" applyFont="1" applyBorder="1" applyAlignment="1" applyProtection="1">
      <alignment horizontal="right" vertical="center"/>
    </xf>
    <xf numFmtId="180" fontId="34" fillId="11" borderId="2" xfId="0" applyNumberFormat="1" applyFont="1" applyFill="1" applyBorder="1" applyAlignment="1" applyProtection="1">
      <alignment horizontal="center" vertical="center" shrinkToFit="1"/>
      <protection locked="0"/>
    </xf>
    <xf numFmtId="180" fontId="34" fillId="11" borderId="3" xfId="0" applyNumberFormat="1" applyFont="1" applyFill="1" applyBorder="1" applyAlignment="1" applyProtection="1">
      <alignment horizontal="center" vertical="center" shrinkToFit="1"/>
      <protection locked="0"/>
    </xf>
    <xf numFmtId="0" fontId="34" fillId="0" borderId="123" xfId="6" applyFont="1" applyBorder="1" applyAlignment="1" applyProtection="1">
      <alignment horizontal="center" vertical="center"/>
    </xf>
    <xf numFmtId="0" fontId="34" fillId="0" borderId="124" xfId="6" applyFont="1" applyBorder="1" applyAlignment="1" applyProtection="1">
      <alignment horizontal="center" vertical="center"/>
    </xf>
    <xf numFmtId="58" fontId="34" fillId="2" borderId="174" xfId="6" applyNumberFormat="1" applyFont="1" applyFill="1" applyBorder="1" applyAlignment="1" applyProtection="1">
      <alignment horizontal="center" vertical="center" shrinkToFit="1"/>
      <protection locked="0"/>
    </xf>
    <xf numFmtId="58" fontId="34" fillId="2" borderId="176" xfId="6" applyNumberFormat="1" applyFont="1" applyFill="1" applyBorder="1" applyAlignment="1" applyProtection="1">
      <alignment horizontal="center" vertical="center" shrinkToFit="1"/>
      <protection locked="0"/>
    </xf>
    <xf numFmtId="0" fontId="36" fillId="0" borderId="177" xfId="6" applyFont="1" applyBorder="1" applyAlignment="1" applyProtection="1">
      <alignment horizontal="center" vertical="center"/>
    </xf>
    <xf numFmtId="0" fontId="34" fillId="0" borderId="0" xfId="0" applyFont="1" applyFill="1" applyBorder="1" applyAlignment="1" applyProtection="1">
      <alignment vertical="center"/>
    </xf>
    <xf numFmtId="0" fontId="34" fillId="3" borderId="174" xfId="6" applyNumberFormat="1" applyFont="1" applyFill="1" applyBorder="1" applyAlignment="1" applyProtection="1">
      <alignment horizontal="center" vertical="center"/>
    </xf>
    <xf numFmtId="0" fontId="34" fillId="3" borderId="176" xfId="6" applyNumberFormat="1" applyFont="1" applyFill="1" applyBorder="1" applyAlignment="1" applyProtection="1">
      <alignment horizontal="center" vertical="center"/>
    </xf>
    <xf numFmtId="0" fontId="30" fillId="0" borderId="2" xfId="0" applyFont="1" applyBorder="1" applyAlignment="1" applyProtection="1">
      <alignment horizontal="center" vertical="center"/>
    </xf>
    <xf numFmtId="0" fontId="34" fillId="0" borderId="7" xfId="0" applyFont="1" applyBorder="1" applyAlignment="1" applyProtection="1">
      <alignment horizontal="center" vertical="center"/>
    </xf>
    <xf numFmtId="0" fontId="34" fillId="0" borderId="3" xfId="0" applyFont="1" applyBorder="1" applyAlignment="1" applyProtection="1">
      <alignment horizontal="center" vertical="center"/>
    </xf>
    <xf numFmtId="0" fontId="30" fillId="0" borderId="2" xfId="0" applyFont="1" applyBorder="1" applyAlignment="1" applyProtection="1">
      <alignment horizontal="left" vertical="center" indent="1"/>
    </xf>
    <xf numFmtId="0" fontId="30" fillId="0" borderId="7" xfId="0" applyFont="1" applyBorder="1" applyAlignment="1" applyProtection="1">
      <alignment horizontal="left" vertical="center" indent="1"/>
    </xf>
    <xf numFmtId="0" fontId="30" fillId="0" borderId="118" xfId="0" applyFont="1" applyBorder="1" applyAlignment="1" applyProtection="1">
      <alignment horizontal="center" vertical="center" textRotation="255" wrapText="1"/>
    </xf>
    <xf numFmtId="0" fontId="30" fillId="0" borderId="120" xfId="0" applyFont="1" applyBorder="1" applyAlignment="1" applyProtection="1">
      <alignment vertical="center" textRotation="255"/>
    </xf>
    <xf numFmtId="0" fontId="30" fillId="0" borderId="119" xfId="0" applyFont="1" applyBorder="1" applyAlignment="1" applyProtection="1">
      <alignment vertical="center" textRotation="255"/>
    </xf>
    <xf numFmtId="0" fontId="30" fillId="0" borderId="6" xfId="0" applyFont="1" applyBorder="1" applyAlignment="1" applyProtection="1">
      <alignment horizontal="center" vertical="center" wrapText="1"/>
    </xf>
    <xf numFmtId="0" fontId="30" fillId="0" borderId="4"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0" fillId="0" borderId="1" xfId="0" applyFont="1" applyBorder="1" applyAlignment="1" applyProtection="1">
      <alignment horizontal="center" vertical="center" shrinkToFit="1"/>
    </xf>
    <xf numFmtId="0" fontId="30" fillId="0" borderId="1" xfId="0" applyFont="1" applyBorder="1" applyAlignment="1" applyProtection="1">
      <alignment horizontal="center" vertical="center"/>
    </xf>
    <xf numFmtId="0" fontId="30" fillId="0" borderId="7" xfId="0" applyFont="1" applyBorder="1" applyAlignment="1" applyProtection="1">
      <alignment horizontal="center" vertical="center"/>
    </xf>
    <xf numFmtId="0" fontId="30" fillId="0" borderId="8" xfId="0" applyFont="1" applyBorder="1" applyAlignment="1" applyProtection="1">
      <alignment horizontal="center" vertical="center"/>
    </xf>
    <xf numFmtId="0" fontId="30" fillId="0" borderId="0" xfId="0" applyFont="1" applyBorder="1" applyAlignment="1" applyProtection="1">
      <alignment horizontal="center" vertical="center"/>
    </xf>
    <xf numFmtId="49" fontId="41" fillId="0" borderId="2" xfId="0" applyNumberFormat="1" applyFont="1" applyBorder="1" applyAlignment="1" applyProtection="1">
      <alignment horizontal="center" vertical="center" shrinkToFit="1"/>
    </xf>
    <xf numFmtId="49" fontId="41" fillId="0" borderId="7" xfId="0" applyNumberFormat="1" applyFont="1" applyBorder="1" applyAlignment="1" applyProtection="1">
      <alignment horizontal="center" vertical="center" shrinkToFit="1"/>
    </xf>
    <xf numFmtId="49" fontId="41" fillId="0" borderId="3" xfId="0" applyNumberFormat="1" applyFont="1" applyBorder="1" applyAlignment="1" applyProtection="1">
      <alignment horizontal="center" vertical="center" shrinkToFit="1"/>
    </xf>
    <xf numFmtId="0" fontId="41" fillId="12" borderId="2" xfId="0" applyFont="1" applyFill="1" applyBorder="1" applyAlignment="1" applyProtection="1">
      <alignment horizontal="center" vertical="center"/>
    </xf>
    <xf numFmtId="0" fontId="41" fillId="12" borderId="7" xfId="0" applyFont="1" applyFill="1" applyBorder="1" applyAlignment="1" applyProtection="1">
      <alignment horizontal="center" vertical="center"/>
    </xf>
    <xf numFmtId="0" fontId="41" fillId="12" borderId="3" xfId="0" applyFont="1" applyFill="1" applyBorder="1" applyAlignment="1" applyProtection="1">
      <alignment horizontal="center" vertical="center"/>
    </xf>
    <xf numFmtId="0" fontId="30" fillId="3" borderId="8" xfId="0" applyFont="1" applyFill="1" applyBorder="1" applyAlignment="1" applyProtection="1">
      <alignment horizontal="center" vertical="center" wrapText="1"/>
    </xf>
    <xf numFmtId="0" fontId="34" fillId="0" borderId="0" xfId="0" applyFont="1" applyBorder="1" applyAlignment="1" applyProtection="1">
      <alignment horizontal="center" vertical="center"/>
    </xf>
    <xf numFmtId="0" fontId="34" fillId="0" borderId="12" xfId="0" applyFont="1" applyBorder="1" applyAlignment="1" applyProtection="1">
      <alignment horizontal="center" vertical="center"/>
    </xf>
    <xf numFmtId="0" fontId="34" fillId="0" borderId="13" xfId="0" applyFont="1" applyBorder="1" applyAlignment="1" applyProtection="1">
      <alignment horizontal="center" vertical="center"/>
    </xf>
    <xf numFmtId="0" fontId="30" fillId="3" borderId="121" xfId="0" applyFont="1" applyFill="1" applyBorder="1" applyAlignment="1" applyProtection="1">
      <alignment horizontal="left" vertical="center" wrapText="1"/>
    </xf>
    <xf numFmtId="0" fontId="34" fillId="0" borderId="9" xfId="0" applyFont="1" applyBorder="1" applyAlignment="1" applyProtection="1">
      <alignment horizontal="left" vertical="center"/>
    </xf>
    <xf numFmtId="0" fontId="34" fillId="0" borderId="113" xfId="0" applyFont="1" applyBorder="1" applyAlignment="1" applyProtection="1">
      <alignment horizontal="left" vertical="center"/>
    </xf>
    <xf numFmtId="0" fontId="34" fillId="0" borderId="13" xfId="0" applyFont="1" applyBorder="1" applyAlignment="1" applyProtection="1">
      <alignment horizontal="left" vertical="center"/>
    </xf>
    <xf numFmtId="0" fontId="34" fillId="0" borderId="14" xfId="0" applyFont="1" applyBorder="1" applyAlignment="1" applyProtection="1">
      <alignment horizontal="left" vertical="center"/>
    </xf>
    <xf numFmtId="0" fontId="34" fillId="0" borderId="17" xfId="0" applyFont="1" applyBorder="1" applyAlignment="1" applyProtection="1">
      <alignment horizontal="left" vertical="center"/>
    </xf>
    <xf numFmtId="49" fontId="41" fillId="4" borderId="2" xfId="0" applyNumberFormat="1" applyFont="1" applyFill="1" applyBorder="1" applyAlignment="1" applyProtection="1">
      <alignment horizontal="center" vertical="center"/>
    </xf>
    <xf numFmtId="0" fontId="34" fillId="0" borderId="7" xfId="0" applyFont="1" applyBorder="1" applyAlignment="1" applyProtection="1">
      <alignment vertical="center"/>
    </xf>
    <xf numFmtId="0" fontId="34" fillId="0" borderId="3" xfId="0" applyFont="1" applyBorder="1" applyAlignment="1" applyProtection="1">
      <alignment vertical="center"/>
    </xf>
    <xf numFmtId="56" fontId="30" fillId="12" borderId="6" xfId="6" applyNumberFormat="1" applyFont="1" applyFill="1" applyBorder="1" applyAlignment="1" applyProtection="1">
      <alignment horizontal="center" vertical="center" wrapText="1"/>
    </xf>
    <xf numFmtId="0" fontId="34" fillId="1" borderId="4" xfId="0" applyFont="1" applyFill="1" applyBorder="1" applyAlignment="1" applyProtection="1">
      <alignment horizontal="center" vertical="center" wrapText="1"/>
    </xf>
    <xf numFmtId="0" fontId="34" fillId="1" borderId="5" xfId="0" applyFont="1" applyFill="1" applyBorder="1" applyAlignment="1" applyProtection="1">
      <alignment horizontal="center" vertical="center" wrapText="1"/>
    </xf>
    <xf numFmtId="0" fontId="30" fillId="12" borderId="10" xfId="6" applyNumberFormat="1" applyFont="1" applyFill="1" applyBorder="1" applyAlignment="1" applyProtection="1">
      <alignment horizontal="center" vertical="center" wrapText="1"/>
    </xf>
    <xf numFmtId="0" fontId="34" fillId="0" borderId="9" xfId="0" applyFont="1" applyBorder="1" applyAlignment="1" applyProtection="1">
      <alignment horizontal="center" vertical="center"/>
    </xf>
    <xf numFmtId="0" fontId="34" fillId="0" borderId="14" xfId="0" applyFont="1" applyBorder="1" applyAlignment="1" applyProtection="1">
      <alignment horizontal="center" vertical="center"/>
    </xf>
    <xf numFmtId="0" fontId="34" fillId="0" borderId="8" xfId="0" applyFont="1" applyBorder="1" applyAlignment="1" applyProtection="1">
      <alignment horizontal="center" vertical="center"/>
    </xf>
    <xf numFmtId="0" fontId="34" fillId="0" borderId="11" xfId="0" applyFont="1" applyBorder="1" applyAlignment="1" applyProtection="1">
      <alignment horizontal="center" vertical="center"/>
    </xf>
    <xf numFmtId="0" fontId="34" fillId="0" borderId="66" xfId="0" applyFont="1" applyBorder="1" applyAlignment="1" applyProtection="1">
      <alignment horizontal="center" vertical="center"/>
    </xf>
    <xf numFmtId="0" fontId="34" fillId="0" borderId="67" xfId="0" applyFont="1" applyBorder="1" applyAlignment="1" applyProtection="1">
      <alignment horizontal="center" vertical="center"/>
    </xf>
    <xf numFmtId="0" fontId="34" fillId="0" borderId="68" xfId="0" applyFont="1" applyBorder="1" applyAlignment="1" applyProtection="1">
      <alignment horizontal="center" vertical="center"/>
    </xf>
    <xf numFmtId="0" fontId="30" fillId="12" borderId="8" xfId="6" applyNumberFormat="1" applyFont="1" applyFill="1" applyBorder="1" applyAlignment="1" applyProtection="1">
      <alignment horizontal="center" vertical="center" wrapText="1"/>
    </xf>
    <xf numFmtId="0" fontId="34" fillId="0" borderId="0" xfId="0" applyFont="1" applyAlignment="1" applyProtection="1">
      <alignment horizontal="center" vertical="center"/>
    </xf>
    <xf numFmtId="0" fontId="34" fillId="0" borderId="17" xfId="0" applyFont="1" applyBorder="1" applyAlignment="1" applyProtection="1">
      <alignment horizontal="center" vertical="center"/>
    </xf>
    <xf numFmtId="0" fontId="41" fillId="0" borderId="4" xfId="6" applyFont="1" applyFill="1" applyBorder="1" applyAlignment="1" applyProtection="1">
      <alignment horizontal="left" vertical="center" wrapText="1"/>
    </xf>
    <xf numFmtId="0" fontId="34" fillId="0" borderId="4" xfId="0" applyFont="1" applyBorder="1" applyAlignment="1" applyProtection="1">
      <alignment horizontal="left" vertical="center"/>
    </xf>
    <xf numFmtId="0" fontId="34" fillId="0" borderId="5" xfId="0" applyFont="1" applyBorder="1" applyAlignment="1" applyProtection="1">
      <alignment horizontal="left" vertical="center"/>
    </xf>
    <xf numFmtId="0" fontId="30" fillId="3" borderId="2" xfId="6" applyNumberFormat="1" applyFont="1" applyFill="1" applyBorder="1" applyAlignment="1" applyProtection="1">
      <alignment horizontal="center" vertical="center" wrapText="1"/>
    </xf>
    <xf numFmtId="0" fontId="30" fillId="3" borderId="10" xfId="6" applyNumberFormat="1" applyFont="1" applyFill="1" applyBorder="1" applyAlignment="1" applyProtection="1">
      <alignment horizontal="center" vertical="center"/>
    </xf>
    <xf numFmtId="0" fontId="34" fillId="0" borderId="9" xfId="0" applyFont="1" applyBorder="1" applyAlignment="1" applyProtection="1">
      <alignment vertical="center"/>
    </xf>
    <xf numFmtId="0" fontId="34" fillId="0" borderId="14" xfId="0" applyFont="1" applyBorder="1" applyAlignment="1" applyProtection="1">
      <alignment vertical="center"/>
    </xf>
    <xf numFmtId="0" fontId="30" fillId="3" borderId="12" xfId="6" applyNumberFormat="1" applyFont="1" applyFill="1" applyBorder="1" applyAlignment="1" applyProtection="1">
      <alignment horizontal="center" vertical="center"/>
    </xf>
    <xf numFmtId="0" fontId="34" fillId="0" borderId="13" xfId="0" applyFont="1" applyBorder="1" applyAlignment="1" applyProtection="1">
      <alignment vertical="center"/>
    </xf>
    <xf numFmtId="0" fontId="34" fillId="0" borderId="17" xfId="0" applyFont="1" applyBorder="1" applyAlignment="1" applyProtection="1">
      <alignment vertical="center"/>
    </xf>
    <xf numFmtId="56" fontId="30" fillId="3" borderId="6" xfId="6" applyNumberFormat="1" applyFont="1" applyFill="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34" fillId="0" borderId="5" xfId="0" applyFont="1" applyBorder="1" applyAlignment="1" applyProtection="1">
      <alignment horizontal="center" vertical="center" wrapText="1"/>
    </xf>
    <xf numFmtId="0" fontId="30" fillId="3" borderId="10" xfId="6" applyNumberFormat="1" applyFont="1" applyFill="1" applyBorder="1" applyAlignment="1" applyProtection="1">
      <alignment horizontal="center" vertical="center" wrapText="1"/>
    </xf>
    <xf numFmtId="0" fontId="30" fillId="3" borderId="63" xfId="6" applyNumberFormat="1" applyFont="1" applyFill="1" applyBorder="1" applyAlignment="1" applyProtection="1">
      <alignment horizontal="center" vertical="center" wrapText="1"/>
    </xf>
    <xf numFmtId="0" fontId="34" fillId="0" borderId="64" xfId="0" applyFont="1" applyBorder="1" applyAlignment="1" applyProtection="1">
      <alignment horizontal="center" vertical="center"/>
    </xf>
    <xf numFmtId="0" fontId="34" fillId="0" borderId="74" xfId="0" applyFont="1" applyBorder="1" applyAlignment="1" applyProtection="1">
      <alignment horizontal="center" vertical="center"/>
    </xf>
    <xf numFmtId="0" fontId="30" fillId="3" borderId="2" xfId="6" applyFont="1" applyFill="1" applyBorder="1" applyAlignment="1" applyProtection="1">
      <alignment horizontal="center" vertical="center"/>
    </xf>
    <xf numFmtId="0" fontId="30" fillId="0" borderId="2" xfId="6" applyNumberFormat="1" applyFont="1" applyFill="1" applyBorder="1" applyAlignment="1" applyProtection="1">
      <alignment horizontal="center" vertical="center"/>
    </xf>
    <xf numFmtId="0" fontId="30" fillId="0" borderId="2" xfId="6" applyNumberFormat="1" applyFont="1" applyFill="1" applyBorder="1" applyAlignment="1" applyProtection="1">
      <alignment vertical="center"/>
    </xf>
    <xf numFmtId="0" fontId="41" fillId="0" borderId="2" xfId="6" applyFont="1" applyFill="1" applyBorder="1" applyAlignment="1" applyProtection="1">
      <alignment horizontal="center" vertical="center"/>
    </xf>
    <xf numFmtId="0" fontId="41" fillId="0" borderId="4" xfId="6" applyFont="1" applyFill="1" applyBorder="1" applyAlignment="1" applyProtection="1">
      <alignment horizontal="center" vertical="center" wrapText="1"/>
    </xf>
    <xf numFmtId="0" fontId="34" fillId="0" borderId="4" xfId="0" applyFont="1" applyBorder="1" applyAlignment="1" applyProtection="1">
      <alignment vertical="center"/>
    </xf>
    <xf numFmtId="0" fontId="34" fillId="0" borderId="5" xfId="0" applyFont="1" applyBorder="1" applyAlignment="1" applyProtection="1">
      <alignment vertical="center"/>
    </xf>
    <xf numFmtId="0" fontId="34" fillId="0" borderId="0" xfId="0" applyFont="1" applyFill="1" applyBorder="1" applyAlignment="1">
      <alignment vertical="center"/>
    </xf>
    <xf numFmtId="0" fontId="34" fillId="11" borderId="2" xfId="0" applyNumberFormat="1" applyFont="1" applyFill="1" applyBorder="1" applyAlignment="1" applyProtection="1">
      <alignment vertical="center"/>
      <protection locked="0"/>
    </xf>
    <xf numFmtId="0" fontId="34" fillId="11" borderId="3" xfId="0" applyNumberFormat="1" applyFont="1" applyFill="1" applyBorder="1" applyAlignment="1" applyProtection="1">
      <alignment vertical="center"/>
      <protection locked="0"/>
    </xf>
    <xf numFmtId="0" fontId="34" fillId="11" borderId="2" xfId="6" applyNumberFormat="1" applyFont="1" applyFill="1" applyBorder="1" applyAlignment="1" applyProtection="1">
      <alignment vertical="center"/>
      <protection locked="0"/>
    </xf>
    <xf numFmtId="0" fontId="34" fillId="11" borderId="3" xfId="6" applyNumberFormat="1" applyFont="1" applyFill="1" applyBorder="1" applyAlignment="1" applyProtection="1">
      <alignment vertical="center"/>
      <protection locked="0"/>
    </xf>
    <xf numFmtId="0" fontId="34" fillId="3" borderId="2" xfId="6" applyNumberFormat="1" applyFont="1" applyFill="1" applyBorder="1" applyAlignment="1" applyProtection="1">
      <alignment horizontal="center" vertical="center"/>
    </xf>
    <xf numFmtId="0" fontId="34" fillId="3" borderId="3" xfId="6" applyNumberFormat="1" applyFont="1" applyFill="1" applyBorder="1" applyAlignment="1" applyProtection="1">
      <alignment horizontal="center" vertical="center"/>
    </xf>
    <xf numFmtId="0" fontId="34" fillId="0" borderId="3" xfId="0" applyFont="1" applyBorder="1" applyAlignment="1">
      <alignment horizontal="center" vertical="center"/>
    </xf>
    <xf numFmtId="0" fontId="34" fillId="0" borderId="7" xfId="0" applyFont="1" applyBorder="1" applyAlignment="1">
      <alignment horizontal="center" vertical="center"/>
    </xf>
    <xf numFmtId="0" fontId="34" fillId="11" borderId="152" xfId="0" applyFont="1" applyFill="1" applyBorder="1" applyAlignment="1" applyProtection="1">
      <alignment horizontal="center" vertical="center"/>
    </xf>
    <xf numFmtId="0" fontId="34" fillId="3" borderId="152" xfId="12" applyNumberFormat="1" applyFont="1" applyFill="1" applyBorder="1" applyAlignment="1" applyProtection="1">
      <alignment vertical="center"/>
    </xf>
    <xf numFmtId="0" fontId="34" fillId="3" borderId="2" xfId="6" applyNumberFormat="1" applyFont="1" applyFill="1" applyBorder="1" applyAlignment="1" applyProtection="1">
      <alignment vertical="center" shrinkToFit="1"/>
    </xf>
    <xf numFmtId="0" fontId="34" fillId="0" borderId="3" xfId="0" applyFont="1" applyBorder="1" applyAlignment="1">
      <alignment vertical="center" shrinkToFit="1"/>
    </xf>
    <xf numFmtId="0" fontId="34" fillId="15" borderId="2" xfId="6" applyNumberFormat="1" applyFont="1" applyFill="1" applyBorder="1" applyAlignment="1" applyProtection="1">
      <alignment horizontal="left" vertical="center"/>
      <protection locked="0"/>
    </xf>
    <xf numFmtId="0" fontId="34" fillId="0" borderId="3" xfId="0" applyFont="1" applyBorder="1" applyAlignment="1">
      <alignment vertical="center"/>
    </xf>
    <xf numFmtId="0" fontId="34" fillId="11" borderId="155" xfId="0" applyFont="1" applyFill="1" applyBorder="1" applyAlignment="1">
      <alignment horizontal="center" vertical="center"/>
    </xf>
    <xf numFmtId="0" fontId="34" fillId="11" borderId="148" xfId="0" applyFont="1" applyFill="1" applyBorder="1" applyAlignment="1">
      <alignment horizontal="center" vertical="center"/>
    </xf>
    <xf numFmtId="0" fontId="36" fillId="2" borderId="2" xfId="6" applyNumberFormat="1" applyFont="1" applyFill="1" applyBorder="1" applyAlignment="1" applyProtection="1">
      <alignment vertical="center" wrapText="1"/>
      <protection locked="0"/>
    </xf>
    <xf numFmtId="0" fontId="36" fillId="2" borderId="7" xfId="6" applyNumberFormat="1" applyFont="1" applyFill="1" applyBorder="1" applyAlignment="1" applyProtection="1">
      <alignment vertical="center" wrapText="1"/>
      <protection locked="0"/>
    </xf>
    <xf numFmtId="0" fontId="36" fillId="2" borderId="156" xfId="6" applyNumberFormat="1" applyFont="1" applyFill="1" applyBorder="1" applyAlignment="1" applyProtection="1">
      <alignment vertical="center" wrapText="1"/>
      <protection locked="0"/>
    </xf>
    <xf numFmtId="0" fontId="36" fillId="2" borderId="3" xfId="6" applyNumberFormat="1" applyFont="1" applyFill="1" applyBorder="1" applyAlignment="1" applyProtection="1">
      <alignment vertical="center" wrapText="1"/>
      <protection locked="0"/>
    </xf>
    <xf numFmtId="58" fontId="34" fillId="2" borderId="152" xfId="6" applyNumberFormat="1" applyFont="1" applyFill="1" applyBorder="1" applyAlignment="1" applyProtection="1">
      <alignment horizontal="center" vertical="center" shrinkToFit="1"/>
      <protection locked="0"/>
    </xf>
    <xf numFmtId="0" fontId="34" fillId="2" borderId="152" xfId="6" applyNumberFormat="1" applyFont="1" applyFill="1" applyBorder="1" applyAlignment="1" applyProtection="1">
      <alignment horizontal="center" vertical="center"/>
      <protection locked="0"/>
    </xf>
    <xf numFmtId="0" fontId="34" fillId="3" borderId="0" xfId="6" applyFont="1" applyFill="1" applyAlignment="1" applyProtection="1">
      <alignment vertical="center"/>
    </xf>
    <xf numFmtId="0" fontId="34" fillId="3" borderId="6" xfId="6" applyNumberFormat="1" applyFont="1" applyFill="1" applyBorder="1" applyAlignment="1" applyProtection="1">
      <alignment horizontal="center" vertical="center" textRotation="255"/>
    </xf>
    <xf numFmtId="0" fontId="34" fillId="0" borderId="4" xfId="0" applyFont="1" applyBorder="1" applyAlignment="1">
      <alignment vertical="center" textRotation="255"/>
    </xf>
    <xf numFmtId="0" fontId="34" fillId="0" borderId="5" xfId="0" applyFont="1" applyBorder="1" applyAlignment="1">
      <alignment vertical="center" textRotation="255"/>
    </xf>
    <xf numFmtId="0" fontId="34" fillId="3" borderId="2" xfId="6" applyNumberFormat="1" applyFont="1" applyFill="1" applyBorder="1" applyAlignment="1" applyProtection="1">
      <alignment horizontal="left" vertical="center"/>
    </xf>
    <xf numFmtId="0" fontId="34" fillId="0" borderId="7" xfId="0" applyFont="1" applyBorder="1" applyAlignment="1">
      <alignment horizontal="left" vertical="center"/>
    </xf>
    <xf numFmtId="0" fontId="34" fillId="0" borderId="3" xfId="0" applyFont="1" applyBorder="1" applyAlignment="1">
      <alignment horizontal="left" vertical="center"/>
    </xf>
    <xf numFmtId="0" fontId="34" fillId="2" borderId="2" xfId="6" applyNumberFormat="1" applyFont="1" applyFill="1" applyBorder="1" applyAlignment="1" applyProtection="1">
      <alignment horizontal="center" vertical="center"/>
      <protection locked="0"/>
    </xf>
    <xf numFmtId="0" fontId="34" fillId="2" borderId="3" xfId="6" applyNumberFormat="1" applyFont="1" applyFill="1" applyBorder="1" applyAlignment="1" applyProtection="1">
      <alignment horizontal="center" vertical="center"/>
      <protection locked="0"/>
    </xf>
    <xf numFmtId="0" fontId="34" fillId="2" borderId="156" xfId="6" applyNumberFormat="1" applyFont="1" applyFill="1" applyBorder="1" applyAlignment="1" applyProtection="1">
      <alignment horizontal="center" vertical="center"/>
      <protection locked="0"/>
    </xf>
    <xf numFmtId="0" fontId="34" fillId="11" borderId="152" xfId="4" applyFont="1" applyFill="1" applyBorder="1" applyAlignment="1">
      <alignment horizontal="center" vertical="center"/>
    </xf>
    <xf numFmtId="0" fontId="34" fillId="3" borderId="0" xfId="6" applyFont="1" applyFill="1" applyAlignment="1" applyProtection="1">
      <alignment horizontal="right" vertical="center"/>
    </xf>
    <xf numFmtId="0" fontId="34" fillId="3" borderId="11" xfId="6" applyFont="1" applyFill="1" applyBorder="1" applyAlignment="1" applyProtection="1">
      <alignment horizontal="right" vertical="center"/>
    </xf>
    <xf numFmtId="0" fontId="34" fillId="13" borderId="0" xfId="6" applyFont="1" applyFill="1" applyAlignment="1" applyProtection="1">
      <alignment horizontal="right" vertical="center"/>
    </xf>
    <xf numFmtId="0" fontId="34" fillId="13" borderId="11" xfId="6" applyFont="1" applyFill="1" applyBorder="1" applyAlignment="1" applyProtection="1">
      <alignment horizontal="right" vertical="center"/>
    </xf>
    <xf numFmtId="0" fontId="34" fillId="3" borderId="6" xfId="6" applyNumberFormat="1" applyFont="1" applyFill="1" applyBorder="1" applyAlignment="1" applyProtection="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3" borderId="2" xfId="6" applyNumberFormat="1" applyFont="1" applyFill="1" applyBorder="1" applyAlignment="1" applyProtection="1">
      <alignment horizontal="left" vertical="center" shrinkToFit="1"/>
    </xf>
    <xf numFmtId="0" fontId="34" fillId="0" borderId="7" xfId="0" applyFont="1" applyBorder="1" applyAlignment="1">
      <alignment horizontal="left" vertical="center" shrinkToFit="1"/>
    </xf>
    <xf numFmtId="0" fontId="34" fillId="0" borderId="3" xfId="0" applyFont="1" applyBorder="1" applyAlignment="1">
      <alignment horizontal="left" vertical="center" shrinkToFit="1"/>
    </xf>
    <xf numFmtId="0" fontId="34" fillId="3" borderId="10" xfId="6" applyFont="1" applyFill="1" applyBorder="1" applyAlignment="1" applyProtection="1">
      <alignment horizontal="center" vertical="center" textRotation="255"/>
    </xf>
    <xf numFmtId="0" fontId="34" fillId="0" borderId="8" xfId="0" applyFont="1" applyBorder="1" applyAlignment="1">
      <alignment horizontal="center" vertical="center" textRotation="255"/>
    </xf>
    <xf numFmtId="0" fontId="34" fillId="0" borderId="12" xfId="0" applyFont="1" applyBorder="1" applyAlignment="1">
      <alignment horizontal="center" vertical="center" textRotation="255"/>
    </xf>
    <xf numFmtId="0" fontId="34" fillId="0" borderId="7" xfId="0" applyFont="1" applyBorder="1" applyAlignment="1">
      <alignment vertical="center"/>
    </xf>
    <xf numFmtId="0" fontId="34" fillId="3" borderId="0" xfId="6" applyNumberFormat="1" applyFont="1" applyFill="1" applyBorder="1" applyAlignment="1" applyProtection="1">
      <alignment horizontal="left" vertical="center"/>
    </xf>
    <xf numFmtId="0" fontId="34" fillId="0" borderId="0" xfId="0" applyFont="1" applyBorder="1" applyAlignment="1">
      <alignment horizontal="left" vertical="center"/>
    </xf>
    <xf numFmtId="0" fontId="34" fillId="0" borderId="2" xfId="0" applyNumberFormat="1" applyFont="1" applyFill="1" applyBorder="1" applyAlignment="1" applyProtection="1">
      <alignment vertical="center"/>
      <protection locked="0"/>
    </xf>
    <xf numFmtId="0" fontId="34" fillId="0" borderId="7" xfId="0" applyNumberFormat="1" applyFont="1" applyFill="1" applyBorder="1" applyAlignment="1" applyProtection="1">
      <alignment vertical="center"/>
      <protection locked="0"/>
    </xf>
    <xf numFmtId="0" fontId="34" fillId="0" borderId="3" xfId="0" applyNumberFormat="1" applyFont="1" applyFill="1" applyBorder="1" applyAlignment="1" applyProtection="1">
      <alignment vertical="center"/>
      <protection locked="0"/>
    </xf>
    <xf numFmtId="0" fontId="34" fillId="0" borderId="2" xfId="0" applyFont="1" applyBorder="1" applyAlignment="1" applyProtection="1">
      <alignment horizontal="center" vertical="center"/>
    </xf>
    <xf numFmtId="0" fontId="34" fillId="0" borderId="7" xfId="0" applyFont="1" applyBorder="1" applyAlignment="1"/>
    <xf numFmtId="0" fontId="34" fillId="0" borderId="3" xfId="0" applyFont="1" applyBorder="1" applyAlignment="1"/>
    <xf numFmtId="0" fontId="34" fillId="3" borderId="2" xfId="6" applyFont="1" applyFill="1" applyBorder="1" applyAlignment="1" applyProtection="1">
      <alignment horizontal="left" vertical="center"/>
    </xf>
    <xf numFmtId="0" fontId="34" fillId="0" borderId="6" xfId="0" applyFont="1" applyBorder="1" applyAlignment="1">
      <alignment horizontal="center" vertical="center"/>
    </xf>
    <xf numFmtId="0" fontId="34" fillId="16" borderId="1" xfId="4" applyFont="1" applyFill="1" applyBorder="1" applyAlignment="1" applyProtection="1">
      <alignment horizontal="center" vertical="center"/>
      <protection locked="0"/>
    </xf>
    <xf numFmtId="0" fontId="34" fillId="16" borderId="1" xfId="4" applyFont="1" applyFill="1" applyBorder="1" applyAlignment="1" applyProtection="1">
      <alignment horizontal="center" vertical="center" shrinkToFit="1"/>
      <protection locked="0"/>
    </xf>
    <xf numFmtId="0" fontId="34" fillId="3" borderId="148" xfId="6" applyNumberFormat="1" applyFont="1" applyFill="1" applyBorder="1" applyAlignment="1" applyProtection="1">
      <alignment horizontal="center" vertical="center"/>
    </xf>
    <xf numFmtId="0" fontId="34" fillId="11" borderId="174" xfId="6" applyFont="1" applyFill="1" applyBorder="1" applyAlignment="1" applyProtection="1">
      <alignment horizontal="left" vertical="center"/>
    </xf>
    <xf numFmtId="0" fontId="34" fillId="11" borderId="148" xfId="6" applyFont="1" applyFill="1" applyBorder="1" applyAlignment="1" applyProtection="1">
      <alignment horizontal="left" vertical="center"/>
    </xf>
    <xf numFmtId="0" fontId="34" fillId="3" borderId="1" xfId="6" applyFont="1" applyFill="1" applyBorder="1" applyAlignment="1" applyProtection="1">
      <alignment horizontal="center" vertical="center"/>
    </xf>
    <xf numFmtId="0" fontId="34" fillId="11" borderId="1" xfId="6" applyFont="1" applyFill="1" applyBorder="1" applyAlignment="1" applyProtection="1">
      <alignment horizontal="center" vertical="center"/>
    </xf>
    <xf numFmtId="0" fontId="34" fillId="0" borderId="174" xfId="6" applyFont="1" applyBorder="1" applyAlignment="1" applyProtection="1">
      <alignment horizontal="left" vertical="center"/>
    </xf>
    <xf numFmtId="0" fontId="34" fillId="0" borderId="148" xfId="6" applyFont="1" applyBorder="1" applyAlignment="1" applyProtection="1">
      <alignment horizontal="left" vertical="center"/>
    </xf>
    <xf numFmtId="0" fontId="34" fillId="11" borderId="174" xfId="6" applyFont="1" applyFill="1" applyBorder="1" applyAlignment="1" applyProtection="1">
      <alignment horizontal="center" vertical="center"/>
    </xf>
    <xf numFmtId="0" fontId="34" fillId="11" borderId="148" xfId="6" applyFont="1" applyFill="1" applyBorder="1" applyAlignment="1" applyProtection="1">
      <alignment horizontal="center" vertical="center"/>
    </xf>
    <xf numFmtId="0" fontId="34" fillId="11" borderId="152" xfId="6" applyFont="1" applyFill="1" applyBorder="1" applyAlignment="1" applyProtection="1">
      <alignment horizontal="left" vertical="center"/>
    </xf>
    <xf numFmtId="0" fontId="34" fillId="3" borderId="18" xfId="6" applyFont="1" applyFill="1" applyBorder="1" applyAlignment="1" applyProtection="1">
      <alignment horizontal="center" vertical="center"/>
    </xf>
    <xf numFmtId="0" fontId="34" fillId="3" borderId="2" xfId="0" applyFont="1" applyFill="1" applyBorder="1" applyAlignment="1" applyProtection="1">
      <alignment horizontal="center" vertical="center"/>
    </xf>
    <xf numFmtId="0" fontId="34" fillId="3" borderId="7" xfId="0" applyFont="1" applyFill="1" applyBorder="1" applyAlignment="1" applyProtection="1">
      <alignment horizontal="center" vertical="center"/>
    </xf>
    <xf numFmtId="0" fontId="34" fillId="3" borderId="3" xfId="0" applyFont="1" applyFill="1" applyBorder="1" applyAlignment="1" applyProtection="1">
      <alignment horizontal="center" vertical="center"/>
    </xf>
    <xf numFmtId="0" fontId="34" fillId="11" borderId="2" xfId="0" applyNumberFormat="1" applyFont="1" applyFill="1" applyBorder="1" applyAlignment="1" applyProtection="1">
      <alignment horizontal="center" vertical="center" shrinkToFit="1"/>
      <protection locked="0"/>
    </xf>
    <xf numFmtId="0" fontId="34" fillId="11" borderId="7" xfId="0" applyNumberFormat="1" applyFont="1" applyFill="1" applyBorder="1" applyAlignment="1" applyProtection="1">
      <alignment horizontal="center" vertical="center" shrinkToFit="1"/>
      <protection locked="0"/>
    </xf>
    <xf numFmtId="0" fontId="34" fillId="11" borderId="3" xfId="0" applyNumberFormat="1" applyFont="1" applyFill="1" applyBorder="1" applyAlignment="1" applyProtection="1">
      <alignment horizontal="center" vertical="center" shrinkToFit="1"/>
      <protection locked="0"/>
    </xf>
    <xf numFmtId="0" fontId="34" fillId="0" borderId="0" xfId="11" applyFont="1" applyFill="1" applyAlignment="1" applyProtection="1">
      <alignment vertical="center"/>
    </xf>
    <xf numFmtId="0" fontId="34" fillId="0" borderId="0" xfId="11" applyFont="1" applyFill="1" applyBorder="1" applyAlignment="1" applyProtection="1">
      <alignment vertical="center"/>
    </xf>
    <xf numFmtId="0" fontId="34" fillId="0" borderId="0" xfId="0" applyFont="1" applyBorder="1" applyAlignment="1" applyProtection="1">
      <alignment vertical="center"/>
    </xf>
    <xf numFmtId="0" fontId="34" fillId="3" borderId="174" xfId="0" applyFont="1" applyFill="1" applyBorder="1" applyAlignment="1" applyProtection="1">
      <alignment horizontal="center" vertical="center"/>
    </xf>
    <xf numFmtId="0" fontId="34" fillId="3" borderId="148" xfId="0" applyFont="1" applyFill="1" applyBorder="1" applyAlignment="1" applyProtection="1">
      <alignment horizontal="center" vertical="center"/>
    </xf>
    <xf numFmtId="0" fontId="34" fillId="11" borderId="174" xfId="0" applyNumberFormat="1" applyFont="1" applyFill="1" applyBorder="1" applyAlignment="1" applyProtection="1">
      <alignment horizontal="left" vertical="center" shrinkToFit="1"/>
      <protection locked="0"/>
    </xf>
    <xf numFmtId="0" fontId="34" fillId="11" borderId="148" xfId="0" applyNumberFormat="1" applyFont="1" applyFill="1" applyBorder="1" applyAlignment="1" applyProtection="1">
      <alignment horizontal="left" vertical="center" shrinkToFit="1"/>
      <protection locked="0"/>
    </xf>
    <xf numFmtId="0" fontId="34" fillId="11" borderId="1" xfId="14" applyNumberFormat="1" applyFont="1" applyFill="1" applyBorder="1" applyAlignment="1" applyProtection="1">
      <alignment horizontal="center" vertical="center"/>
      <protection locked="0"/>
    </xf>
    <xf numFmtId="0" fontId="34" fillId="11" borderId="2" xfId="6" applyNumberFormat="1" applyFont="1" applyFill="1" applyBorder="1" applyAlignment="1" applyProtection="1">
      <alignment vertical="center" shrinkToFit="1"/>
      <protection locked="0"/>
    </xf>
    <xf numFmtId="0" fontId="34" fillId="11" borderId="7" xfId="0" applyFont="1" applyFill="1" applyBorder="1" applyAlignment="1" applyProtection="1">
      <alignment vertical="center" shrinkToFit="1"/>
      <protection locked="0"/>
    </xf>
    <xf numFmtId="0" fontId="34" fillId="11" borderId="3" xfId="0" applyFont="1" applyFill="1" applyBorder="1" applyAlignment="1" applyProtection="1">
      <alignment vertical="center" shrinkToFit="1"/>
      <protection locked="0"/>
    </xf>
    <xf numFmtId="0" fontId="34" fillId="0" borderId="11" xfId="10" applyFont="1" applyFill="1" applyBorder="1" applyAlignment="1" applyProtection="1">
      <alignment horizontal="center" vertical="center"/>
    </xf>
    <xf numFmtId="0" fontId="34" fillId="0" borderId="10" xfId="10" applyFont="1" applyFill="1" applyBorder="1" applyAlignment="1" applyProtection="1">
      <alignment horizontal="center" vertical="center"/>
    </xf>
    <xf numFmtId="0" fontId="34" fillId="0" borderId="9" xfId="10" applyFont="1" applyFill="1" applyBorder="1" applyAlignment="1" applyProtection="1">
      <alignment horizontal="center" vertical="center"/>
    </xf>
    <xf numFmtId="0" fontId="34" fillId="0" borderId="14" xfId="10" applyFont="1" applyFill="1" applyBorder="1" applyAlignment="1" applyProtection="1">
      <alignment horizontal="center" vertical="center"/>
    </xf>
    <xf numFmtId="0" fontId="34" fillId="0" borderId="12" xfId="10" applyFont="1" applyFill="1" applyBorder="1" applyAlignment="1" applyProtection="1">
      <alignment horizontal="center" vertical="center"/>
    </xf>
    <xf numFmtId="0" fontId="34" fillId="0" borderId="13" xfId="10" applyFont="1" applyFill="1" applyBorder="1" applyAlignment="1" applyProtection="1">
      <alignment horizontal="center" vertical="center"/>
    </xf>
    <xf numFmtId="0" fontId="34" fillId="0" borderId="17" xfId="10" applyFont="1" applyFill="1" applyBorder="1" applyAlignment="1" applyProtection="1">
      <alignment horizontal="center" vertical="center"/>
    </xf>
    <xf numFmtId="0" fontId="34" fillId="0" borderId="6" xfId="10" applyFont="1" applyFill="1" applyBorder="1" applyAlignment="1" applyProtection="1">
      <alignment horizontal="center" vertical="center" shrinkToFit="1"/>
    </xf>
    <xf numFmtId="0" fontId="34" fillId="0" borderId="5" xfId="10" applyFont="1" applyFill="1" applyBorder="1" applyAlignment="1" applyProtection="1">
      <alignment horizontal="center" vertical="center" shrinkToFit="1"/>
    </xf>
    <xf numFmtId="0" fontId="36" fillId="0" borderId="1" xfId="10" applyFont="1" applyFill="1" applyBorder="1" applyAlignment="1" applyProtection="1">
      <alignment horizontal="center" vertical="center" wrapText="1"/>
    </xf>
    <xf numFmtId="0" fontId="34" fillId="0" borderId="6" xfId="10" applyFont="1" applyFill="1" applyBorder="1" applyAlignment="1" applyProtection="1">
      <alignment horizontal="center" vertical="center" wrapText="1"/>
    </xf>
    <xf numFmtId="0" fontId="34" fillId="0" borderId="5" xfId="10" applyFont="1" applyFill="1" applyBorder="1" applyAlignment="1" applyProtection="1">
      <alignment horizontal="center" vertical="center"/>
    </xf>
    <xf numFmtId="0" fontId="34" fillId="11" borderId="2" xfId="10" applyNumberFormat="1" applyFont="1" applyFill="1" applyBorder="1" applyAlignment="1" applyProtection="1">
      <alignment vertical="center" shrinkToFit="1"/>
      <protection locked="0"/>
    </xf>
    <xf numFmtId="0" fontId="34" fillId="11" borderId="7" xfId="10" applyNumberFormat="1" applyFont="1" applyFill="1" applyBorder="1" applyAlignment="1" applyProtection="1">
      <alignment vertical="center" shrinkToFit="1"/>
      <protection locked="0"/>
    </xf>
    <xf numFmtId="0" fontId="34" fillId="11" borderId="3" xfId="10" applyNumberFormat="1" applyFont="1" applyFill="1" applyBorder="1" applyAlignment="1" applyProtection="1">
      <alignment vertical="center" shrinkToFit="1"/>
      <protection locked="0"/>
    </xf>
    <xf numFmtId="0" fontId="36" fillId="0" borderId="6" xfId="10" applyFont="1" applyFill="1" applyBorder="1" applyAlignment="1" applyProtection="1">
      <alignment horizontal="center" vertical="center" wrapText="1"/>
    </xf>
    <xf numFmtId="0" fontId="36" fillId="0" borderId="5" xfId="10" applyFont="1" applyFill="1" applyBorder="1" applyAlignment="1" applyProtection="1">
      <alignment horizontal="center" vertical="center" wrapText="1"/>
    </xf>
    <xf numFmtId="0" fontId="34" fillId="0" borderId="6" xfId="10" applyFont="1" applyFill="1" applyBorder="1" applyAlignment="1" applyProtection="1">
      <alignment horizontal="left" vertical="center" wrapText="1"/>
    </xf>
    <xf numFmtId="0" fontId="34" fillId="0" borderId="5" xfId="10" applyFont="1" applyFill="1" applyBorder="1" applyAlignment="1" applyProtection="1">
      <alignment horizontal="left" vertical="center" wrapText="1"/>
    </xf>
    <xf numFmtId="0" fontId="34" fillId="11" borderId="7" xfId="6" applyNumberFormat="1" applyFont="1" applyFill="1" applyBorder="1" applyAlignment="1" applyProtection="1">
      <alignment vertical="center" shrinkToFit="1"/>
      <protection locked="0"/>
    </xf>
    <xf numFmtId="0" fontId="34" fillId="11" borderId="3" xfId="6" applyNumberFormat="1" applyFont="1" applyFill="1" applyBorder="1" applyAlignment="1" applyProtection="1">
      <alignment vertical="center" shrinkToFit="1"/>
      <protection locked="0"/>
    </xf>
    <xf numFmtId="0" fontId="34" fillId="16" borderId="16" xfId="0" applyFont="1" applyFill="1" applyBorder="1" applyAlignment="1" applyProtection="1">
      <alignment vertical="center" shrinkToFit="1"/>
      <protection locked="0"/>
    </xf>
    <xf numFmtId="0" fontId="34" fillId="0" borderId="0" xfId="6" applyFont="1" applyAlignment="1" applyProtection="1">
      <alignment horizontal="left" vertical="center" wrapText="1"/>
    </xf>
    <xf numFmtId="0" fontId="34" fillId="0" borderId="0" xfId="0" applyFont="1" applyAlignment="1">
      <alignment horizontal="left" vertical="center"/>
    </xf>
    <xf numFmtId="0" fontId="34" fillId="3" borderId="7" xfId="6" applyNumberFormat="1" applyFont="1" applyFill="1" applyBorder="1" applyAlignment="1" applyProtection="1">
      <alignment horizontal="center" vertical="center"/>
    </xf>
    <xf numFmtId="183" fontId="34" fillId="2" borderId="2" xfId="6" applyNumberFormat="1" applyFont="1" applyFill="1" applyBorder="1" applyAlignment="1" applyProtection="1">
      <alignment horizontal="left" vertical="center"/>
      <protection locked="0"/>
    </xf>
    <xf numFmtId="183" fontId="34" fillId="2" borderId="7" xfId="6" applyNumberFormat="1" applyFont="1" applyFill="1" applyBorder="1" applyAlignment="1" applyProtection="1">
      <alignment horizontal="left" vertical="center"/>
      <protection locked="0"/>
    </xf>
    <xf numFmtId="183" fontId="34" fillId="2" borderId="3" xfId="6" applyNumberFormat="1" applyFont="1" applyFill="1" applyBorder="1" applyAlignment="1" applyProtection="1">
      <alignment horizontal="left" vertical="center"/>
      <protection locked="0"/>
    </xf>
    <xf numFmtId="0" fontId="34" fillId="0" borderId="16" xfId="0" applyFont="1" applyBorder="1" applyAlignment="1" applyProtection="1">
      <alignment horizontal="center" vertical="center" wrapText="1"/>
    </xf>
    <xf numFmtId="0" fontId="34" fillId="3" borderId="2" xfId="6" applyNumberFormat="1" applyFont="1" applyFill="1" applyBorder="1" applyAlignment="1" applyProtection="1">
      <alignment horizontal="right" vertical="center"/>
    </xf>
    <xf numFmtId="0" fontId="34" fillId="0" borderId="7" xfId="0" applyFont="1" applyBorder="1" applyAlignment="1">
      <alignment horizontal="right" vertical="center"/>
    </xf>
    <xf numFmtId="0" fontId="34" fillId="11" borderId="2" xfId="0" applyFont="1" applyFill="1" applyBorder="1" applyAlignment="1" applyProtection="1">
      <alignment horizontal="center" vertical="center"/>
      <protection locked="0"/>
    </xf>
    <xf numFmtId="0" fontId="34" fillId="11" borderId="3" xfId="0" applyFont="1" applyFill="1" applyBorder="1" applyAlignment="1" applyProtection="1">
      <alignment horizontal="center" vertical="center"/>
      <protection locked="0"/>
    </xf>
    <xf numFmtId="0" fontId="34" fillId="3" borderId="2" xfId="0" applyFont="1" applyFill="1" applyBorder="1" applyAlignment="1" applyProtection="1">
      <alignment horizontal="center" vertical="center" shrinkToFit="1"/>
    </xf>
    <xf numFmtId="0" fontId="34" fillId="3" borderId="7" xfId="0" applyFont="1" applyFill="1" applyBorder="1" applyAlignment="1" applyProtection="1">
      <alignment horizontal="center" vertical="center" shrinkToFit="1"/>
    </xf>
    <xf numFmtId="0" fontId="34" fillId="3" borderId="3" xfId="0" applyFont="1" applyFill="1" applyBorder="1" applyAlignment="1" applyProtection="1">
      <alignment horizontal="center" vertical="center" shrinkToFit="1"/>
    </xf>
    <xf numFmtId="0" fontId="34" fillId="3" borderId="0" xfId="0" applyFont="1" applyFill="1" applyAlignment="1" applyProtection="1">
      <alignment horizontal="left" vertical="center" wrapText="1"/>
    </xf>
    <xf numFmtId="0" fontId="34" fillId="0" borderId="12" xfId="14" applyNumberFormat="1" applyFont="1" applyFill="1" applyBorder="1" applyAlignment="1" applyProtection="1">
      <alignment horizontal="left" vertical="center"/>
    </xf>
    <xf numFmtId="0" fontId="34" fillId="0" borderId="13" xfId="0" applyFont="1" applyBorder="1" applyAlignment="1">
      <alignment horizontal="left" vertical="center"/>
    </xf>
    <xf numFmtId="0" fontId="34" fillId="0" borderId="13" xfId="0" applyFont="1" applyBorder="1" applyAlignment="1">
      <alignment vertical="center"/>
    </xf>
    <xf numFmtId="0" fontId="34" fillId="0" borderId="13" xfId="0" applyFont="1" applyBorder="1" applyAlignment="1" applyProtection="1">
      <alignment horizontal="right" vertical="center"/>
    </xf>
    <xf numFmtId="0" fontId="34" fillId="0" borderId="17" xfId="0" applyFont="1" applyBorder="1" applyAlignment="1">
      <alignment horizontal="right" vertical="center"/>
    </xf>
    <xf numFmtId="0" fontId="34" fillId="11" borderId="2" xfId="14" applyNumberFormat="1" applyFont="1" applyFill="1" applyBorder="1" applyAlignment="1" applyProtection="1">
      <alignment horizontal="center" vertical="center"/>
      <protection locked="0"/>
    </xf>
    <xf numFmtId="0" fontId="34" fillId="11" borderId="3" xfId="14" applyNumberFormat="1" applyFont="1" applyFill="1" applyBorder="1" applyAlignment="1" applyProtection="1">
      <alignment horizontal="center" vertical="center"/>
      <protection locked="0"/>
    </xf>
    <xf numFmtId="0" fontId="34" fillId="11" borderId="7" xfId="0" applyFont="1" applyFill="1" applyBorder="1" applyAlignment="1" applyProtection="1">
      <alignment vertical="center"/>
      <protection locked="0"/>
    </xf>
    <xf numFmtId="0" fontId="34" fillId="11" borderId="3" xfId="0" applyFont="1" applyFill="1" applyBorder="1" applyAlignment="1" applyProtection="1">
      <alignment vertical="center"/>
      <protection locked="0"/>
    </xf>
    <xf numFmtId="0" fontId="34" fillId="11" borderId="10" xfId="0" applyFont="1" applyFill="1" applyBorder="1" applyAlignment="1" applyProtection="1">
      <alignment horizontal="left" vertical="center"/>
      <protection locked="0"/>
    </xf>
    <xf numFmtId="0" fontId="34" fillId="11" borderId="14" xfId="0" applyFont="1" applyFill="1" applyBorder="1" applyAlignment="1" applyProtection="1">
      <alignment horizontal="left" vertical="center"/>
      <protection locked="0"/>
    </xf>
    <xf numFmtId="0" fontId="34" fillId="11" borderId="1" xfId="6" applyNumberFormat="1" applyFont="1" applyFill="1" applyBorder="1" applyAlignment="1" applyProtection="1">
      <alignment vertical="center" shrinkToFit="1"/>
      <protection locked="0"/>
    </xf>
    <xf numFmtId="0" fontId="34" fillId="11" borderId="1" xfId="0" applyFont="1" applyFill="1" applyBorder="1" applyAlignment="1" applyProtection="1">
      <alignment vertical="center"/>
      <protection locked="0"/>
    </xf>
    <xf numFmtId="0" fontId="34" fillId="0" borderId="0" xfId="6" applyFont="1" applyBorder="1" applyAlignment="1" applyProtection="1">
      <alignment horizontal="right" vertical="center" shrinkToFit="1"/>
    </xf>
    <xf numFmtId="0" fontId="34" fillId="0" borderId="11" xfId="6" applyFont="1" applyBorder="1" applyAlignment="1" applyProtection="1">
      <alignment horizontal="right" vertical="center" shrinkToFit="1"/>
    </xf>
    <xf numFmtId="38" fontId="46" fillId="3" borderId="2" xfId="0" applyNumberFormat="1" applyFont="1" applyFill="1" applyBorder="1" applyAlignment="1" applyProtection="1">
      <alignment horizontal="center" vertical="center" wrapText="1"/>
    </xf>
    <xf numFmtId="38" fontId="46" fillId="3" borderId="7" xfId="0" applyNumberFormat="1" applyFont="1" applyFill="1" applyBorder="1" applyAlignment="1" applyProtection="1">
      <alignment horizontal="center" vertical="center" wrapText="1"/>
    </xf>
    <xf numFmtId="38" fontId="46" fillId="3" borderId="1" xfId="0" applyNumberFormat="1" applyFont="1" applyFill="1" applyBorder="1" applyAlignment="1" applyProtection="1">
      <alignment horizontal="center" vertical="center" wrapText="1"/>
    </xf>
    <xf numFmtId="0" fontId="36" fillId="0" borderId="6" xfId="0" applyFont="1" applyBorder="1" applyAlignment="1" applyProtection="1">
      <alignment horizontal="center" vertical="center" wrapText="1"/>
    </xf>
    <xf numFmtId="0" fontId="36" fillId="0" borderId="5" xfId="0" applyFont="1" applyBorder="1" applyAlignment="1" applyProtection="1">
      <alignment horizontal="center" vertical="center" wrapText="1"/>
    </xf>
    <xf numFmtId="0" fontId="36" fillId="11" borderId="2" xfId="0" applyNumberFormat="1" applyFont="1" applyFill="1" applyBorder="1" applyAlignment="1" applyProtection="1">
      <alignment vertical="center" shrinkToFit="1"/>
      <protection locked="0"/>
    </xf>
    <xf numFmtId="0" fontId="36" fillId="11" borderId="7" xfId="0" applyNumberFormat="1" applyFont="1" applyFill="1" applyBorder="1" applyAlignment="1" applyProtection="1">
      <alignment vertical="center" shrinkToFit="1"/>
      <protection locked="0"/>
    </xf>
    <xf numFmtId="0" fontId="36" fillId="0" borderId="10" xfId="0" applyFont="1" applyFill="1" applyBorder="1" applyAlignment="1" applyProtection="1">
      <alignment horizontal="center" vertical="center"/>
    </xf>
    <xf numFmtId="0" fontId="36" fillId="0" borderId="9" xfId="0" applyFont="1" applyFill="1" applyBorder="1" applyAlignment="1" applyProtection="1">
      <alignment horizontal="center" vertical="center"/>
    </xf>
    <xf numFmtId="0" fontId="36" fillId="0" borderId="12" xfId="0" applyFont="1" applyFill="1" applyBorder="1" applyAlignment="1" applyProtection="1">
      <alignment horizontal="center" vertical="center"/>
    </xf>
    <xf numFmtId="0" fontId="36" fillId="0" borderId="13" xfId="0" applyFont="1" applyFill="1" applyBorder="1" applyAlignment="1" applyProtection="1">
      <alignment horizontal="center" vertical="center"/>
    </xf>
    <xf numFmtId="0" fontId="36" fillId="3" borderId="1" xfId="0" applyFont="1" applyFill="1" applyBorder="1" applyAlignment="1" applyProtection="1">
      <alignment horizontal="center" vertical="center" wrapText="1"/>
    </xf>
    <xf numFmtId="0" fontId="46" fillId="3" borderId="10" xfId="0" applyFont="1" applyFill="1" applyBorder="1" applyAlignment="1" applyProtection="1">
      <alignment horizontal="center" vertical="center" wrapText="1"/>
    </xf>
    <xf numFmtId="0" fontId="46" fillId="3" borderId="12" xfId="0" applyFont="1" applyFill="1" applyBorder="1" applyAlignment="1" applyProtection="1">
      <alignment horizontal="center" vertical="center" wrapText="1"/>
    </xf>
    <xf numFmtId="0" fontId="46" fillId="3" borderId="6" xfId="0" applyFont="1" applyFill="1" applyBorder="1" applyAlignment="1" applyProtection="1">
      <alignment horizontal="center" vertical="center" wrapText="1"/>
    </xf>
    <xf numFmtId="0" fontId="46" fillId="3" borderId="5" xfId="0" applyFont="1" applyFill="1" applyBorder="1" applyAlignment="1" applyProtection="1">
      <alignment horizontal="center" vertical="center" wrapText="1"/>
    </xf>
    <xf numFmtId="38" fontId="36" fillId="0" borderId="2" xfId="0" applyNumberFormat="1" applyFont="1" applyFill="1" applyBorder="1" applyAlignment="1" applyProtection="1">
      <alignment horizontal="center" vertical="center" shrinkToFit="1"/>
      <protection locked="0"/>
    </xf>
    <xf numFmtId="38" fontId="36" fillId="0" borderId="3" xfId="0" applyNumberFormat="1" applyFont="1" applyFill="1" applyBorder="1" applyAlignment="1" applyProtection="1">
      <alignment horizontal="center" vertical="center" shrinkToFit="1"/>
      <protection locked="0"/>
    </xf>
    <xf numFmtId="0" fontId="36" fillId="0" borderId="1"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36" fillId="0" borderId="17" xfId="0" applyFont="1" applyFill="1" applyBorder="1" applyAlignment="1" applyProtection="1">
      <alignment horizontal="center" vertical="center"/>
    </xf>
    <xf numFmtId="0" fontId="34" fillId="11" borderId="2" xfId="0" applyFont="1" applyFill="1" applyBorder="1" applyAlignment="1" applyProtection="1">
      <alignment vertical="center"/>
      <protection locked="0"/>
    </xf>
    <xf numFmtId="38" fontId="36" fillId="0" borderId="7" xfId="0" applyNumberFormat="1" applyFont="1" applyFill="1" applyBorder="1" applyAlignment="1" applyProtection="1">
      <alignment horizontal="center" vertical="center" shrinkToFit="1"/>
      <protection locked="0"/>
    </xf>
    <xf numFmtId="0" fontId="34" fillId="0" borderId="7" xfId="0" applyFont="1" applyFill="1" applyBorder="1" applyAlignment="1" applyProtection="1">
      <alignment vertical="center"/>
      <protection locked="0"/>
    </xf>
    <xf numFmtId="0" fontId="34" fillId="0" borderId="3" xfId="0" applyFont="1" applyFill="1" applyBorder="1" applyAlignment="1" applyProtection="1">
      <alignment vertical="center"/>
      <protection locked="0"/>
    </xf>
    <xf numFmtId="0" fontId="34" fillId="0" borderId="2" xfId="0" applyFont="1" applyFill="1" applyBorder="1" applyAlignment="1" applyProtection="1">
      <alignment vertical="center"/>
      <protection locked="0"/>
    </xf>
    <xf numFmtId="0" fontId="34" fillId="0" borderId="2" xfId="0" applyFont="1" applyFill="1" applyBorder="1" applyAlignment="1" applyProtection="1">
      <alignment horizontal="center" vertical="center"/>
    </xf>
    <xf numFmtId="0" fontId="34" fillId="0" borderId="7" xfId="0" applyFont="1" applyFill="1" applyBorder="1" applyAlignment="1" applyProtection="1">
      <alignment horizontal="center" vertical="center"/>
    </xf>
    <xf numFmtId="0" fontId="34" fillId="0" borderId="3" xfId="0" applyFont="1" applyFill="1" applyBorder="1" applyAlignment="1" applyProtection="1">
      <alignment horizontal="center" vertical="center"/>
    </xf>
    <xf numFmtId="0" fontId="34" fillId="11" borderId="2" xfId="0" applyFont="1" applyFill="1" applyBorder="1" applyAlignment="1" applyProtection="1">
      <alignment horizontal="left" vertical="center"/>
      <protection locked="0"/>
    </xf>
    <xf numFmtId="0" fontId="34" fillId="11" borderId="7" xfId="0" applyFont="1" applyFill="1" applyBorder="1" applyAlignment="1" applyProtection="1">
      <alignment horizontal="left" vertical="center"/>
      <protection locked="0"/>
    </xf>
    <xf numFmtId="0" fontId="34" fillId="11" borderId="3" xfId="0" applyFont="1" applyFill="1" applyBorder="1" applyAlignment="1" applyProtection="1">
      <alignment horizontal="left" vertical="center"/>
      <protection locked="0"/>
    </xf>
    <xf numFmtId="0" fontId="34" fillId="11" borderId="1" xfId="0" applyNumberFormat="1" applyFont="1" applyFill="1" applyBorder="1" applyAlignment="1" applyProtection="1">
      <alignment horizontal="center" vertical="center"/>
      <protection locked="0"/>
    </xf>
    <xf numFmtId="0" fontId="34" fillId="11" borderId="1" xfId="6" applyNumberFormat="1" applyFont="1" applyFill="1" applyBorder="1" applyAlignment="1" applyProtection="1">
      <alignment horizontal="left" vertical="center" shrinkToFit="1"/>
      <protection locked="0"/>
    </xf>
    <xf numFmtId="0" fontId="34" fillId="3" borderId="0" xfId="0" applyFont="1" applyFill="1" applyAlignment="1" applyProtection="1">
      <alignment vertical="center" wrapText="1"/>
    </xf>
    <xf numFmtId="0" fontId="34" fillId="0" borderId="0" xfId="0" applyFont="1" applyAlignment="1">
      <alignment vertical="center"/>
    </xf>
    <xf numFmtId="0" fontId="34" fillId="0" borderId="174" xfId="6" applyFont="1" applyFill="1" applyBorder="1" applyAlignment="1" applyProtection="1">
      <alignment horizontal="center" vertical="center"/>
    </xf>
    <xf numFmtId="0" fontId="34" fillId="0" borderId="175" xfId="6" applyFont="1" applyFill="1" applyBorder="1" applyAlignment="1" applyProtection="1">
      <alignment horizontal="center" vertical="center"/>
    </xf>
    <xf numFmtId="0" fontId="34" fillId="0" borderId="148" xfId="6" applyFont="1" applyFill="1" applyBorder="1" applyAlignment="1" applyProtection="1">
      <alignment horizontal="center" vertical="center"/>
    </xf>
    <xf numFmtId="0" fontId="34" fillId="0" borderId="2" xfId="0" applyFont="1" applyBorder="1" applyAlignment="1" applyProtection="1">
      <alignment vertical="center"/>
    </xf>
    <xf numFmtId="0" fontId="34" fillId="11" borderId="1" xfId="0" applyFont="1" applyFill="1" applyBorder="1" applyAlignment="1" applyProtection="1">
      <alignment horizontal="center" vertical="center"/>
      <protection locked="0"/>
    </xf>
    <xf numFmtId="0" fontId="34" fillId="0" borderId="2" xfId="0" applyFont="1" applyFill="1" applyBorder="1" applyAlignment="1" applyProtection="1">
      <alignment vertical="center"/>
    </xf>
    <xf numFmtId="0" fontId="34" fillId="2" borderId="1" xfId="6" applyNumberFormat="1" applyFont="1" applyFill="1" applyBorder="1" applyAlignment="1" applyProtection="1">
      <alignment horizontal="left" vertical="center" wrapText="1"/>
      <protection locked="0"/>
    </xf>
    <xf numFmtId="0" fontId="34" fillId="0" borderId="2" xfId="9" applyFont="1" applyFill="1" applyBorder="1" applyAlignment="1">
      <alignment horizontal="right" vertical="center"/>
    </xf>
    <xf numFmtId="0" fontId="34" fillId="0" borderId="3" xfId="0" applyFont="1" applyBorder="1" applyAlignment="1">
      <alignment horizontal="right" vertical="center"/>
    </xf>
    <xf numFmtId="0" fontId="34" fillId="11" borderId="2" xfId="6" applyFont="1" applyFill="1" applyBorder="1" applyAlignment="1" applyProtection="1">
      <alignment horizontal="center" vertical="center"/>
      <protection locked="0"/>
    </xf>
    <xf numFmtId="0" fontId="34" fillId="11" borderId="7" xfId="6" applyFont="1" applyFill="1" applyBorder="1" applyAlignment="1" applyProtection="1">
      <alignment horizontal="center" vertical="center"/>
      <protection locked="0"/>
    </xf>
    <xf numFmtId="0" fontId="34" fillId="11" borderId="3" xfId="6" applyFont="1" applyFill="1" applyBorder="1" applyAlignment="1" applyProtection="1">
      <alignment horizontal="center" vertical="center"/>
      <protection locked="0"/>
    </xf>
    <xf numFmtId="0" fontId="34" fillId="11" borderId="1" xfId="6" applyFont="1" applyFill="1" applyBorder="1" applyAlignment="1" applyProtection="1">
      <alignment horizontal="center" vertical="center"/>
      <protection locked="0"/>
    </xf>
    <xf numFmtId="0" fontId="2" fillId="0" borderId="0" xfId="6" applyFont="1" applyAlignment="1" applyProtection="1">
      <alignment horizontal="left" vertical="center" wrapText="1"/>
    </xf>
    <xf numFmtId="0" fontId="2" fillId="0" borderId="0" xfId="0" applyFont="1" applyAlignment="1">
      <alignment vertical="center" wrapText="1"/>
    </xf>
    <xf numFmtId="0" fontId="2" fillId="11" borderId="2" xfId="0" applyNumberFormat="1" applyFont="1" applyFill="1" applyBorder="1" applyAlignment="1" applyProtection="1">
      <alignment horizontal="center" vertical="center"/>
      <protection locked="0"/>
    </xf>
    <xf numFmtId="0" fontId="2" fillId="11" borderId="3" xfId="0" applyNumberFormat="1" applyFont="1" applyFill="1" applyBorder="1" applyAlignment="1" applyProtection="1">
      <alignment horizontal="center" vertical="center"/>
      <protection locked="0"/>
    </xf>
    <xf numFmtId="0" fontId="2" fillId="11" borderId="2" xfId="6" applyNumberFormat="1" applyFont="1" applyFill="1" applyBorder="1" applyAlignment="1" applyProtection="1">
      <alignment horizontal="left" vertical="center" shrinkToFit="1"/>
      <protection locked="0"/>
    </xf>
    <xf numFmtId="0" fontId="2" fillId="11" borderId="7" xfId="6" applyNumberFormat="1" applyFont="1" applyFill="1" applyBorder="1" applyAlignment="1" applyProtection="1">
      <alignment horizontal="left" vertical="center" shrinkToFit="1"/>
      <protection locked="0"/>
    </xf>
    <xf numFmtId="0" fontId="2" fillId="11" borderId="3" xfId="6" applyNumberFormat="1" applyFont="1" applyFill="1" applyBorder="1" applyAlignment="1" applyProtection="1">
      <alignment horizontal="left" vertical="center" shrinkToFit="1"/>
      <protection locked="0"/>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0" fillId="11" borderId="2" xfId="0" applyFont="1" applyFill="1" applyBorder="1" applyAlignment="1" applyProtection="1">
      <alignment horizontal="left" vertical="center"/>
      <protection locked="0"/>
    </xf>
    <xf numFmtId="0" fontId="2" fillId="11" borderId="3" xfId="0" applyFont="1" applyFill="1" applyBorder="1" applyAlignment="1" applyProtection="1">
      <alignment horizontal="left" vertical="center"/>
      <protection locked="0"/>
    </xf>
    <xf numFmtId="3" fontId="2" fillId="11" borderId="2" xfId="6" applyNumberFormat="1" applyFont="1" applyFill="1" applyBorder="1" applyAlignment="1" applyProtection="1">
      <alignment horizontal="left" vertical="center" wrapText="1"/>
      <protection locked="0"/>
    </xf>
    <xf numFmtId="3" fontId="2" fillId="11" borderId="7" xfId="6" applyNumberFormat="1" applyFont="1" applyFill="1" applyBorder="1" applyAlignment="1" applyProtection="1">
      <alignment horizontal="left" vertical="center" wrapText="1"/>
      <protection locked="0"/>
    </xf>
    <xf numFmtId="3" fontId="2" fillId="11" borderId="3" xfId="6" applyNumberFormat="1" applyFont="1" applyFill="1" applyBorder="1" applyAlignment="1" applyProtection="1">
      <alignment horizontal="left" vertical="center" wrapText="1"/>
      <protection locked="0"/>
    </xf>
    <xf numFmtId="0" fontId="2" fillId="0" borderId="1" xfId="6" applyFont="1" applyBorder="1" applyAlignment="1" applyProtection="1">
      <alignment horizontal="center" vertical="center"/>
    </xf>
    <xf numFmtId="0" fontId="2" fillId="3" borderId="1" xfId="6" applyFont="1" applyFill="1" applyBorder="1" applyAlignment="1" applyProtection="1">
      <alignment horizontal="center" vertical="center"/>
    </xf>
    <xf numFmtId="0" fontId="2" fillId="0" borderId="0" xfId="6" applyFont="1" applyAlignment="1" applyProtection="1">
      <alignment vertical="center" wrapText="1"/>
    </xf>
    <xf numFmtId="0" fontId="2" fillId="0" borderId="0" xfId="0" applyFont="1" applyAlignment="1">
      <alignment vertical="center"/>
    </xf>
    <xf numFmtId="0" fontId="2" fillId="11" borderId="2" xfId="6" applyNumberFormat="1" applyFont="1" applyFill="1" applyBorder="1" applyAlignment="1" applyProtection="1">
      <alignment horizontal="left" vertical="center" wrapText="1"/>
      <protection locked="0"/>
    </xf>
    <xf numFmtId="0" fontId="2" fillId="11" borderId="7" xfId="6" applyNumberFormat="1" applyFont="1" applyFill="1" applyBorder="1" applyAlignment="1" applyProtection="1">
      <alignment horizontal="left" vertical="center" wrapText="1"/>
      <protection locked="0"/>
    </xf>
    <xf numFmtId="0" fontId="2" fillId="11" borderId="3" xfId="6" applyNumberFormat="1" applyFont="1" applyFill="1" applyBorder="1" applyAlignment="1" applyProtection="1">
      <alignment horizontal="left" vertical="center" wrapText="1"/>
      <protection locked="0"/>
    </xf>
    <xf numFmtId="0" fontId="0" fillId="3" borderId="2" xfId="6" applyNumberFormat="1" applyFont="1" applyFill="1" applyBorder="1" applyAlignment="1" applyProtection="1">
      <alignment horizontal="left" vertical="center"/>
    </xf>
    <xf numFmtId="0" fontId="0" fillId="3" borderId="7" xfId="6" applyNumberFormat="1" applyFont="1" applyFill="1" applyBorder="1" applyAlignment="1" applyProtection="1">
      <alignment horizontal="left" vertical="center"/>
    </xf>
    <xf numFmtId="0" fontId="0" fillId="3" borderId="3" xfId="6" applyNumberFormat="1" applyFont="1" applyFill="1" applyBorder="1" applyAlignment="1" applyProtection="1">
      <alignment horizontal="left" vertical="center"/>
    </xf>
    <xf numFmtId="3" fontId="2" fillId="11" borderId="2" xfId="6" applyNumberFormat="1" applyFont="1" applyFill="1" applyBorder="1" applyAlignment="1" applyProtection="1">
      <alignment horizontal="center" vertical="center"/>
      <protection locked="0"/>
    </xf>
    <xf numFmtId="3" fontId="2" fillId="11" borderId="7" xfId="6" applyNumberFormat="1" applyFont="1" applyFill="1" applyBorder="1" applyAlignment="1" applyProtection="1">
      <alignment horizontal="center" vertical="center"/>
      <protection locked="0"/>
    </xf>
    <xf numFmtId="3" fontId="2" fillId="11" borderId="3" xfId="6" applyNumberFormat="1" applyFont="1" applyFill="1" applyBorder="1" applyAlignment="1" applyProtection="1">
      <alignment horizontal="center" vertical="center"/>
      <protection locked="0"/>
    </xf>
    <xf numFmtId="0" fontId="34" fillId="11" borderId="2" xfId="6" applyNumberFormat="1" applyFont="1" applyFill="1" applyBorder="1" applyAlignment="1" applyProtection="1">
      <alignment horizontal="left" vertical="center" wrapText="1" shrinkToFit="1"/>
      <protection locked="0"/>
    </xf>
    <xf numFmtId="0" fontId="34" fillId="11" borderId="7" xfId="6" applyNumberFormat="1" applyFont="1" applyFill="1" applyBorder="1" applyAlignment="1" applyProtection="1">
      <alignment horizontal="left" vertical="center" wrapText="1" shrinkToFit="1"/>
      <protection locked="0"/>
    </xf>
    <xf numFmtId="0" fontId="34" fillId="11" borderId="3" xfId="6" applyNumberFormat="1" applyFont="1" applyFill="1" applyBorder="1" applyAlignment="1" applyProtection="1">
      <alignment horizontal="left" vertical="center" wrapText="1" shrinkToFit="1"/>
      <protection locked="0"/>
    </xf>
    <xf numFmtId="49" fontId="34" fillId="11" borderId="2" xfId="6" applyNumberFormat="1" applyFont="1" applyFill="1" applyBorder="1" applyAlignment="1" applyProtection="1">
      <alignment horizontal="left" vertical="center" wrapText="1"/>
      <protection locked="0"/>
    </xf>
    <xf numFmtId="49" fontId="34" fillId="11" borderId="3" xfId="6" applyNumberFormat="1" applyFont="1" applyFill="1" applyBorder="1" applyAlignment="1" applyProtection="1">
      <alignment horizontal="left" vertical="center" wrapText="1"/>
      <protection locked="0"/>
    </xf>
    <xf numFmtId="3" fontId="34" fillId="11" borderId="2" xfId="6" applyNumberFormat="1" applyFont="1" applyFill="1" applyBorder="1" applyAlignment="1" applyProtection="1">
      <alignment vertical="center"/>
      <protection locked="0"/>
    </xf>
    <xf numFmtId="3" fontId="34" fillId="11" borderId="3" xfId="6" applyNumberFormat="1" applyFont="1" applyFill="1" applyBorder="1" applyAlignment="1" applyProtection="1">
      <alignment vertical="center"/>
      <protection locked="0"/>
    </xf>
    <xf numFmtId="0" fontId="6" fillId="0" borderId="0" xfId="6" applyFont="1" applyFill="1" applyBorder="1" applyAlignment="1" applyProtection="1">
      <alignment horizontal="left" vertical="center"/>
    </xf>
    <xf numFmtId="0" fontId="6" fillId="6" borderId="75" xfId="6" applyFont="1" applyFill="1" applyBorder="1" applyAlignment="1" applyProtection="1">
      <alignment horizontal="center" vertical="center"/>
    </xf>
    <xf numFmtId="0" fontId="6" fillId="6" borderId="138" xfId="6" applyFont="1" applyFill="1" applyBorder="1" applyAlignment="1" applyProtection="1">
      <alignment horizontal="center" vertical="center"/>
    </xf>
    <xf numFmtId="0" fontId="6" fillId="6" borderId="139" xfId="6" applyFont="1" applyFill="1" applyBorder="1" applyAlignment="1" applyProtection="1">
      <alignment horizontal="center" vertical="center"/>
    </xf>
    <xf numFmtId="0" fontId="2" fillId="0" borderId="95" xfId="0" applyFont="1" applyBorder="1" applyAlignment="1" applyProtection="1">
      <alignment horizontal="center" vertical="center" textRotation="255" wrapText="1"/>
    </xf>
    <xf numFmtId="0" fontId="2" fillId="0" borderId="140" xfId="0" applyFont="1" applyBorder="1" applyAlignment="1" applyProtection="1">
      <alignment horizontal="center" vertical="center" textRotation="255" wrapText="1"/>
    </xf>
    <xf numFmtId="0" fontId="2" fillId="0" borderId="96" xfId="0" applyFont="1" applyBorder="1" applyAlignment="1" applyProtection="1">
      <alignment horizontal="center" vertical="center" textRotation="255" wrapText="1"/>
    </xf>
    <xf numFmtId="0" fontId="2" fillId="0" borderId="2" xfId="6" applyFont="1" applyFill="1" applyBorder="1" applyAlignment="1" applyProtection="1">
      <alignment horizontal="left" vertical="center"/>
    </xf>
    <xf numFmtId="0" fontId="2" fillId="0" borderId="7" xfId="0" applyFont="1" applyBorder="1" applyAlignment="1" applyProtection="1"/>
    <xf numFmtId="0" fontId="2" fillId="0" borderId="89" xfId="0" applyFont="1" applyBorder="1" applyAlignment="1" applyProtection="1"/>
    <xf numFmtId="0" fontId="2" fillId="0" borderId="76" xfId="6" applyFont="1" applyFill="1" applyBorder="1" applyAlignment="1" applyProtection="1">
      <alignment horizontal="left" vertical="center"/>
    </xf>
    <xf numFmtId="0" fontId="2" fillId="0" borderId="77" xfId="0" applyFont="1" applyBorder="1" applyAlignment="1" applyProtection="1"/>
    <xf numFmtId="0" fontId="2" fillId="0" borderId="88" xfId="0" applyFont="1" applyBorder="1" applyAlignment="1" applyProtection="1"/>
    <xf numFmtId="0" fontId="2" fillId="0" borderId="43" xfId="0" applyFont="1" applyBorder="1" applyAlignment="1" applyProtection="1">
      <alignment horizontal="left" vertical="center"/>
    </xf>
    <xf numFmtId="0" fontId="2" fillId="0" borderId="44" xfId="0" applyFont="1" applyBorder="1" applyAlignment="1" applyProtection="1"/>
    <xf numFmtId="0" fontId="2" fillId="0" borderId="86" xfId="0" applyFont="1" applyBorder="1" applyAlignment="1" applyProtection="1"/>
    <xf numFmtId="0" fontId="2" fillId="0" borderId="141" xfId="0" applyFont="1" applyFill="1" applyBorder="1" applyAlignment="1" applyProtection="1">
      <alignment horizontal="left" vertical="center" wrapText="1"/>
    </xf>
    <xf numFmtId="0" fontId="2" fillId="0" borderId="9" xfId="0" applyFont="1" applyBorder="1" applyAlignment="1" applyProtection="1"/>
    <xf numFmtId="0" fontId="2" fillId="0" borderId="90" xfId="0" applyFont="1" applyBorder="1" applyAlignment="1" applyProtection="1"/>
    <xf numFmtId="0" fontId="2" fillId="6" borderId="95" xfId="0" applyFont="1" applyFill="1" applyBorder="1" applyAlignment="1" applyProtection="1">
      <alignment horizontal="center" vertical="center" textRotation="255" wrapText="1"/>
    </xf>
    <xf numFmtId="0" fontId="2" fillId="6" borderId="140" xfId="0" applyFont="1" applyFill="1" applyBorder="1" applyAlignment="1" applyProtection="1">
      <alignment horizontal="center" vertical="center" textRotation="255" wrapText="1"/>
    </xf>
    <xf numFmtId="0" fontId="2" fillId="6" borderId="96" xfId="0" applyFont="1" applyFill="1" applyBorder="1" applyAlignment="1" applyProtection="1">
      <alignment horizontal="center" vertical="center" textRotation="255" wrapText="1"/>
    </xf>
    <xf numFmtId="0" fontId="2" fillId="0" borderId="2" xfId="6" applyNumberFormat="1" applyFont="1" applyFill="1" applyBorder="1" applyAlignment="1" applyProtection="1">
      <alignment horizontal="left" vertical="center"/>
    </xf>
    <xf numFmtId="0" fontId="2" fillId="6" borderId="141" xfId="0" applyFont="1" applyFill="1" applyBorder="1" applyAlignment="1" applyProtection="1">
      <alignment horizontal="left" vertical="center" wrapText="1"/>
    </xf>
    <xf numFmtId="0" fontId="2" fillId="6" borderId="9" xfId="0" applyFont="1" applyFill="1" applyBorder="1" applyAlignment="1" applyProtection="1">
      <alignment horizontal="left" vertical="center" wrapText="1"/>
    </xf>
    <xf numFmtId="0" fontId="2" fillId="0" borderId="2" xfId="6" applyNumberFormat="1" applyFont="1" applyFill="1" applyBorder="1" applyAlignment="1" applyProtection="1">
      <alignment horizontal="left" vertical="center" wrapText="1"/>
      <protection locked="0"/>
    </xf>
    <xf numFmtId="0" fontId="2" fillId="0" borderId="7" xfId="0" applyFont="1" applyFill="1" applyBorder="1" applyAlignment="1" applyProtection="1">
      <protection locked="0"/>
    </xf>
    <xf numFmtId="0" fontId="2" fillId="0" borderId="89" xfId="0" applyFont="1" applyFill="1" applyBorder="1" applyAlignment="1" applyProtection="1">
      <protection locked="0"/>
    </xf>
    <xf numFmtId="0" fontId="2" fillId="0" borderId="9" xfId="0" applyFont="1" applyBorder="1" applyAlignment="1">
      <alignment horizontal="left" vertical="center" wrapText="1"/>
    </xf>
    <xf numFmtId="0" fontId="2" fillId="6" borderId="2" xfId="6" applyNumberFormat="1" applyFont="1" applyFill="1" applyBorder="1" applyAlignment="1" applyProtection="1">
      <alignment horizontal="left" vertical="center" wrapText="1"/>
    </xf>
    <xf numFmtId="0" fontId="2" fillId="0" borderId="7" xfId="0" applyFont="1" applyBorder="1" applyAlignment="1">
      <alignment horizontal="left" vertical="center" wrapText="1"/>
    </xf>
    <xf numFmtId="0" fontId="2" fillId="0" borderId="89" xfId="0" applyFont="1" applyBorder="1" applyAlignment="1">
      <alignment horizontal="left" vertical="center" wrapText="1"/>
    </xf>
    <xf numFmtId="0" fontId="2" fillId="6" borderId="76" xfId="6" applyNumberFormat="1" applyFont="1" applyFill="1" applyBorder="1" applyAlignment="1" applyProtection="1">
      <alignment horizontal="left" vertical="center" wrapText="1"/>
    </xf>
    <xf numFmtId="0" fontId="2" fillId="0" borderId="77" xfId="0" applyFont="1" applyBorder="1" applyAlignment="1">
      <alignment horizontal="left" vertical="center" wrapText="1"/>
    </xf>
    <xf numFmtId="0" fontId="2" fillId="0" borderId="88" xfId="0" applyFont="1" applyBorder="1" applyAlignment="1">
      <alignment horizontal="left" vertical="center" wrapText="1"/>
    </xf>
    <xf numFmtId="0" fontId="2" fillId="0" borderId="95" xfId="6" applyNumberFormat="1" applyFont="1" applyFill="1" applyBorder="1" applyAlignment="1" applyProtection="1">
      <alignment horizontal="center" vertical="center" textRotation="255"/>
    </xf>
    <xf numFmtId="0" fontId="2" fillId="0" borderId="140" xfId="6" applyNumberFormat="1" applyFont="1" applyFill="1" applyBorder="1" applyAlignment="1" applyProtection="1">
      <alignment horizontal="center" vertical="center" textRotation="255"/>
    </xf>
    <xf numFmtId="0" fontId="2" fillId="0" borderId="96" xfId="6" applyNumberFormat="1" applyFont="1" applyFill="1" applyBorder="1" applyAlignment="1" applyProtection="1">
      <alignment horizontal="center" vertical="center" textRotation="255"/>
    </xf>
    <xf numFmtId="0" fontId="2" fillId="0" borderId="93" xfId="0" applyFont="1" applyBorder="1" applyAlignment="1" applyProtection="1">
      <alignment horizontal="left" vertical="center"/>
    </xf>
    <xf numFmtId="0" fontId="2" fillId="0" borderId="79" xfId="0" applyFont="1" applyBorder="1" applyAlignment="1" applyProtection="1"/>
    <xf numFmtId="0" fontId="2" fillId="0" borderId="51" xfId="0" applyFont="1" applyBorder="1" applyAlignment="1" applyProtection="1"/>
    <xf numFmtId="0" fontId="2" fillId="0" borderId="78" xfId="0" applyFont="1" applyBorder="1" applyAlignment="1" applyProtection="1"/>
    <xf numFmtId="0" fontId="2" fillId="0" borderId="97" xfId="0" applyFont="1" applyBorder="1" applyAlignment="1" applyProtection="1"/>
    <xf numFmtId="0" fontId="2" fillId="0" borderId="91" xfId="0" applyFont="1" applyBorder="1" applyAlignment="1" applyProtection="1"/>
    <xf numFmtId="0" fontId="2" fillId="0" borderId="75" xfId="0" applyFont="1" applyBorder="1" applyAlignment="1" applyProtection="1">
      <alignment horizontal="center" vertical="center" wrapText="1"/>
    </xf>
    <xf numFmtId="0" fontId="2" fillId="0" borderId="138" xfId="0" applyFont="1" applyBorder="1" applyAlignment="1" applyProtection="1">
      <alignment vertical="center"/>
    </xf>
    <xf numFmtId="0" fontId="2" fillId="0" borderId="139" xfId="0" applyFont="1" applyBorder="1" applyAlignment="1" applyProtection="1">
      <alignment vertical="center"/>
    </xf>
    <xf numFmtId="0" fontId="2" fillId="0" borderId="79" xfId="0" applyFont="1" applyBorder="1" applyProtection="1"/>
    <xf numFmtId="0" fontId="2" fillId="0" borderId="2"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2" xfId="6" applyNumberFormat="1" applyFont="1" applyFill="1" applyBorder="1" applyAlignment="1" applyProtection="1">
      <alignment horizontal="center" vertical="center"/>
    </xf>
    <xf numFmtId="0" fontId="2" fillId="0" borderId="89" xfId="0" applyFont="1" applyBorder="1" applyAlignment="1" applyProtection="1">
      <alignment vertical="center"/>
    </xf>
    <xf numFmtId="3" fontId="2" fillId="11" borderId="1" xfId="6" applyNumberFormat="1" applyFont="1" applyFill="1" applyBorder="1" applyAlignment="1" applyProtection="1">
      <alignment horizontal="center" vertical="center"/>
      <protection locked="0"/>
    </xf>
    <xf numFmtId="0" fontId="2" fillId="11" borderId="2" xfId="0" applyNumberFormat="1" applyFont="1" applyFill="1" applyBorder="1" applyAlignment="1" applyProtection="1">
      <alignment vertical="center" shrinkToFit="1"/>
      <protection locked="0"/>
    </xf>
    <xf numFmtId="0" fontId="2" fillId="11" borderId="89" xfId="0" applyFont="1" applyFill="1" applyBorder="1" applyAlignment="1" applyProtection="1">
      <alignment vertical="center"/>
      <protection locked="0"/>
    </xf>
    <xf numFmtId="0" fontId="2" fillId="6" borderId="95" xfId="6" applyNumberFormat="1" applyFont="1" applyFill="1" applyBorder="1" applyAlignment="1" applyProtection="1">
      <alignment horizontal="center" vertical="center" textRotation="255"/>
    </xf>
    <xf numFmtId="0" fontId="2" fillId="6" borderId="140" xfId="6" applyNumberFormat="1" applyFont="1" applyFill="1" applyBorder="1" applyAlignment="1" applyProtection="1">
      <alignment horizontal="center" vertical="center" textRotation="255"/>
    </xf>
    <xf numFmtId="0" fontId="2" fillId="6" borderId="96" xfId="6" applyNumberFormat="1" applyFont="1" applyFill="1" applyBorder="1" applyAlignment="1" applyProtection="1">
      <alignment horizontal="center" vertical="center" textRotation="255"/>
    </xf>
    <xf numFmtId="3" fontId="2" fillId="6" borderId="2" xfId="6" applyNumberFormat="1" applyFont="1" applyFill="1" applyBorder="1" applyAlignment="1" applyProtection="1">
      <alignment horizontal="center" vertical="center"/>
    </xf>
    <xf numFmtId="3" fontId="2" fillId="6" borderId="3" xfId="6" applyNumberFormat="1" applyFont="1" applyFill="1" applyBorder="1" applyAlignment="1" applyProtection="1">
      <alignment horizontal="center" vertical="center"/>
    </xf>
    <xf numFmtId="0" fontId="2" fillId="6" borderId="55" xfId="6" applyFont="1" applyFill="1" applyBorder="1" applyAlignment="1" applyProtection="1">
      <alignment horizontal="right" vertical="center"/>
    </xf>
    <xf numFmtId="0" fontId="2" fillId="6" borderId="77" xfId="6" applyFont="1" applyFill="1" applyBorder="1" applyAlignment="1" applyProtection="1">
      <alignment horizontal="right" vertical="center"/>
    </xf>
    <xf numFmtId="0" fontId="2" fillId="0" borderId="142" xfId="6" applyNumberFormat="1" applyFont="1" applyFill="1" applyBorder="1" applyAlignment="1" applyProtection="1">
      <alignment horizontal="left" vertical="center"/>
    </xf>
    <xf numFmtId="0" fontId="2" fillId="13" borderId="79" xfId="6" applyNumberFormat="1" applyFont="1" applyFill="1" applyBorder="1" applyAlignment="1" applyProtection="1">
      <alignment horizontal="left" vertical="center"/>
    </xf>
    <xf numFmtId="0" fontId="2" fillId="0" borderId="55" xfId="6" applyFont="1" applyFill="1" applyBorder="1" applyAlignment="1" applyProtection="1">
      <alignment horizontal="right" vertical="center"/>
    </xf>
    <xf numFmtId="0" fontId="2" fillId="6" borderId="2" xfId="0" applyFont="1" applyFill="1" applyBorder="1" applyAlignment="1" applyProtection="1">
      <alignment horizontal="center" vertical="center" shrinkToFit="1"/>
    </xf>
    <xf numFmtId="0" fontId="2" fillId="6" borderId="3" xfId="0" applyFont="1" applyFill="1" applyBorder="1" applyAlignment="1" applyProtection="1">
      <alignment horizontal="center" vertical="center" shrinkToFit="1"/>
    </xf>
    <xf numFmtId="0" fontId="2" fillId="6" borderId="93" xfId="0" applyFont="1" applyFill="1" applyBorder="1" applyAlignment="1" applyProtection="1">
      <alignment horizontal="left" vertical="center"/>
    </xf>
    <xf numFmtId="0" fontId="2" fillId="6" borderId="79" xfId="0" applyFont="1" applyFill="1" applyBorder="1" applyAlignment="1" applyProtection="1">
      <alignment horizontal="left" vertical="center"/>
    </xf>
    <xf numFmtId="0" fontId="2" fillId="6" borderId="78" xfId="0" applyFont="1" applyFill="1" applyBorder="1" applyAlignment="1" applyProtection="1">
      <alignment horizontal="left" vertical="center"/>
    </xf>
    <xf numFmtId="0" fontId="2" fillId="6" borderId="97" xfId="0" applyFont="1" applyFill="1" applyBorder="1" applyAlignment="1" applyProtection="1">
      <alignment horizontal="left" vertical="center"/>
    </xf>
    <xf numFmtId="0" fontId="0" fillId="0" borderId="143" xfId="6" applyNumberFormat="1" applyFont="1" applyFill="1" applyBorder="1" applyAlignment="1" applyProtection="1">
      <alignment vertical="center" wrapText="1"/>
    </xf>
    <xf numFmtId="0" fontId="0" fillId="0" borderId="6" xfId="6" applyFont="1" applyFill="1" applyBorder="1" applyAlignment="1" applyProtection="1">
      <alignment vertical="center" wrapText="1"/>
    </xf>
    <xf numFmtId="0" fontId="0" fillId="0" borderId="144" xfId="6" applyNumberFormat="1" applyFont="1" applyFill="1" applyBorder="1" applyAlignment="1" applyProtection="1">
      <alignment vertical="center" wrapText="1"/>
    </xf>
    <xf numFmtId="0" fontId="0" fillId="0" borderId="53" xfId="6" applyFont="1" applyFill="1" applyBorder="1" applyAlignment="1" applyProtection="1">
      <alignment vertical="center" wrapText="1"/>
    </xf>
    <xf numFmtId="0" fontId="0" fillId="0" borderId="145" xfId="6" applyNumberFormat="1" applyFont="1" applyFill="1" applyBorder="1" applyAlignment="1" applyProtection="1">
      <alignment horizontal="center" vertical="center" wrapText="1"/>
    </xf>
    <xf numFmtId="0" fontId="0" fillId="0" borderId="145" xfId="6" applyFont="1" applyFill="1" applyBorder="1" applyAlignment="1" applyProtection="1">
      <alignment horizontal="center" vertical="center" wrapText="1"/>
    </xf>
    <xf numFmtId="0" fontId="0" fillId="0" borderId="145" xfId="6" applyNumberFormat="1" applyFont="1" applyFill="1" applyBorder="1" applyAlignment="1" applyProtection="1">
      <alignment vertical="center" wrapText="1"/>
    </xf>
    <xf numFmtId="0" fontId="0" fillId="0" borderId="1" xfId="6" applyFont="1" applyFill="1" applyBorder="1" applyAlignment="1" applyProtection="1">
      <alignment vertical="center" wrapText="1"/>
    </xf>
    <xf numFmtId="0" fontId="31" fillId="0" borderId="0" xfId="0" applyFont="1" applyAlignment="1">
      <alignment horizontal="center" vertical="center"/>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1" fillId="0" borderId="0" xfId="0" applyFont="1" applyAlignment="1">
      <alignment horizontal="left"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5" fillId="2" borderId="1" xfId="0" applyNumberFormat="1" applyFont="1" applyFill="1" applyBorder="1" applyAlignment="1" applyProtection="1">
      <alignment horizontal="center" vertical="center"/>
      <protection locked="0"/>
    </xf>
    <xf numFmtId="0" fontId="48" fillId="3" borderId="0" xfId="6" applyFont="1" applyFill="1" applyBorder="1" applyAlignment="1">
      <alignment vertical="center"/>
    </xf>
    <xf numFmtId="0" fontId="46" fillId="0" borderId="1" xfId="0" applyFont="1" applyFill="1" applyBorder="1" applyAlignment="1" applyProtection="1">
      <alignment vertical="center" wrapText="1"/>
    </xf>
    <xf numFmtId="0" fontId="34" fillId="2" borderId="2" xfId="12" applyNumberFormat="1" applyFont="1" applyFill="1" applyBorder="1" applyAlignment="1" applyProtection="1">
      <alignment horizontal="center" vertical="center"/>
      <protection locked="0"/>
    </xf>
    <xf numFmtId="0" fontId="34" fillId="0" borderId="1" xfId="6" applyFont="1" applyFill="1" applyBorder="1" applyAlignment="1" applyProtection="1">
      <alignment vertical="center"/>
    </xf>
    <xf numFmtId="0" fontId="34" fillId="0" borderId="1" xfId="6" applyFont="1" applyBorder="1" applyAlignment="1" applyProtection="1">
      <alignment vertical="center"/>
    </xf>
    <xf numFmtId="0" fontId="36" fillId="0" borderId="0" xfId="6" applyFont="1" applyAlignment="1" applyProtection="1">
      <alignment vertical="center"/>
    </xf>
    <xf numFmtId="0" fontId="36" fillId="2" borderId="152" xfId="6" applyNumberFormat="1" applyFont="1" applyFill="1" applyBorder="1" applyAlignment="1" applyProtection="1">
      <alignment horizontal="left" vertical="center" shrinkToFit="1"/>
      <protection locked="0"/>
    </xf>
    <xf numFmtId="0" fontId="34" fillId="3" borderId="0" xfId="0" applyNumberFormat="1" applyFont="1" applyFill="1" applyBorder="1" applyAlignment="1" applyProtection="1">
      <alignment vertical="center" wrapText="1"/>
    </xf>
    <xf numFmtId="0" fontId="36" fillId="2" borderId="152" xfId="6" applyNumberFormat="1" applyFont="1" applyFill="1" applyBorder="1" applyAlignment="1" applyProtection="1">
      <alignment horizontal="left" vertical="center" wrapText="1"/>
      <protection locked="0"/>
    </xf>
    <xf numFmtId="0" fontId="48" fillId="0" borderId="0" xfId="0" applyFont="1" applyProtection="1"/>
    <xf numFmtId="0" fontId="49" fillId="0" borderId="0" xfId="6" applyFont="1" applyFill="1" applyBorder="1" applyAlignment="1">
      <alignment vertical="center"/>
    </xf>
    <xf numFmtId="0" fontId="50" fillId="0" borderId="0" xfId="6" applyFont="1" applyFill="1" applyBorder="1" applyAlignment="1">
      <alignment vertical="center"/>
    </xf>
    <xf numFmtId="0" fontId="34" fillId="0" borderId="0" xfId="6" applyFont="1" applyFill="1" applyBorder="1" applyAlignment="1">
      <alignment horizontal="center" vertical="center"/>
    </xf>
    <xf numFmtId="0" fontId="39" fillId="0" borderId="0" xfId="6" applyFont="1" applyFill="1" applyBorder="1" applyAlignment="1">
      <alignment vertical="center"/>
    </xf>
    <xf numFmtId="0" fontId="34" fillId="0" borderId="0" xfId="0" applyFont="1" applyFill="1" applyProtection="1"/>
    <xf numFmtId="0" fontId="34" fillId="10" borderId="16" xfId="0" applyFont="1" applyFill="1" applyBorder="1" applyAlignment="1" applyProtection="1">
      <alignment horizontal="left" vertical="center" shrinkToFit="1"/>
    </xf>
    <xf numFmtId="0" fontId="34" fillId="0" borderId="4" xfId="6" applyFont="1" applyFill="1" applyBorder="1" applyAlignment="1" applyProtection="1">
      <alignment vertical="center"/>
    </xf>
    <xf numFmtId="0" fontId="34" fillId="0" borderId="5" xfId="0" applyFont="1" applyBorder="1" applyProtection="1"/>
    <xf numFmtId="0" fontId="34" fillId="10" borderId="122" xfId="0" applyFont="1" applyFill="1" applyBorder="1" applyAlignment="1" applyProtection="1">
      <alignment horizontal="center" vertical="center"/>
    </xf>
    <xf numFmtId="0" fontId="34" fillId="10" borderId="100" xfId="0" applyFont="1" applyFill="1" applyBorder="1" applyAlignment="1" applyProtection="1">
      <alignment horizontal="left" vertical="center" shrinkToFit="1"/>
    </xf>
    <xf numFmtId="0" fontId="34" fillId="0" borderId="9" xfId="6" applyNumberFormat="1" applyFont="1" applyFill="1" applyBorder="1" applyAlignment="1" applyProtection="1">
      <alignment horizontal="center" vertical="center"/>
      <protection locked="0"/>
    </xf>
    <xf numFmtId="0" fontId="34" fillId="13" borderId="0" xfId="6" applyNumberFormat="1" applyFont="1" applyFill="1" applyBorder="1" applyAlignment="1" applyProtection="1">
      <alignment horizontal="center" vertical="center"/>
      <protection locked="0"/>
    </xf>
    <xf numFmtId="0" fontId="34" fillId="3" borderId="1" xfId="6" applyNumberFormat="1" applyFont="1" applyFill="1" applyBorder="1" applyAlignment="1" applyProtection="1">
      <alignment horizontal="center" vertical="center"/>
    </xf>
    <xf numFmtId="0" fontId="34" fillId="3" borderId="166" xfId="6" applyNumberFormat="1" applyFont="1" applyFill="1" applyBorder="1" applyAlignment="1" applyProtection="1">
      <alignment horizontal="center"/>
    </xf>
    <xf numFmtId="0" fontId="34" fillId="3" borderId="164" xfId="6" applyNumberFormat="1" applyFont="1" applyFill="1" applyBorder="1" applyAlignment="1" applyProtection="1">
      <alignment horizontal="center" vertical="center" shrinkToFit="1"/>
    </xf>
    <xf numFmtId="0" fontId="34" fillId="3" borderId="163" xfId="6" applyNumberFormat="1" applyFont="1" applyFill="1" applyBorder="1" applyAlignment="1" applyProtection="1">
      <alignment horizontal="center" vertical="center" shrinkToFit="1"/>
    </xf>
    <xf numFmtId="0" fontId="34" fillId="3" borderId="166" xfId="6" applyNumberFormat="1" applyFont="1" applyFill="1" applyBorder="1" applyAlignment="1" applyProtection="1">
      <alignment horizontal="center" vertical="center" shrinkToFit="1"/>
    </xf>
    <xf numFmtId="0" fontId="34" fillId="3" borderId="133" xfId="6" applyNumberFormat="1" applyFont="1" applyFill="1" applyBorder="1" applyAlignment="1" applyProtection="1">
      <alignment horizontal="center" vertical="center"/>
    </xf>
    <xf numFmtId="0" fontId="34" fillId="3" borderId="134" xfId="6" applyNumberFormat="1" applyFont="1" applyFill="1" applyBorder="1" applyAlignment="1" applyProtection="1">
      <alignment horizontal="center" vertical="center"/>
    </xf>
    <xf numFmtId="0" fontId="34" fillId="3" borderId="135" xfId="6" applyNumberFormat="1" applyFont="1" applyFill="1" applyBorder="1" applyAlignment="1" applyProtection="1">
      <alignment horizontal="center" vertical="center"/>
    </xf>
    <xf numFmtId="0" fontId="34" fillId="3" borderId="136" xfId="6" applyNumberFormat="1" applyFont="1" applyFill="1" applyBorder="1" applyAlignment="1" applyProtection="1">
      <alignment horizontal="center" vertical="center"/>
    </xf>
    <xf numFmtId="0" fontId="34" fillId="3" borderId="133" xfId="6" applyNumberFormat="1" applyFont="1" applyFill="1" applyBorder="1" applyAlignment="1" applyProtection="1">
      <alignment horizontal="center" vertical="center" shrinkToFit="1"/>
    </xf>
    <xf numFmtId="0" fontId="34" fillId="3" borderId="8" xfId="6" applyNumberFormat="1" applyFont="1" applyFill="1" applyBorder="1" applyAlignment="1" applyProtection="1">
      <alignment horizontal="center" vertical="center" shrinkToFit="1"/>
    </xf>
    <xf numFmtId="0" fontId="34" fillId="3" borderId="11" xfId="6" applyNumberFormat="1" applyFont="1" applyFill="1" applyBorder="1" applyAlignment="1" applyProtection="1">
      <alignment horizontal="center" vertical="center" shrinkToFit="1"/>
    </xf>
    <xf numFmtId="0" fontId="34" fillId="3" borderId="0" xfId="6" applyNumberFormat="1" applyFont="1" applyFill="1" applyBorder="1" applyAlignment="1" applyProtection="1">
      <alignment horizontal="center" vertical="center" shrinkToFit="1"/>
    </xf>
    <xf numFmtId="0" fontId="34" fillId="3" borderId="115" xfId="6" applyNumberFormat="1" applyFont="1" applyFill="1" applyBorder="1" applyAlignment="1" applyProtection="1">
      <alignment horizontal="center" vertical="center"/>
    </xf>
    <xf numFmtId="0" fontId="39" fillId="3" borderId="101" xfId="6" applyNumberFormat="1" applyFont="1" applyFill="1" applyBorder="1" applyAlignment="1" applyProtection="1">
      <alignment horizontal="center" vertical="center"/>
    </xf>
    <xf numFmtId="0" fontId="39" fillId="3" borderId="101" xfId="6" applyNumberFormat="1" applyFont="1" applyFill="1" applyBorder="1" applyAlignment="1" applyProtection="1">
      <alignment horizontal="center" vertical="center" wrapText="1"/>
    </xf>
    <xf numFmtId="0" fontId="39" fillId="3" borderId="102" xfId="6" applyNumberFormat="1" applyFont="1" applyFill="1" applyBorder="1" applyAlignment="1" applyProtection="1">
      <alignment horizontal="center" vertical="center" wrapText="1"/>
    </xf>
    <xf numFmtId="0" fontId="39" fillId="3" borderId="103" xfId="6" applyNumberFormat="1" applyFont="1" applyFill="1" applyBorder="1" applyAlignment="1" applyProtection="1">
      <alignment horizontal="center" vertical="center" wrapText="1"/>
    </xf>
    <xf numFmtId="0" fontId="34" fillId="3" borderId="137" xfId="6" applyNumberFormat="1" applyFont="1" applyFill="1" applyBorder="1" applyAlignment="1" applyProtection="1">
      <alignment horizontal="center" vertical="center" shrinkToFit="1"/>
    </xf>
    <xf numFmtId="0" fontId="46" fillId="2" borderId="1" xfId="6" applyNumberFormat="1" applyFont="1" applyFill="1" applyBorder="1" applyAlignment="1" applyProtection="1">
      <alignment horizontal="center" vertical="center" wrapText="1"/>
      <protection locked="0"/>
    </xf>
    <xf numFmtId="0" fontId="34" fillId="2" borderId="19" xfId="6" applyNumberFormat="1" applyFont="1" applyFill="1" applyBorder="1" applyAlignment="1" applyProtection="1">
      <alignment vertical="center"/>
      <protection locked="0"/>
    </xf>
    <xf numFmtId="0" fontId="34" fillId="2" borderId="15" xfId="6" applyNumberFormat="1" applyFont="1" applyFill="1" applyBorder="1" applyAlignment="1" applyProtection="1">
      <alignment vertical="center"/>
      <protection locked="0"/>
    </xf>
    <xf numFmtId="0" fontId="34" fillId="2" borderId="104" xfId="6" applyNumberFormat="1" applyFont="1" applyFill="1" applyBorder="1" applyAlignment="1" applyProtection="1">
      <alignment vertical="center"/>
      <protection locked="0"/>
    </xf>
    <xf numFmtId="0" fontId="34" fillId="2" borderId="105" xfId="6" applyNumberFormat="1" applyFont="1" applyFill="1" applyBorder="1" applyAlignment="1" applyProtection="1">
      <alignment vertical="center"/>
      <protection locked="0"/>
    </xf>
    <xf numFmtId="0" fontId="34" fillId="2" borderId="106" xfId="6" applyNumberFormat="1" applyFont="1" applyFill="1" applyBorder="1" applyAlignment="1" applyProtection="1">
      <alignment vertical="center"/>
      <protection locked="0"/>
    </xf>
    <xf numFmtId="0" fontId="34" fillId="2" borderId="160" xfId="6" applyNumberFormat="1" applyFont="1" applyFill="1" applyBorder="1" applyAlignment="1" applyProtection="1">
      <alignment vertical="center"/>
      <protection locked="0"/>
    </xf>
    <xf numFmtId="0" fontId="34" fillId="2" borderId="157" xfId="6" applyNumberFormat="1" applyFont="1" applyFill="1" applyBorder="1" applyAlignment="1" applyProtection="1">
      <alignment vertical="center"/>
      <protection locked="0"/>
    </xf>
    <xf numFmtId="0" fontId="34" fillId="2" borderId="1" xfId="6" applyNumberFormat="1" applyFont="1" applyFill="1" applyBorder="1" applyAlignment="1" applyProtection="1">
      <alignment horizontal="center" vertical="center"/>
      <protection locked="0"/>
    </xf>
    <xf numFmtId="0" fontId="34" fillId="2" borderId="100" xfId="6" applyNumberFormat="1" applyFont="1" applyFill="1" applyBorder="1" applyAlignment="1" applyProtection="1">
      <alignment vertical="center"/>
      <protection locked="0"/>
    </xf>
    <xf numFmtId="0" fontId="34" fillId="2" borderId="107" xfId="6" applyNumberFormat="1" applyFont="1" applyFill="1" applyBorder="1" applyAlignment="1" applyProtection="1">
      <alignment vertical="center"/>
      <protection locked="0"/>
    </xf>
    <xf numFmtId="0" fontId="34" fillId="2" borderId="108" xfId="6" applyNumberFormat="1" applyFont="1" applyFill="1" applyBorder="1" applyAlignment="1" applyProtection="1">
      <alignment vertical="center"/>
      <protection locked="0"/>
    </xf>
    <xf numFmtId="0" fontId="34" fillId="2" borderId="109" xfId="6" applyNumberFormat="1" applyFont="1" applyFill="1" applyBorder="1" applyAlignment="1" applyProtection="1">
      <alignment vertical="center"/>
      <protection locked="0"/>
    </xf>
    <xf numFmtId="0" fontId="34" fillId="2" borderId="110" xfId="6" applyNumberFormat="1" applyFont="1" applyFill="1" applyBorder="1" applyAlignment="1" applyProtection="1">
      <alignment vertical="center"/>
      <protection locked="0"/>
    </xf>
    <xf numFmtId="0" fontId="34" fillId="2" borderId="158" xfId="6" applyNumberFormat="1" applyFont="1" applyFill="1" applyBorder="1" applyAlignment="1" applyProtection="1">
      <alignment vertical="center"/>
      <protection locked="0"/>
    </xf>
    <xf numFmtId="0" fontId="34" fillId="2" borderId="161" xfId="6" applyNumberFormat="1" applyFont="1" applyFill="1" applyBorder="1" applyAlignment="1" applyProtection="1">
      <alignment vertical="center"/>
      <protection locked="0"/>
    </xf>
    <xf numFmtId="0" fontId="34" fillId="3" borderId="12" xfId="6" applyNumberFormat="1" applyFont="1" applyFill="1" applyBorder="1" applyAlignment="1" applyProtection="1">
      <alignment horizontal="center" vertical="center"/>
    </xf>
    <xf numFmtId="0" fontId="34" fillId="3" borderId="13" xfId="6" applyNumberFormat="1" applyFont="1" applyFill="1" applyBorder="1" applyAlignment="1" applyProtection="1">
      <alignment horizontal="center" vertical="center"/>
    </xf>
    <xf numFmtId="0" fontId="34" fillId="3" borderId="165" xfId="6" applyNumberFormat="1" applyFont="1" applyFill="1" applyBorder="1" applyAlignment="1" applyProtection="1">
      <alignment horizontal="center" vertical="center"/>
    </xf>
    <xf numFmtId="0" fontId="34" fillId="0" borderId="20" xfId="6" applyFont="1" applyFill="1" applyBorder="1" applyAlignment="1" applyProtection="1">
      <alignment vertical="center"/>
    </xf>
    <xf numFmtId="0" fontId="34" fillId="0" borderId="111" xfId="6" applyFont="1" applyFill="1" applyBorder="1" applyAlignment="1" applyProtection="1">
      <alignment vertical="center"/>
    </xf>
    <xf numFmtId="0" fontId="34" fillId="0" borderId="112" xfId="6" applyFont="1" applyFill="1" applyBorder="1" applyAlignment="1" applyProtection="1">
      <alignment vertical="center"/>
    </xf>
    <xf numFmtId="0" fontId="34" fillId="0" borderId="113" xfId="6" applyFont="1" applyFill="1" applyBorder="1" applyAlignment="1" applyProtection="1">
      <alignment vertical="center"/>
    </xf>
    <xf numFmtId="0" fontId="34" fillId="0" borderId="114" xfId="6" applyFont="1" applyFill="1" applyBorder="1" applyAlignment="1" applyProtection="1">
      <alignment vertical="center"/>
    </xf>
    <xf numFmtId="0" fontId="34" fillId="0" borderId="162" xfId="6" applyFont="1" applyFill="1" applyBorder="1" applyAlignment="1" applyProtection="1">
      <alignment vertical="center"/>
    </xf>
    <xf numFmtId="0" fontId="34" fillId="0" borderId="159" xfId="6" applyFont="1" applyFill="1" applyBorder="1" applyAlignment="1" applyProtection="1">
      <alignment vertical="center"/>
    </xf>
    <xf numFmtId="181" fontId="34" fillId="2" borderId="1" xfId="6" applyNumberFormat="1" applyFont="1" applyFill="1" applyBorder="1" applyAlignment="1" applyProtection="1">
      <alignment horizontal="center" vertical="center"/>
      <protection locked="0"/>
    </xf>
    <xf numFmtId="0" fontId="34" fillId="0" borderId="18" xfId="6" applyNumberFormat="1" applyFont="1" applyFill="1" applyBorder="1" applyAlignment="1" applyProtection="1">
      <alignment horizontal="center" vertical="center"/>
      <protection locked="0"/>
    </xf>
    <xf numFmtId="0" fontId="34" fillId="0" borderId="0" xfId="6" applyFont="1" applyAlignment="1" applyProtection="1">
      <alignment vertical="top"/>
    </xf>
    <xf numFmtId="181" fontId="34" fillId="13" borderId="0" xfId="6" applyNumberFormat="1" applyFont="1" applyFill="1" applyBorder="1" applyAlignment="1" applyProtection="1">
      <alignment vertical="center"/>
      <protection locked="0"/>
    </xf>
    <xf numFmtId="0" fontId="34" fillId="0" borderId="0" xfId="6" applyFont="1" applyFill="1" applyAlignment="1" applyProtection="1">
      <alignment vertical="top"/>
    </xf>
    <xf numFmtId="0" fontId="34" fillId="0" borderId="2" xfId="6" applyFont="1" applyBorder="1" applyAlignment="1" applyProtection="1">
      <alignment horizontal="center" vertical="center"/>
    </xf>
    <xf numFmtId="0" fontId="34" fillId="0" borderId="156" xfId="6" applyFont="1" applyBorder="1" applyAlignment="1" applyProtection="1">
      <alignment horizontal="center" vertical="center"/>
    </xf>
    <xf numFmtId="0" fontId="34" fillId="0" borderId="3" xfId="6" applyFont="1" applyBorder="1" applyAlignment="1" applyProtection="1">
      <alignment horizontal="center" vertical="center"/>
    </xf>
    <xf numFmtId="0" fontId="34" fillId="3" borderId="156" xfId="6" applyFont="1" applyFill="1" applyBorder="1" applyAlignment="1" applyProtection="1">
      <alignment horizontal="left" vertical="center"/>
    </xf>
    <xf numFmtId="0" fontId="34" fillId="3" borderId="3" xfId="6" applyFont="1" applyFill="1" applyBorder="1" applyAlignment="1" applyProtection="1">
      <alignment horizontal="left" vertical="center"/>
    </xf>
    <xf numFmtId="0" fontId="34" fillId="11" borderId="2" xfId="6" applyFont="1" applyFill="1" applyBorder="1" applyAlignment="1" applyProtection="1">
      <alignment horizontal="center" vertical="center"/>
    </xf>
    <xf numFmtId="0" fontId="34" fillId="11" borderId="3" xfId="6" applyFont="1" applyFill="1" applyBorder="1" applyAlignment="1" applyProtection="1">
      <alignment horizontal="center" vertical="center"/>
    </xf>
    <xf numFmtId="0" fontId="34" fillId="3" borderId="164" xfId="6" applyFont="1" applyFill="1" applyBorder="1" applyAlignment="1" applyProtection="1">
      <alignment horizontal="left" vertical="center"/>
    </xf>
    <xf numFmtId="0" fontId="34" fillId="3" borderId="166" xfId="6" applyFont="1" applyFill="1" applyBorder="1" applyAlignment="1" applyProtection="1">
      <alignment horizontal="left" vertical="center"/>
    </xf>
    <xf numFmtId="0" fontId="34" fillId="3" borderId="163" xfId="6" applyFont="1" applyFill="1" applyBorder="1" applyAlignment="1" applyProtection="1">
      <alignment horizontal="left" vertical="center"/>
    </xf>
    <xf numFmtId="0" fontId="34" fillId="11" borderId="164" xfId="6" applyFont="1" applyFill="1" applyBorder="1" applyAlignment="1" applyProtection="1">
      <alignment horizontal="center" vertical="center"/>
    </xf>
    <xf numFmtId="0" fontId="34" fillId="11" borderId="163" xfId="6" applyFont="1" applyFill="1" applyBorder="1" applyAlignment="1" applyProtection="1">
      <alignment horizontal="center" vertical="center"/>
    </xf>
    <xf numFmtId="0" fontId="34" fillId="3" borderId="12" xfId="6" applyFont="1" applyFill="1" applyBorder="1" applyAlignment="1" applyProtection="1">
      <alignment horizontal="center" vertical="center"/>
    </xf>
    <xf numFmtId="0" fontId="34" fillId="3" borderId="102" xfId="6" applyFont="1" applyFill="1" applyBorder="1" applyAlignment="1" applyProtection="1">
      <alignment horizontal="center" vertical="center"/>
    </xf>
    <xf numFmtId="0" fontId="34" fillId="3" borderId="167" xfId="6" applyFont="1" applyFill="1" applyBorder="1" applyAlignment="1" applyProtection="1">
      <alignment horizontal="center" vertical="center"/>
    </xf>
    <xf numFmtId="0" fontId="34" fillId="11" borderId="168" xfId="6" applyFont="1" applyFill="1" applyBorder="1" applyAlignment="1" applyProtection="1">
      <alignment horizontal="center" vertical="center"/>
    </xf>
    <xf numFmtId="0" fontId="34" fillId="11" borderId="167" xfId="6" applyFont="1" applyFill="1" applyBorder="1" applyAlignment="1" applyProtection="1">
      <alignment horizontal="center" vertical="center"/>
    </xf>
    <xf numFmtId="0" fontId="36" fillId="0" borderId="0" xfId="6" applyNumberFormat="1" applyFont="1" applyFill="1" applyBorder="1" applyAlignment="1" applyProtection="1">
      <alignment vertical="center" wrapText="1"/>
      <protection locked="0"/>
    </xf>
    <xf numFmtId="0" fontId="34" fillId="3" borderId="0" xfId="6" applyFont="1" applyFill="1" applyAlignment="1" applyProtection="1"/>
    <xf numFmtId="0" fontId="34" fillId="11" borderId="2" xfId="6" applyFont="1" applyFill="1" applyBorder="1" applyAlignment="1" applyProtection="1">
      <alignment horizontal="left" vertical="center"/>
    </xf>
    <xf numFmtId="0" fontId="34" fillId="11" borderId="156" xfId="6" applyFont="1" applyFill="1" applyBorder="1" applyAlignment="1" applyProtection="1">
      <alignment horizontal="left" vertical="center"/>
    </xf>
    <xf numFmtId="0" fontId="34" fillId="11" borderId="3" xfId="6" applyFont="1" applyFill="1" applyBorder="1" applyAlignment="1" applyProtection="1">
      <alignment horizontal="left" vertical="center"/>
    </xf>
    <xf numFmtId="0" fontId="34" fillId="0" borderId="0" xfId="15" applyNumberFormat="1" applyFont="1" applyFill="1" applyBorder="1" applyAlignment="1" applyProtection="1">
      <alignment vertical="center"/>
    </xf>
    <xf numFmtId="0" fontId="34" fillId="0" borderId="0" xfId="15" applyNumberFormat="1" applyFont="1" applyFill="1" applyBorder="1" applyAlignment="1" applyProtection="1">
      <alignment horizontal="center" vertical="center"/>
      <protection locked="0"/>
    </xf>
    <xf numFmtId="0" fontId="34" fillId="13" borderId="0" xfId="15" applyNumberFormat="1" applyFont="1" applyFill="1" applyBorder="1" applyAlignment="1" applyProtection="1">
      <alignment horizontal="center" vertical="center"/>
      <protection locked="0"/>
    </xf>
    <xf numFmtId="0" fontId="34" fillId="3" borderId="0" xfId="6" applyFont="1" applyFill="1" applyAlignment="1" applyProtection="1">
      <alignment horizontal="center" vertical="center"/>
    </xf>
    <xf numFmtId="0" fontId="34" fillId="3" borderId="1" xfId="6" applyFont="1" applyFill="1" applyBorder="1" applyAlignment="1" applyProtection="1">
      <alignment vertical="center"/>
    </xf>
    <xf numFmtId="0" fontId="36" fillId="3" borderId="1" xfId="6" applyFont="1" applyFill="1" applyBorder="1" applyAlignment="1" applyProtection="1">
      <alignment horizontal="center" vertical="center"/>
    </xf>
    <xf numFmtId="0" fontId="34" fillId="3" borderId="2" xfId="6" applyFont="1" applyFill="1" applyBorder="1" applyAlignment="1" applyProtection="1">
      <alignment horizontal="center" vertical="center"/>
    </xf>
    <xf numFmtId="0" fontId="34" fillId="3" borderId="7" xfId="6" applyFont="1" applyFill="1" applyBorder="1" applyAlignment="1" applyProtection="1">
      <alignment horizontal="center" vertical="center"/>
    </xf>
    <xf numFmtId="0" fontId="34" fillId="3" borderId="3" xfId="6" applyFont="1" applyFill="1" applyBorder="1" applyAlignment="1" applyProtection="1">
      <alignment horizontal="center" vertical="center"/>
    </xf>
    <xf numFmtId="0" fontId="34" fillId="11" borderId="7" xfId="6" applyFont="1" applyFill="1" applyBorder="1" applyAlignment="1" applyProtection="1">
      <alignment horizontal="center" vertical="center"/>
    </xf>
    <xf numFmtId="0" fontId="34" fillId="0" borderId="3" xfId="6" applyFont="1" applyFill="1" applyBorder="1" applyAlignment="1" applyProtection="1">
      <alignment horizontal="center" vertical="center"/>
    </xf>
    <xf numFmtId="0" fontId="34" fillId="11" borderId="2" xfId="0" applyFont="1" applyFill="1" applyBorder="1" applyAlignment="1" applyProtection="1">
      <alignment horizontal="center" vertical="center"/>
    </xf>
    <xf numFmtId="0" fontId="34" fillId="11" borderId="3" xfId="0" applyFont="1" applyFill="1" applyBorder="1" applyAlignment="1" applyProtection="1">
      <alignment horizontal="center" vertical="center"/>
    </xf>
    <xf numFmtId="0" fontId="34" fillId="11" borderId="7" xfId="0" applyFont="1" applyFill="1" applyBorder="1" applyAlignment="1" applyProtection="1">
      <alignment horizontal="center" vertical="center"/>
    </xf>
    <xf numFmtId="0" fontId="34" fillId="13" borderId="0" xfId="0" applyFont="1" applyFill="1" applyProtection="1"/>
    <xf numFmtId="0" fontId="34" fillId="13" borderId="0" xfId="15" applyNumberFormat="1" applyFont="1" applyFill="1" applyBorder="1" applyAlignment="1" applyProtection="1">
      <alignment vertical="center"/>
    </xf>
    <xf numFmtId="0" fontId="34" fillId="3" borderId="5" xfId="6" applyNumberFormat="1" applyFont="1" applyFill="1" applyBorder="1" applyAlignment="1" applyProtection="1">
      <alignment horizontal="center" vertical="center"/>
    </xf>
    <xf numFmtId="0" fontId="39" fillId="3" borderId="115" xfId="6" applyNumberFormat="1" applyFont="1" applyFill="1" applyBorder="1" applyAlignment="1" applyProtection="1">
      <alignment horizontal="center" vertical="center"/>
    </xf>
    <xf numFmtId="0" fontId="39" fillId="3" borderId="109" xfId="6" applyNumberFormat="1" applyFont="1" applyFill="1" applyBorder="1" applyAlignment="1" applyProtection="1">
      <alignment horizontal="center" vertical="center" wrapText="1"/>
    </xf>
    <xf numFmtId="0" fontId="39" fillId="3" borderId="169" xfId="6" applyNumberFormat="1" applyFont="1" applyFill="1" applyBorder="1" applyAlignment="1" applyProtection="1">
      <alignment horizontal="center" vertical="center" wrapText="1"/>
    </xf>
    <xf numFmtId="0" fontId="39" fillId="3" borderId="7" xfId="6" applyNumberFormat="1" applyFont="1" applyFill="1" applyBorder="1" applyAlignment="1" applyProtection="1">
      <alignment horizontal="center" vertical="center" wrapText="1"/>
    </xf>
    <xf numFmtId="0" fontId="39" fillId="3" borderId="3" xfId="6" applyNumberFormat="1" applyFont="1" applyFill="1" applyBorder="1" applyAlignment="1" applyProtection="1">
      <alignment horizontal="center" vertical="center" wrapText="1"/>
    </xf>
    <xf numFmtId="0" fontId="39" fillId="3" borderId="2" xfId="6" applyNumberFormat="1" applyFont="1" applyFill="1" applyBorder="1" applyAlignment="1" applyProtection="1">
      <alignment horizontal="center" vertical="center" wrapText="1"/>
    </xf>
    <xf numFmtId="0" fontId="39" fillId="3" borderId="108" xfId="6" applyNumberFormat="1" applyFont="1" applyFill="1" applyBorder="1" applyAlignment="1" applyProtection="1">
      <alignment horizontal="center" vertical="center" wrapText="1"/>
    </xf>
    <xf numFmtId="0" fontId="39" fillId="3" borderId="113" xfId="6" applyNumberFormat="1" applyFont="1" applyFill="1" applyBorder="1" applyAlignment="1" applyProtection="1">
      <alignment horizontal="center" vertical="center" wrapText="1"/>
    </xf>
    <xf numFmtId="0" fontId="39" fillId="3" borderId="114" xfId="6" applyNumberFormat="1" applyFont="1" applyFill="1" applyBorder="1" applyAlignment="1" applyProtection="1">
      <alignment horizontal="center" vertical="center" wrapText="1"/>
    </xf>
    <xf numFmtId="0" fontId="34" fillId="2" borderId="116" xfId="6" applyNumberFormat="1" applyFont="1" applyFill="1" applyBorder="1" applyAlignment="1" applyProtection="1">
      <alignment horizontal="center" vertical="center"/>
      <protection locked="0"/>
    </xf>
    <xf numFmtId="0" fontId="34" fillId="2" borderId="109" xfId="6" applyNumberFormat="1" applyFont="1" applyFill="1" applyBorder="1" applyAlignment="1" applyProtection="1">
      <alignment horizontal="center" vertical="center"/>
      <protection locked="0"/>
    </xf>
    <xf numFmtId="0" fontId="34" fillId="2" borderId="169" xfId="6" applyNumberFormat="1" applyFont="1" applyFill="1" applyBorder="1" applyAlignment="1" applyProtection="1">
      <alignment horizontal="center" vertical="center"/>
      <protection locked="0"/>
    </xf>
    <xf numFmtId="0" fontId="34" fillId="2" borderId="7" xfId="6" applyNumberFormat="1" applyFont="1" applyFill="1" applyBorder="1" applyAlignment="1" applyProtection="1">
      <alignment horizontal="center" vertical="center"/>
      <protection locked="0"/>
    </xf>
    <xf numFmtId="0" fontId="34" fillId="2" borderId="109" xfId="6" applyNumberFormat="1" applyFont="1" applyFill="1" applyBorder="1" applyAlignment="1" applyProtection="1">
      <alignment horizontal="center" vertical="center"/>
      <protection locked="0"/>
    </xf>
    <xf numFmtId="0" fontId="34" fillId="2" borderId="7" xfId="6" applyNumberFormat="1" applyFont="1" applyFill="1" applyBorder="1" applyAlignment="1" applyProtection="1">
      <alignment horizontal="center" vertical="center"/>
      <protection locked="0"/>
    </xf>
    <xf numFmtId="0" fontId="34" fillId="2" borderId="164" xfId="6" applyNumberFormat="1" applyFont="1" applyFill="1" applyBorder="1" applyAlignment="1" applyProtection="1">
      <alignment horizontal="center" vertical="center"/>
      <protection locked="0"/>
    </xf>
    <xf numFmtId="0" fontId="34" fillId="2" borderId="166" xfId="6" applyNumberFormat="1" applyFont="1" applyFill="1" applyBorder="1" applyAlignment="1" applyProtection="1">
      <alignment horizontal="center" vertical="center"/>
      <protection locked="0"/>
    </xf>
    <xf numFmtId="0" fontId="34" fillId="2" borderId="170" xfId="6" applyNumberFormat="1" applyFont="1" applyFill="1" applyBorder="1" applyAlignment="1" applyProtection="1">
      <alignment horizontal="center" vertical="center"/>
      <protection locked="0"/>
    </xf>
    <xf numFmtId="0" fontId="34" fillId="2" borderId="107" xfId="6" applyNumberFormat="1" applyFont="1" applyFill="1" applyBorder="1" applyAlignment="1" applyProtection="1">
      <alignment horizontal="center" vertical="center"/>
      <protection locked="0"/>
    </xf>
    <xf numFmtId="0" fontId="34" fillId="2" borderId="113" xfId="6" applyNumberFormat="1" applyFont="1" applyFill="1" applyBorder="1" applyAlignment="1" applyProtection="1">
      <alignment horizontal="center" vertical="center"/>
      <protection locked="0"/>
    </xf>
    <xf numFmtId="0" fontId="34" fillId="2" borderId="159" xfId="6" applyNumberFormat="1" applyFont="1" applyFill="1" applyBorder="1" applyAlignment="1" applyProtection="1">
      <alignment horizontal="center" vertical="center"/>
      <protection locked="0"/>
    </xf>
    <xf numFmtId="0" fontId="34" fillId="2" borderId="13" xfId="6" applyNumberFormat="1" applyFont="1" applyFill="1" applyBorder="1" applyAlignment="1" applyProtection="1">
      <alignment horizontal="center" vertical="center"/>
      <protection locked="0"/>
    </xf>
    <xf numFmtId="0" fontId="34" fillId="2" borderId="113" xfId="6" applyNumberFormat="1" applyFont="1" applyFill="1" applyBorder="1" applyAlignment="1" applyProtection="1">
      <alignment horizontal="center" vertical="center"/>
      <protection locked="0"/>
    </xf>
    <xf numFmtId="0" fontId="34" fillId="2" borderId="13" xfId="6" applyNumberFormat="1" applyFont="1" applyFill="1" applyBorder="1" applyAlignment="1" applyProtection="1">
      <alignment horizontal="center" vertical="center"/>
      <protection locked="0"/>
    </xf>
    <xf numFmtId="0" fontId="34" fillId="2" borderId="17" xfId="6" applyNumberFormat="1" applyFont="1" applyFill="1" applyBorder="1" applyAlignment="1" applyProtection="1">
      <alignment horizontal="center" vertical="center"/>
      <protection locked="0"/>
    </xf>
    <xf numFmtId="0" fontId="34" fillId="2" borderId="108" xfId="6" applyNumberFormat="1" applyFont="1" applyFill="1" applyBorder="1" applyAlignment="1" applyProtection="1">
      <alignment horizontal="right" vertical="center"/>
      <protection locked="0"/>
    </xf>
    <xf numFmtId="0" fontId="34" fillId="2" borderId="169" xfId="6" applyNumberFormat="1" applyFont="1" applyFill="1" applyBorder="1" applyAlignment="1" applyProtection="1">
      <alignment horizontal="right" vertical="center"/>
      <protection locked="0"/>
    </xf>
    <xf numFmtId="0" fontId="34" fillId="2" borderId="113" xfId="6" applyNumberFormat="1" applyFont="1" applyFill="1" applyBorder="1" applyAlignment="1" applyProtection="1">
      <alignment horizontal="right" vertical="center"/>
      <protection locked="0"/>
    </xf>
    <xf numFmtId="0" fontId="34" fillId="2" borderId="114" xfId="6" applyNumberFormat="1" applyFont="1" applyFill="1" applyBorder="1" applyAlignment="1" applyProtection="1">
      <alignment vertical="center"/>
      <protection locked="0"/>
    </xf>
    <xf numFmtId="0" fontId="39" fillId="3" borderId="107" xfId="6" applyNumberFormat="1" applyFont="1" applyFill="1" applyBorder="1" applyAlignment="1" applyProtection="1">
      <alignment horizontal="center" vertical="center"/>
    </xf>
    <xf numFmtId="0" fontId="34" fillId="2" borderId="1" xfId="15" applyNumberFormat="1" applyFont="1" applyFill="1" applyBorder="1" applyAlignment="1" applyProtection="1">
      <alignment horizontal="center" vertical="center"/>
      <protection locked="0"/>
    </xf>
    <xf numFmtId="0" fontId="34" fillId="2" borderId="2" xfId="15" applyNumberFormat="1" applyFont="1" applyFill="1" applyBorder="1" applyAlignment="1" applyProtection="1">
      <alignment horizontal="center" vertical="center"/>
      <protection locked="0"/>
    </xf>
    <xf numFmtId="0" fontId="34" fillId="2" borderId="3" xfId="15" applyNumberFormat="1" applyFont="1" applyFill="1" applyBorder="1" applyAlignment="1" applyProtection="1">
      <alignment horizontal="center" vertical="center"/>
      <protection locked="0"/>
    </xf>
    <xf numFmtId="0" fontId="34" fillId="2" borderId="174" xfId="15" applyNumberFormat="1" applyFont="1" applyFill="1" applyBorder="1" applyAlignment="1" applyProtection="1">
      <alignment horizontal="center" vertical="center"/>
      <protection locked="0"/>
    </xf>
    <xf numFmtId="0" fontId="34" fillId="2" borderId="176" xfId="15" applyNumberFormat="1" applyFont="1" applyFill="1" applyBorder="1" applyAlignment="1" applyProtection="1">
      <alignment horizontal="center" vertical="center"/>
      <protection locked="0"/>
    </xf>
    <xf numFmtId="0" fontId="34" fillId="3" borderId="2" xfId="6" applyFont="1" applyFill="1" applyBorder="1" applyAlignment="1" applyProtection="1">
      <alignment horizontal="right" vertical="center"/>
    </xf>
    <xf numFmtId="0" fontId="34" fillId="3" borderId="7" xfId="6" applyFont="1" applyFill="1" applyBorder="1" applyAlignment="1" applyProtection="1">
      <alignment horizontal="right" vertical="center"/>
    </xf>
    <xf numFmtId="0" fontId="34" fillId="3" borderId="3" xfId="6" applyFont="1" applyFill="1" applyBorder="1" applyAlignment="1" applyProtection="1">
      <alignment horizontal="right" vertical="center"/>
    </xf>
    <xf numFmtId="0" fontId="34" fillId="3" borderId="1" xfId="6" applyFont="1" applyFill="1" applyBorder="1" applyAlignment="1" applyProtection="1">
      <alignment horizontal="right" vertical="center"/>
    </xf>
    <xf numFmtId="0" fontId="34" fillId="0" borderId="0" xfId="6" applyFont="1" applyFill="1" applyBorder="1" applyAlignment="1" applyProtection="1">
      <alignment horizontal="right" vertical="center"/>
    </xf>
    <xf numFmtId="0" fontId="34" fillId="0" borderId="0" xfId="15" applyNumberFormat="1" applyFont="1" applyFill="1" applyBorder="1" applyAlignment="1" applyProtection="1">
      <alignment vertical="center"/>
      <protection locked="0"/>
    </xf>
    <xf numFmtId="0" fontId="34" fillId="11" borderId="1" xfId="6" applyFont="1" applyFill="1" applyBorder="1" applyAlignment="1" applyProtection="1">
      <alignment horizontal="left" vertical="center"/>
    </xf>
    <xf numFmtId="0" fontId="34" fillId="2" borderId="1" xfId="15" applyNumberFormat="1" applyFont="1" applyFill="1" applyBorder="1" applyAlignment="1" applyProtection="1">
      <alignment horizontal="center" vertical="center"/>
      <protection locked="0"/>
    </xf>
    <xf numFmtId="0" fontId="34" fillId="3" borderId="166" xfId="6" applyNumberFormat="1" applyFont="1" applyFill="1" applyBorder="1" applyAlignment="1" applyProtection="1">
      <alignment vertical="center"/>
    </xf>
    <xf numFmtId="0" fontId="34" fillId="3" borderId="14" xfId="6" applyNumberFormat="1" applyFont="1" applyFill="1" applyBorder="1" applyAlignment="1" applyProtection="1">
      <alignment vertical="center"/>
    </xf>
    <xf numFmtId="58" fontId="34" fillId="2" borderId="2" xfId="6" applyNumberFormat="1" applyFont="1" applyFill="1" applyBorder="1" applyAlignment="1" applyProtection="1">
      <alignment horizontal="center" vertical="center" shrinkToFit="1"/>
      <protection locked="0"/>
    </xf>
    <xf numFmtId="58" fontId="34" fillId="2" borderId="7" xfId="6" applyNumberFormat="1" applyFont="1" applyFill="1" applyBorder="1" applyAlignment="1" applyProtection="1">
      <alignment horizontal="center" vertical="center" shrinkToFit="1"/>
      <protection locked="0"/>
    </xf>
    <xf numFmtId="58" fontId="34" fillId="2" borderId="3" xfId="6" applyNumberFormat="1" applyFont="1" applyFill="1" applyBorder="1" applyAlignment="1" applyProtection="1">
      <alignment horizontal="center" vertical="center" shrinkToFit="1"/>
      <protection locked="0"/>
    </xf>
    <xf numFmtId="0" fontId="34" fillId="2" borderId="7" xfId="15" applyNumberFormat="1" applyFont="1" applyFill="1" applyBorder="1" applyAlignment="1" applyProtection="1">
      <alignment horizontal="center" vertical="center"/>
      <protection locked="0"/>
    </xf>
    <xf numFmtId="0" fontId="34" fillId="3" borderId="10" xfId="6" applyNumberFormat="1" applyFont="1" applyFill="1" applyBorder="1" applyAlignment="1" applyProtection="1">
      <alignment horizontal="center" vertical="center" wrapText="1"/>
    </xf>
    <xf numFmtId="0" fontId="34" fillId="3" borderId="14" xfId="6" applyNumberFormat="1" applyFont="1" applyFill="1" applyBorder="1" applyAlignment="1" applyProtection="1">
      <alignment horizontal="center" vertical="center" wrapText="1"/>
    </xf>
    <xf numFmtId="58" fontId="34" fillId="2" borderId="175" xfId="6" applyNumberFormat="1" applyFont="1" applyFill="1" applyBorder="1" applyAlignment="1" applyProtection="1">
      <alignment horizontal="center" vertical="center" shrinkToFit="1"/>
      <protection locked="0"/>
    </xf>
    <xf numFmtId="0" fontId="34" fillId="2" borderId="2" xfId="15" applyNumberFormat="1" applyFont="1" applyFill="1" applyBorder="1" applyAlignment="1" applyProtection="1">
      <alignment horizontal="center" vertical="center"/>
      <protection locked="0"/>
    </xf>
    <xf numFmtId="0" fontId="34" fillId="2" borderId="7" xfId="15" applyNumberFormat="1" applyFont="1" applyFill="1" applyBorder="1" applyAlignment="1" applyProtection="1">
      <alignment horizontal="center" vertical="center"/>
      <protection locked="0"/>
    </xf>
    <xf numFmtId="0" fontId="34" fillId="2" borderId="3" xfId="15" applyNumberFormat="1" applyFont="1" applyFill="1" applyBorder="1" applyAlignment="1" applyProtection="1">
      <alignment horizontal="center" vertical="center"/>
      <protection locked="0"/>
    </xf>
    <xf numFmtId="0" fontId="34" fillId="3" borderId="12" xfId="6" applyNumberFormat="1" applyFont="1" applyFill="1" applyBorder="1" applyAlignment="1" applyProtection="1">
      <alignment horizontal="center" vertical="center" wrapText="1"/>
    </xf>
    <xf numFmtId="0" fontId="34" fillId="3" borderId="17" xfId="6" applyNumberFormat="1" applyFont="1" applyFill="1" applyBorder="1" applyAlignment="1" applyProtection="1">
      <alignment horizontal="center" vertical="center" wrapText="1"/>
    </xf>
    <xf numFmtId="58" fontId="34" fillId="2" borderId="12" xfId="6" applyNumberFormat="1" applyFont="1" applyFill="1" applyBorder="1" applyAlignment="1" applyProtection="1">
      <alignment horizontal="center" vertical="center" shrinkToFit="1"/>
      <protection locked="0"/>
    </xf>
    <xf numFmtId="58" fontId="34" fillId="2" borderId="13" xfId="6" applyNumberFormat="1" applyFont="1" applyFill="1" applyBorder="1" applyAlignment="1" applyProtection="1">
      <alignment horizontal="center" vertical="center" shrinkToFit="1"/>
      <protection locked="0"/>
    </xf>
    <xf numFmtId="58" fontId="34" fillId="2" borderId="17" xfId="6" applyNumberFormat="1" applyFont="1" applyFill="1" applyBorder="1" applyAlignment="1" applyProtection="1">
      <alignment horizontal="center" vertical="center" shrinkToFit="1"/>
      <protection locked="0"/>
    </xf>
    <xf numFmtId="0" fontId="34" fillId="0" borderId="0" xfId="15" applyNumberFormat="1" applyFont="1" applyFill="1" applyBorder="1" applyAlignment="1" applyProtection="1">
      <alignment horizontal="center" vertical="center"/>
      <protection locked="0"/>
    </xf>
    <xf numFmtId="0" fontId="34" fillId="0" borderId="8" xfId="15" applyNumberFormat="1" applyFont="1" applyFill="1" applyBorder="1" applyAlignment="1" applyProtection="1">
      <alignment horizontal="center" vertical="center"/>
      <protection locked="0"/>
    </xf>
    <xf numFmtId="0" fontId="34" fillId="3" borderId="1" xfId="6" applyFont="1" applyFill="1" applyBorder="1" applyAlignment="1" applyProtection="1">
      <alignment horizontal="right" vertical="center"/>
    </xf>
    <xf numFmtId="0" fontId="34" fillId="3" borderId="2" xfId="6" applyFont="1" applyFill="1" applyBorder="1" applyAlignment="1" applyProtection="1">
      <alignment horizontal="right" vertical="center"/>
    </xf>
    <xf numFmtId="0" fontId="34" fillId="11" borderId="70" xfId="6" applyFont="1" applyFill="1" applyBorder="1" applyAlignment="1" applyProtection="1">
      <alignment horizontal="center" vertical="center" shrinkToFit="1"/>
    </xf>
    <xf numFmtId="0" fontId="34" fillId="3" borderId="3" xfId="6" applyFont="1" applyFill="1" applyBorder="1" applyAlignment="1" applyProtection="1">
      <alignment vertical="center"/>
    </xf>
    <xf numFmtId="0" fontId="34" fillId="11" borderId="171" xfId="6" applyFont="1" applyFill="1" applyBorder="1" applyAlignment="1" applyProtection="1">
      <alignment horizontal="center" vertical="center" shrinkToFit="1"/>
    </xf>
    <xf numFmtId="0" fontId="34" fillId="11" borderId="172" xfId="6" applyFont="1" applyFill="1" applyBorder="1" applyAlignment="1" applyProtection="1">
      <alignment horizontal="center" vertical="center" shrinkToFit="1"/>
    </xf>
    <xf numFmtId="0" fontId="34" fillId="3" borderId="7" xfId="6" applyFont="1" applyFill="1" applyBorder="1" applyAlignment="1" applyProtection="1">
      <alignment horizontal="left" vertical="center"/>
    </xf>
    <xf numFmtId="0" fontId="43" fillId="0" borderId="0" xfId="6" applyFont="1" applyFill="1" applyBorder="1" applyAlignment="1" applyProtection="1">
      <alignment vertical="center"/>
    </xf>
    <xf numFmtId="0" fontId="43" fillId="0" borderId="0" xfId="6" applyFont="1" applyFill="1" applyBorder="1" applyAlignment="1" applyProtection="1">
      <alignment horizontal="left" vertical="center"/>
    </xf>
    <xf numFmtId="0" fontId="34" fillId="0" borderId="0" xfId="16" applyFont="1" applyFill="1" applyBorder="1" applyAlignment="1" applyProtection="1">
      <alignment horizontal="center" vertical="center"/>
      <protection locked="0"/>
    </xf>
    <xf numFmtId="0" fontId="34" fillId="0" borderId="0" xfId="16" applyFont="1" applyFill="1" applyBorder="1" applyAlignment="1" applyProtection="1">
      <alignment horizontal="left" vertical="center"/>
    </xf>
    <xf numFmtId="0" fontId="43" fillId="0" borderId="0" xfId="16" applyFont="1" applyFill="1" applyBorder="1" applyAlignment="1" applyProtection="1">
      <alignment vertical="center"/>
    </xf>
    <xf numFmtId="0" fontId="34" fillId="16" borderId="2" xfId="16" applyFont="1" applyFill="1" applyBorder="1" applyAlignment="1" applyProtection="1">
      <alignment horizontal="center" vertical="center"/>
      <protection locked="0"/>
    </xf>
    <xf numFmtId="0" fontId="34" fillId="16" borderId="3" xfId="16" applyFont="1" applyFill="1" applyBorder="1" applyAlignment="1" applyProtection="1">
      <alignment horizontal="center" vertical="center"/>
      <protection locked="0"/>
    </xf>
    <xf numFmtId="0" fontId="34" fillId="17" borderId="0" xfId="16" applyFont="1" applyFill="1" applyBorder="1" applyAlignment="1" applyProtection="1">
      <alignment horizontal="center" vertical="center"/>
      <protection locked="0"/>
    </xf>
    <xf numFmtId="0" fontId="34" fillId="0" borderId="0" xfId="16" applyFont="1" applyFill="1" applyBorder="1" applyAlignment="1" applyProtection="1">
      <alignment vertical="center"/>
    </xf>
    <xf numFmtId="0" fontId="34" fillId="0" borderId="0" xfId="16" applyFont="1" applyFill="1" applyBorder="1" applyAlignment="1" applyProtection="1">
      <alignment vertical="top"/>
    </xf>
    <xf numFmtId="0" fontId="30" fillId="0" borderId="0" xfId="16" applyFont="1" applyFill="1" applyAlignment="1" applyProtection="1">
      <alignment vertical="center"/>
    </xf>
    <xf numFmtId="0" fontId="30" fillId="0" borderId="0" xfId="16" applyFont="1" applyFill="1" applyBorder="1" applyAlignment="1" applyProtection="1">
      <alignment vertical="center"/>
    </xf>
    <xf numFmtId="0" fontId="34" fillId="0" borderId="0" xfId="6" applyFont="1" applyFill="1" applyBorder="1" applyAlignment="1" applyProtection="1">
      <alignment vertical="center" wrapText="1"/>
    </xf>
    <xf numFmtId="0" fontId="34" fillId="0" borderId="0" xfId="6" applyFont="1" applyFill="1" applyBorder="1" applyAlignment="1" applyProtection="1">
      <alignment vertical="top"/>
    </xf>
    <xf numFmtId="0" fontId="34" fillId="16" borderId="174" xfId="16" applyFont="1" applyFill="1" applyBorder="1" applyAlignment="1" applyProtection="1">
      <alignment horizontal="center" vertical="center"/>
      <protection locked="0"/>
    </xf>
    <xf numFmtId="0" fontId="34" fillId="16" borderId="176" xfId="16" applyFont="1" applyFill="1" applyBorder="1" applyAlignment="1" applyProtection="1">
      <alignment horizontal="center" vertical="center"/>
      <protection locked="0"/>
    </xf>
    <xf numFmtId="0" fontId="34" fillId="0" borderId="0" xfId="16" applyFont="1" applyFill="1" applyBorder="1" applyAlignment="1" applyProtection="1">
      <alignment horizontal="center" vertical="center"/>
      <protection locked="0"/>
    </xf>
    <xf numFmtId="0" fontId="34" fillId="0" borderId="0" xfId="16" applyFont="1" applyFill="1" applyAlignment="1" applyProtection="1">
      <alignment horizontal="left" vertical="center" wrapText="1"/>
    </xf>
    <xf numFmtId="0" fontId="34" fillId="0" borderId="0" xfId="16" applyFont="1" applyFill="1" applyAlignment="1" applyProtection="1">
      <alignment vertical="top"/>
    </xf>
    <xf numFmtId="0" fontId="34" fillId="0" borderId="0" xfId="16" applyFont="1" applyFill="1" applyAlignment="1" applyProtection="1">
      <alignment vertical="center"/>
    </xf>
    <xf numFmtId="0" fontId="30" fillId="10" borderId="0" xfId="16" applyFont="1" applyFill="1" applyAlignment="1" applyProtection="1">
      <alignment vertical="center"/>
    </xf>
    <xf numFmtId="0" fontId="34" fillId="16" borderId="1" xfId="16" applyFont="1" applyFill="1" applyBorder="1" applyAlignment="1" applyProtection="1">
      <alignment horizontal="center" vertical="center"/>
      <protection locked="0"/>
    </xf>
    <xf numFmtId="0" fontId="34" fillId="16" borderId="174" xfId="16" applyFont="1" applyFill="1" applyBorder="1" applyAlignment="1" applyProtection="1">
      <alignment horizontal="center" vertical="center"/>
      <protection locked="0"/>
    </xf>
    <xf numFmtId="0" fontId="34" fillId="16" borderId="176" xfId="16" applyFont="1" applyFill="1" applyBorder="1" applyAlignment="1" applyProtection="1">
      <alignment horizontal="center" vertical="center"/>
      <protection locked="0"/>
    </xf>
    <xf numFmtId="0" fontId="34" fillId="0" borderId="0" xfId="16" applyFont="1" applyFill="1" applyAlignment="1" applyProtection="1">
      <alignment horizontal="left" vertical="center"/>
    </xf>
    <xf numFmtId="0" fontId="34" fillId="11" borderId="1" xfId="6" applyFont="1" applyFill="1" applyBorder="1" applyAlignment="1" applyProtection="1">
      <alignment vertical="center"/>
    </xf>
    <xf numFmtId="0" fontId="34" fillId="3" borderId="174" xfId="6" applyFont="1" applyFill="1" applyBorder="1" applyAlignment="1" applyProtection="1">
      <alignment horizontal="center" vertical="center"/>
    </xf>
    <xf numFmtId="0" fontId="34" fillId="3" borderId="176" xfId="6" applyFont="1" applyFill="1" applyBorder="1" applyAlignment="1" applyProtection="1">
      <alignment horizontal="center" vertical="center"/>
    </xf>
    <xf numFmtId="0" fontId="34" fillId="3" borderId="8" xfId="6" applyFont="1" applyFill="1" applyBorder="1" applyAlignment="1" applyProtection="1">
      <alignment vertical="center"/>
    </xf>
    <xf numFmtId="0" fontId="34" fillId="11" borderId="174" xfId="6" applyFont="1" applyFill="1" applyBorder="1" applyAlignment="1" applyProtection="1">
      <alignment vertical="center"/>
    </xf>
    <xf numFmtId="0" fontId="34" fillId="11" borderId="175" xfId="6" applyFont="1" applyFill="1" applyBorder="1" applyAlignment="1" applyProtection="1">
      <alignment vertical="center"/>
    </xf>
    <xf numFmtId="0" fontId="34" fillId="11" borderId="176" xfId="6" applyFont="1" applyFill="1" applyBorder="1" applyAlignment="1" applyProtection="1">
      <alignment vertical="center"/>
    </xf>
    <xf numFmtId="0" fontId="34" fillId="16" borderId="16" xfId="16" applyFont="1" applyFill="1" applyBorder="1" applyAlignment="1" applyProtection="1">
      <alignment horizontal="center" vertical="center"/>
      <protection locked="0"/>
    </xf>
    <xf numFmtId="0" fontId="34" fillId="3" borderId="7" xfId="6" applyFont="1" applyFill="1" applyBorder="1" applyAlignment="1" applyProtection="1">
      <alignment horizontal="right" vertical="center" shrinkToFit="1"/>
    </xf>
    <xf numFmtId="0" fontId="34" fillId="3" borderId="173" xfId="6" applyFont="1" applyFill="1" applyBorder="1" applyAlignment="1" applyProtection="1">
      <alignment horizontal="right" vertical="center" shrinkToFit="1"/>
    </xf>
    <xf numFmtId="0" fontId="34" fillId="3" borderId="8" xfId="6" applyFont="1" applyFill="1" applyBorder="1" applyAlignment="1" applyProtection="1">
      <alignment vertical="top"/>
    </xf>
  </cellXfs>
  <cellStyles count="18">
    <cellStyle name="Excel Built-in Explanatory Text" xfId="17" xr:uid="{00000000-0005-0000-0000-000000000000}"/>
    <cellStyle name="パーセント" xfId="1" builtinId="5"/>
    <cellStyle name="ハイパーリンク" xfId="2" builtinId="8"/>
    <cellStyle name="桁区切り 2" xfId="3" xr:uid="{00000000-0005-0000-0000-000004000000}"/>
    <cellStyle name="標準" xfId="0" builtinId="0"/>
    <cellStyle name="標準 2" xfId="4" xr:uid="{00000000-0005-0000-0000-000006000000}"/>
    <cellStyle name="標準 2 2" xfId="5" xr:uid="{00000000-0005-0000-0000-000007000000}"/>
    <cellStyle name="標準 3" xfId="16" xr:uid="{00000000-0005-0000-0000-000008000000}"/>
    <cellStyle name="標準_H15調査書民間保育所" xfId="6" xr:uid="{00000000-0005-0000-0000-000009000000}"/>
    <cellStyle name="標準_H17_22保護施設0426" xfId="7" xr:uid="{00000000-0005-0000-0000-00000A000000}"/>
    <cellStyle name="標準_H22_民間保育所調査書MH_01" xfId="8" xr:uid="{00000000-0005-0000-0000-00000B000000}"/>
    <cellStyle name="標準_TYK会計(調査書3.10) 2" xfId="9" xr:uid="{00000000-0005-0000-0000-00000C000000}"/>
    <cellStyle name="標準_TYK会計(調査書3.10)_~1351122 2" xfId="10" xr:uid="{00000000-0005-0000-0000-00000D000000}"/>
    <cellStyle name="標準_TYK会計(調査書3.10)_【会計班ﾃｽﾄ記入用①12基準順】H26_Cver2民間保育所調査書MH 2" xfId="11" xr:uid="{00000000-0005-0000-0000-00000E000000}"/>
    <cellStyle name="標準_統一書式" xfId="12" xr:uid="{00000000-0005-0000-0000-000011000000}"/>
    <cellStyle name="標準_統一書式_【会計班ﾃｽﾄ記入用②23基準順打合せ後】H26_Cver2民間保育所調査書MH 2" xfId="13" xr:uid="{00000000-0005-0000-0000-000012000000}"/>
    <cellStyle name="標準_統一書式_【会計班ﾃｽﾄ記入用③23基準順打合せ後】H26_Cver2民間保育所調査書MH 2" xfId="14" xr:uid="{00000000-0005-0000-0000-000013000000}"/>
    <cellStyle name="標準_統一書式_Book2 2" xfId="15" xr:uid="{00000000-0005-0000-0000-00001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978C9E23-D4B0-11CE-BF2D-00AA003F40D0}"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978C9E23-D4B0-11CE-BF2D-00AA003F40D0}" ax:persistence="persistStreamInit" r:id="rId1"/>
</file>

<file path=xl/activeX/activeX8.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203200</xdr:colOff>
          <xdr:row>10</xdr:row>
          <xdr:rowOff>457200</xdr:rowOff>
        </xdr:from>
        <xdr:to>
          <xdr:col>2</xdr:col>
          <xdr:colOff>1701800</xdr:colOff>
          <xdr:row>10</xdr:row>
          <xdr:rowOff>1168400</xdr:rowOff>
        </xdr:to>
        <xdr:sp macro="" textlink="">
          <xdr:nvSpPr>
            <xdr:cNvPr id="297985" name="cmdExeExport" hidden="1">
              <a:extLst>
                <a:ext uri="{63B3BB69-23CF-44E3-9099-C40C66FF867C}">
                  <a14:compatExt spid="_x0000_s297985"/>
                </a:ext>
                <a:ext uri="{FF2B5EF4-FFF2-40B4-BE49-F238E27FC236}">
                  <a16:creationId xmlns:a16="http://schemas.microsoft.com/office/drawing/2014/main" id="{00000000-0008-0000-0000-0000018C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127000</xdr:rowOff>
        </xdr:from>
        <xdr:to>
          <xdr:col>2</xdr:col>
          <xdr:colOff>1714500</xdr:colOff>
          <xdr:row>12</xdr:row>
          <xdr:rowOff>774700</xdr:rowOff>
        </xdr:to>
        <xdr:sp macro="" textlink="">
          <xdr:nvSpPr>
            <xdr:cNvPr id="297986" name="cmdExecImport" hidden="1">
              <a:extLst>
                <a:ext uri="{63B3BB69-23CF-44E3-9099-C40C66FF867C}">
                  <a14:compatExt spid="_x0000_s297986"/>
                </a:ext>
                <a:ext uri="{FF2B5EF4-FFF2-40B4-BE49-F238E27FC236}">
                  <a16:creationId xmlns:a16="http://schemas.microsoft.com/office/drawing/2014/main" id="{00000000-0008-0000-0000-0000028C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xdr:row>
          <xdr:rowOff>304800</xdr:rowOff>
        </xdr:from>
        <xdr:to>
          <xdr:col>2</xdr:col>
          <xdr:colOff>1746250</xdr:colOff>
          <xdr:row>5</xdr:row>
          <xdr:rowOff>38100</xdr:rowOff>
        </xdr:to>
        <xdr:sp macro="" textlink="">
          <xdr:nvSpPr>
            <xdr:cNvPr id="297987" name="cmdInPut" hidden="1">
              <a:extLst>
                <a:ext uri="{63B3BB69-23CF-44E3-9099-C40C66FF867C}">
                  <a14:compatExt spid="_x0000_s297987"/>
                </a:ext>
                <a:ext uri="{FF2B5EF4-FFF2-40B4-BE49-F238E27FC236}">
                  <a16:creationId xmlns:a16="http://schemas.microsoft.com/office/drawing/2014/main" id="{00000000-0008-0000-0000-0000038C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6</xdr:row>
          <xdr:rowOff>355600</xdr:rowOff>
        </xdr:from>
        <xdr:to>
          <xdr:col>2</xdr:col>
          <xdr:colOff>1720850</xdr:colOff>
          <xdr:row>7</xdr:row>
          <xdr:rowOff>0</xdr:rowOff>
        </xdr:to>
        <xdr:sp macro="" textlink="">
          <xdr:nvSpPr>
            <xdr:cNvPr id="297988" name="cmdPreview" hidden="1">
              <a:extLst>
                <a:ext uri="{63B3BB69-23CF-44E3-9099-C40C66FF867C}">
                  <a14:compatExt spid="_x0000_s297988"/>
                </a:ext>
                <a:ext uri="{FF2B5EF4-FFF2-40B4-BE49-F238E27FC236}">
                  <a16:creationId xmlns:a16="http://schemas.microsoft.com/office/drawing/2014/main" id="{00000000-0008-0000-0000-0000048C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10</xdr:row>
          <xdr:rowOff>146050</xdr:rowOff>
        </xdr:from>
        <xdr:to>
          <xdr:col>2</xdr:col>
          <xdr:colOff>1092200</xdr:colOff>
          <xdr:row>10</xdr:row>
          <xdr:rowOff>355600</xdr:rowOff>
        </xdr:to>
        <xdr:sp macro="" textlink="">
          <xdr:nvSpPr>
            <xdr:cNvPr id="297989" name="Label2" hidden="1">
              <a:extLst>
                <a:ext uri="{63B3BB69-23CF-44E3-9099-C40C66FF867C}">
                  <a14:compatExt spid="_x0000_s297989"/>
                </a:ext>
                <a:ext uri="{FF2B5EF4-FFF2-40B4-BE49-F238E27FC236}">
                  <a16:creationId xmlns:a16="http://schemas.microsoft.com/office/drawing/2014/main" id="{00000000-0008-0000-0000-0000058C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1162050</xdr:colOff>
          <xdr:row>10</xdr:row>
          <xdr:rowOff>152400</xdr:rowOff>
        </xdr:from>
        <xdr:to>
          <xdr:col>2</xdr:col>
          <xdr:colOff>1638300</xdr:colOff>
          <xdr:row>10</xdr:row>
          <xdr:rowOff>361950</xdr:rowOff>
        </xdr:to>
        <xdr:sp macro="" textlink="">
          <xdr:nvSpPr>
            <xdr:cNvPr id="297990" name="ComboBox1" hidden="1">
              <a:extLst>
                <a:ext uri="{63B3BB69-23CF-44E3-9099-C40C66FF867C}">
                  <a14:compatExt spid="_x0000_s297990"/>
                </a:ext>
                <a:ext uri="{FF2B5EF4-FFF2-40B4-BE49-F238E27FC236}">
                  <a16:creationId xmlns:a16="http://schemas.microsoft.com/office/drawing/2014/main" id="{00000000-0008-0000-0000-0000068C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xdr:row>
          <xdr:rowOff>1333500</xdr:rowOff>
        </xdr:from>
        <xdr:to>
          <xdr:col>3</xdr:col>
          <xdr:colOff>19050</xdr:colOff>
          <xdr:row>10</xdr:row>
          <xdr:rowOff>2273300</xdr:rowOff>
        </xdr:to>
        <xdr:sp macro="" textlink="">
          <xdr:nvSpPr>
            <xdr:cNvPr id="297991" name="Label3" hidden="1">
              <a:extLst>
                <a:ext uri="{63B3BB69-23CF-44E3-9099-C40C66FF867C}">
                  <a14:compatExt spid="_x0000_s297991"/>
                </a:ext>
                <a:ext uri="{FF2B5EF4-FFF2-40B4-BE49-F238E27FC236}">
                  <a16:creationId xmlns:a16="http://schemas.microsoft.com/office/drawing/2014/main" id="{00000000-0008-0000-0000-0000078C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8</xdr:row>
          <xdr:rowOff>336550</xdr:rowOff>
        </xdr:from>
        <xdr:to>
          <xdr:col>2</xdr:col>
          <xdr:colOff>1720850</xdr:colOff>
          <xdr:row>8</xdr:row>
          <xdr:rowOff>1149350</xdr:rowOff>
        </xdr:to>
        <xdr:sp macro="" textlink="">
          <xdr:nvSpPr>
            <xdr:cNvPr id="297992" name="CmdSaveExcel" hidden="1">
              <a:extLst>
                <a:ext uri="{63B3BB69-23CF-44E3-9099-C40C66FF867C}">
                  <a14:compatExt spid="_x0000_s297992"/>
                </a:ext>
                <a:ext uri="{FF2B5EF4-FFF2-40B4-BE49-F238E27FC236}">
                  <a16:creationId xmlns:a16="http://schemas.microsoft.com/office/drawing/2014/main" id="{00000000-0008-0000-0000-0000088C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172358</xdr:colOff>
      <xdr:row>18</xdr:row>
      <xdr:rowOff>9071</xdr:rowOff>
    </xdr:from>
    <xdr:to>
      <xdr:col>7</xdr:col>
      <xdr:colOff>846667</xdr:colOff>
      <xdr:row>20</xdr:row>
      <xdr:rowOff>139699</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3835820" y="4909968"/>
          <a:ext cx="2782834" cy="71678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900" b="1">
              <a:solidFill>
                <a:schemeClr val="tx1"/>
              </a:solidFill>
              <a:latin typeface="+mn-ea"/>
              <a:ea typeface="+mn-ea"/>
            </a:rPr>
            <a:t>消防法第</a:t>
          </a:r>
          <a:r>
            <a:rPr kumimoji="1" lang="en-US" altLang="ja-JP" sz="900" b="1">
              <a:solidFill>
                <a:schemeClr val="tx1"/>
              </a:solidFill>
              <a:latin typeface="+mn-ea"/>
              <a:ea typeface="+mn-ea"/>
            </a:rPr>
            <a:t>17</a:t>
          </a:r>
          <a:r>
            <a:rPr kumimoji="1" lang="ja-JP" altLang="en-US" sz="900" b="1">
              <a:solidFill>
                <a:schemeClr val="tx1"/>
              </a:solidFill>
              <a:latin typeface="+mn-ea"/>
              <a:ea typeface="+mn-ea"/>
            </a:rPr>
            <a:t>条の</a:t>
          </a:r>
          <a:r>
            <a:rPr kumimoji="1" lang="en-US" altLang="ja-JP" sz="900" b="1">
              <a:solidFill>
                <a:schemeClr val="tx1"/>
              </a:solidFill>
              <a:latin typeface="+mn-ea"/>
              <a:ea typeface="+mn-ea"/>
            </a:rPr>
            <a:t>3</a:t>
          </a:r>
          <a:r>
            <a:rPr kumimoji="1" lang="ja-JP" altLang="en-US" sz="900" b="1">
              <a:solidFill>
                <a:schemeClr val="tx1"/>
              </a:solidFill>
              <a:latin typeface="+mn-ea"/>
              <a:ea typeface="+mn-ea"/>
            </a:rPr>
            <a:t>の</a:t>
          </a:r>
          <a:r>
            <a:rPr kumimoji="1" lang="en-US" altLang="ja-JP" sz="900" b="1">
              <a:solidFill>
                <a:schemeClr val="tx1"/>
              </a:solidFill>
              <a:latin typeface="+mn-ea"/>
              <a:ea typeface="+mn-ea"/>
            </a:rPr>
            <a:t>3</a:t>
          </a:r>
          <a:r>
            <a:rPr kumimoji="1" lang="ja-JP" altLang="en-US" sz="900" b="1">
              <a:solidFill>
                <a:schemeClr val="tx1"/>
              </a:solidFill>
              <a:latin typeface="+mn-ea"/>
              <a:ea typeface="+mn-ea"/>
            </a:rPr>
            <a:t>に基づく定期点検（半年に１回）</a:t>
          </a:r>
          <a:endParaRPr kumimoji="1" lang="en-US" altLang="ja-JP" sz="900" b="1">
            <a:solidFill>
              <a:schemeClr val="tx1"/>
            </a:solidFill>
            <a:latin typeface="+mn-ea"/>
            <a:ea typeface="+mn-ea"/>
          </a:endParaRPr>
        </a:p>
        <a:p>
          <a:pPr>
            <a:lnSpc>
              <a:spcPts val="1500"/>
            </a:lnSpc>
          </a:pPr>
          <a:r>
            <a:rPr kumimoji="1" lang="ja-JP" altLang="en-US" sz="900">
              <a:solidFill>
                <a:schemeClr val="tx1"/>
              </a:solidFill>
              <a:latin typeface="+mn-ea"/>
              <a:ea typeface="+mn-ea"/>
            </a:rPr>
            <a:t>　　</a:t>
          </a:r>
          <a:r>
            <a:rPr kumimoji="1" lang="en-US" altLang="ja-JP" sz="900">
              <a:solidFill>
                <a:schemeClr val="tx1"/>
              </a:solidFill>
              <a:latin typeface="+mn-ea"/>
              <a:ea typeface="+mn-ea"/>
            </a:rPr>
            <a:t>P.12</a:t>
          </a:r>
          <a:r>
            <a:rPr kumimoji="1" lang="ja-JP" altLang="en-US" sz="900">
              <a:solidFill>
                <a:schemeClr val="tx1"/>
              </a:solidFill>
              <a:latin typeface="+mn-ea"/>
              <a:ea typeface="+mn-ea"/>
            </a:rPr>
            <a:t>の防火設備定期検査（建築基準法）とは</a:t>
          </a:r>
          <a:endParaRPr kumimoji="1" lang="en-US" altLang="ja-JP" sz="900">
            <a:solidFill>
              <a:schemeClr val="tx1"/>
            </a:solidFill>
            <a:latin typeface="+mn-ea"/>
            <a:ea typeface="+mn-ea"/>
          </a:endParaRPr>
        </a:p>
        <a:p>
          <a:pPr>
            <a:lnSpc>
              <a:spcPts val="1500"/>
            </a:lnSpc>
          </a:pPr>
          <a:r>
            <a:rPr kumimoji="1" lang="ja-JP" altLang="en-US" sz="900">
              <a:solidFill>
                <a:schemeClr val="tx1"/>
              </a:solidFill>
              <a:latin typeface="+mn-ea"/>
              <a:ea typeface="+mn-ea"/>
            </a:rPr>
            <a:t>　　別の点検です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84299</xdr:colOff>
      <xdr:row>28</xdr:row>
      <xdr:rowOff>175930</xdr:rowOff>
    </xdr:from>
    <xdr:to>
      <xdr:col>10</xdr:col>
      <xdr:colOff>376601</xdr:colOff>
      <xdr:row>31</xdr:row>
      <xdr:rowOff>41235</xdr:rowOff>
    </xdr:to>
    <xdr:sp macro="" textlink="">
      <xdr:nvSpPr>
        <xdr:cNvPr id="2" name="テキスト ボックス 1">
          <a:extLst>
            <a:ext uri="{FF2B5EF4-FFF2-40B4-BE49-F238E27FC236}">
              <a16:creationId xmlns:a16="http://schemas.microsoft.com/office/drawing/2014/main" id="{00000000-0008-0000-1C00-000002000000}"/>
            </a:ext>
          </a:extLst>
        </xdr:cNvPr>
        <xdr:cNvSpPr txBox="1"/>
      </xdr:nvSpPr>
      <xdr:spPr>
        <a:xfrm>
          <a:off x="84299" y="7400086"/>
          <a:ext cx="10369834" cy="68173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注意事項</a:t>
          </a:r>
          <a:endParaRPr kumimoji="1" lang="en-US" altLang="ja-JP" sz="1100"/>
        </a:p>
        <a:p>
          <a:r>
            <a:rPr kumimoji="1" lang="ja-JP" altLang="en-US" sz="1100"/>
            <a:t>１　</a:t>
          </a:r>
          <a:r>
            <a:rPr kumimoji="1" lang="ja-JP" altLang="ja-JP" sz="1100">
              <a:solidFill>
                <a:schemeClr val="dk1"/>
              </a:solidFill>
              <a:effectLst/>
              <a:latin typeface="+mn-lt"/>
              <a:ea typeface="+mn-ea"/>
              <a:cs typeface="+mn-cs"/>
            </a:rPr>
            <a:t>社会福祉法人以外が設置する施設については、該当項目のみご回答ください。</a:t>
          </a:r>
          <a:endParaRPr kumimoji="1" lang="en-US" altLang="ja-JP" sz="1100"/>
        </a:p>
        <a:p>
          <a:r>
            <a:rPr kumimoji="1" lang="ja-JP" altLang="en-US" sz="1100"/>
            <a:t>２　</a:t>
          </a:r>
          <a:r>
            <a:rPr kumimoji="1" lang="ja-JP" altLang="ja-JP" sz="1100">
              <a:solidFill>
                <a:schemeClr val="dk1"/>
              </a:solidFill>
              <a:effectLst/>
              <a:latin typeface="+mn-lt"/>
              <a:ea typeface="+mn-ea"/>
              <a:cs typeface="+mn-cs"/>
            </a:rPr>
            <a:t>実地検査にお伺いする施設には、当該施設にかかる令和</a:t>
          </a:r>
          <a:r>
            <a:rPr kumimoji="1" lang="ja-JP" altLang="en-US" sz="1100">
              <a:solidFill>
                <a:srgbClr val="FF0000"/>
              </a:solidFill>
              <a:effectLst/>
              <a:latin typeface="+mn-lt"/>
              <a:ea typeface="+mn-ea"/>
              <a:cs typeface="+mn-cs"/>
            </a:rPr>
            <a:t>６</a:t>
          </a:r>
          <a:r>
            <a:rPr kumimoji="1" lang="ja-JP" altLang="ja-JP" sz="1100">
              <a:solidFill>
                <a:schemeClr val="dk1"/>
              </a:solidFill>
              <a:effectLst/>
              <a:latin typeface="+mn-lt"/>
              <a:ea typeface="+mn-ea"/>
              <a:cs typeface="+mn-cs"/>
            </a:rPr>
            <a:t>年度決算書類一式及び令和</a:t>
          </a:r>
          <a:r>
            <a:rPr kumimoji="1" lang="ja-JP" altLang="en-US" sz="1100">
              <a:solidFill>
                <a:srgbClr val="FF0000"/>
              </a:solidFill>
              <a:effectLst/>
              <a:latin typeface="+mn-lt"/>
              <a:ea typeface="+mn-ea"/>
              <a:cs typeface="+mn-cs"/>
            </a:rPr>
            <a:t>７</a:t>
          </a:r>
          <a:r>
            <a:rPr kumimoji="1" lang="ja-JP" altLang="ja-JP" sz="1100">
              <a:solidFill>
                <a:schemeClr val="dk1"/>
              </a:solidFill>
              <a:effectLst/>
              <a:latin typeface="+mn-lt"/>
              <a:ea typeface="+mn-ea"/>
              <a:cs typeface="+mn-cs"/>
            </a:rPr>
            <a:t>年度予算書類等の提出を別途依頼いたします。</a:t>
          </a:r>
          <a:endParaRPr kumimoji="1" lang="en-US" altLang="ja-JP"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drawing" Target="../drawings/drawing2.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5"/>
  <dimension ref="A1:H38"/>
  <sheetViews>
    <sheetView workbookViewId="0">
      <selection activeCell="B3" sqref="B3:B4"/>
    </sheetView>
  </sheetViews>
  <sheetFormatPr defaultColWidth="9" defaultRowHeight="25" customHeight="1" x14ac:dyDescent="0.2"/>
  <cols>
    <col min="1" max="1" width="4.90625" style="255" customWidth="1"/>
    <col min="2" max="2" width="65.36328125" style="255" customWidth="1"/>
    <col min="3" max="3" width="25.08984375" style="255" customWidth="1"/>
    <col min="4" max="5" width="9" style="255"/>
    <col min="6" max="6" width="8.36328125" style="255" customWidth="1"/>
    <col min="7" max="16384" width="9" style="255"/>
  </cols>
  <sheetData>
    <row r="1" spans="1:8" ht="25" customHeight="1" x14ac:dyDescent="0.2">
      <c r="A1" s="251"/>
      <c r="B1" s="252" t="s">
        <v>1280</v>
      </c>
      <c r="C1" s="253"/>
      <c r="D1" s="254"/>
      <c r="E1" s="254"/>
      <c r="F1" s="254"/>
      <c r="G1" s="254"/>
      <c r="H1" s="254"/>
    </row>
    <row r="2" spans="1:8" ht="41.25" customHeight="1" x14ac:dyDescent="0.2">
      <c r="A2" s="256"/>
      <c r="B2" s="257" t="s">
        <v>1317</v>
      </c>
      <c r="C2" s="258"/>
      <c r="D2" s="254"/>
      <c r="E2" s="254"/>
      <c r="F2" s="254"/>
      <c r="G2" s="254"/>
      <c r="H2" s="254"/>
    </row>
    <row r="3" spans="1:8" ht="54" customHeight="1" x14ac:dyDescent="0.2">
      <c r="A3" s="259"/>
      <c r="B3" s="917" t="s">
        <v>1319</v>
      </c>
      <c r="C3" s="258"/>
      <c r="D3" s="254"/>
      <c r="E3" s="254"/>
      <c r="F3" s="254"/>
      <c r="G3" s="254"/>
      <c r="H3" s="254"/>
    </row>
    <row r="4" spans="1:8" ht="59.25" customHeight="1" x14ac:dyDescent="0.2">
      <c r="A4" s="259"/>
      <c r="B4" s="918"/>
      <c r="C4" s="258"/>
      <c r="D4" s="254"/>
      <c r="E4" s="254"/>
      <c r="F4" s="254"/>
      <c r="G4" s="254"/>
      <c r="H4" s="254"/>
    </row>
    <row r="5" spans="1:8" ht="75" customHeight="1" x14ac:dyDescent="0.2">
      <c r="A5" s="260" t="s">
        <v>1281</v>
      </c>
      <c r="B5" s="261" t="s">
        <v>1282</v>
      </c>
      <c r="C5" s="262"/>
      <c r="D5" s="263"/>
      <c r="E5" s="264"/>
      <c r="F5" s="263"/>
      <c r="G5" s="263"/>
      <c r="H5" s="254"/>
    </row>
    <row r="6" spans="1:8" ht="25" customHeight="1" x14ac:dyDescent="0.2">
      <c r="A6" s="265"/>
      <c r="B6" s="266" t="s">
        <v>1283</v>
      </c>
      <c r="C6" s="267"/>
      <c r="D6" s="264"/>
      <c r="E6" s="264"/>
      <c r="F6" s="264"/>
      <c r="G6" s="264"/>
      <c r="H6" s="254"/>
    </row>
    <row r="7" spans="1:8" ht="85.5" customHeight="1" x14ac:dyDescent="0.2">
      <c r="A7" s="260" t="s">
        <v>1284</v>
      </c>
      <c r="B7" s="268" t="s">
        <v>1285</v>
      </c>
      <c r="C7" s="258"/>
      <c r="D7" s="254"/>
      <c r="E7" s="254"/>
      <c r="F7" s="254"/>
      <c r="G7" s="254"/>
      <c r="H7" s="254"/>
    </row>
    <row r="8" spans="1:8" ht="30" customHeight="1" x14ac:dyDescent="0.2">
      <c r="A8" s="269"/>
      <c r="B8" s="270" t="s">
        <v>1283</v>
      </c>
      <c r="C8" s="258"/>
      <c r="D8" s="254"/>
      <c r="E8" s="254"/>
      <c r="F8" s="254"/>
      <c r="G8" s="254"/>
      <c r="H8" s="254"/>
    </row>
    <row r="9" spans="1:8" ht="105.75" customHeight="1" x14ac:dyDescent="0.2">
      <c r="A9" s="269" t="s">
        <v>1286</v>
      </c>
      <c r="B9" s="271" t="s">
        <v>1287</v>
      </c>
      <c r="C9" s="258"/>
      <c r="D9" s="254"/>
      <c r="E9" s="254"/>
      <c r="F9" s="254"/>
      <c r="G9" s="254"/>
      <c r="H9" s="254"/>
    </row>
    <row r="10" spans="1:8" ht="20.25" customHeight="1" x14ac:dyDescent="0.2">
      <c r="A10" s="265"/>
      <c r="B10" s="272" t="s">
        <v>1283</v>
      </c>
      <c r="C10" s="273"/>
      <c r="D10" s="274"/>
      <c r="E10" s="274"/>
      <c r="F10" s="274"/>
      <c r="G10" s="274"/>
      <c r="H10" s="274"/>
    </row>
    <row r="11" spans="1:8" ht="201.75" customHeight="1" x14ac:dyDescent="0.2">
      <c r="A11" s="275" t="s">
        <v>1288</v>
      </c>
      <c r="B11" s="276" t="s">
        <v>1316</v>
      </c>
      <c r="C11" s="273"/>
      <c r="D11" s="274"/>
      <c r="E11" s="274"/>
      <c r="F11" s="274"/>
      <c r="G11" s="274"/>
      <c r="H11" s="274"/>
    </row>
    <row r="12" spans="1:8" ht="56.25" customHeight="1" x14ac:dyDescent="0.2">
      <c r="A12" s="265"/>
      <c r="B12" s="277"/>
      <c r="C12" s="273"/>
      <c r="D12" s="274"/>
      <c r="E12" s="274"/>
      <c r="F12" s="274"/>
      <c r="G12" s="274"/>
      <c r="H12" s="274"/>
    </row>
    <row r="13" spans="1:8" ht="92.25" customHeight="1" x14ac:dyDescent="0.2">
      <c r="A13" s="275" t="s">
        <v>1289</v>
      </c>
      <c r="B13" s="297" t="s">
        <v>1318</v>
      </c>
      <c r="C13" s="273"/>
      <c r="D13" s="274"/>
      <c r="E13" s="274"/>
      <c r="F13" s="274"/>
      <c r="G13" s="274"/>
      <c r="H13" s="274"/>
    </row>
    <row r="14" spans="1:8" ht="37.5" customHeight="1" x14ac:dyDescent="0.2">
      <c r="A14" s="278"/>
      <c r="B14" s="279"/>
      <c r="C14" s="258"/>
      <c r="D14" s="254"/>
      <c r="E14" s="254"/>
      <c r="F14" s="254"/>
      <c r="G14" s="254"/>
      <c r="H14" s="254"/>
    </row>
    <row r="15" spans="1:8" ht="17.25" customHeight="1" x14ac:dyDescent="0.2">
      <c r="A15" s="278"/>
      <c r="B15" s="280"/>
      <c r="C15" s="281"/>
      <c r="D15" s="254"/>
      <c r="E15" s="254"/>
      <c r="F15" s="254"/>
      <c r="G15" s="254"/>
      <c r="H15" s="254"/>
    </row>
    <row r="16" spans="1:8" ht="17.25" customHeight="1" x14ac:dyDescent="0.2">
      <c r="A16" s="278"/>
      <c r="B16" s="266"/>
      <c r="C16" s="281"/>
      <c r="D16" s="282"/>
      <c r="E16" s="283"/>
      <c r="F16" s="283"/>
      <c r="G16" s="283"/>
      <c r="H16" s="283"/>
    </row>
    <row r="17" spans="1:8" ht="25" customHeight="1" thickBot="1" x14ac:dyDescent="0.25">
      <c r="A17" s="265" t="s">
        <v>1290</v>
      </c>
      <c r="B17" s="284" t="s">
        <v>1291</v>
      </c>
      <c r="C17" s="281"/>
      <c r="D17" s="254"/>
      <c r="E17" s="254"/>
      <c r="F17" s="254"/>
      <c r="G17" s="254"/>
      <c r="H17" s="254"/>
    </row>
    <row r="18" spans="1:8" ht="147" customHeight="1" x14ac:dyDescent="0.2">
      <c r="A18" s="285"/>
      <c r="B18" s="286" t="s">
        <v>1292</v>
      </c>
      <c r="C18" s="281"/>
      <c r="D18" s="287"/>
      <c r="E18" s="287"/>
      <c r="F18" s="287"/>
      <c r="G18" s="287"/>
      <c r="H18" s="287"/>
    </row>
    <row r="19" spans="1:8" ht="45.75" customHeight="1" thickBot="1" x14ac:dyDescent="0.25">
      <c r="A19" s="278"/>
      <c r="B19" s="288" t="s">
        <v>1293</v>
      </c>
      <c r="C19" s="281"/>
      <c r="D19" s="289" t="s">
        <v>1294</v>
      </c>
      <c r="E19" s="282"/>
      <c r="F19" s="282"/>
      <c r="G19" s="282"/>
      <c r="H19" s="282"/>
    </row>
    <row r="20" spans="1:8" ht="25" customHeight="1" x14ac:dyDescent="0.2">
      <c r="A20" s="278"/>
      <c r="B20" s="284" t="s">
        <v>1295</v>
      </c>
      <c r="C20" s="281"/>
      <c r="D20" s="289" t="s">
        <v>1296</v>
      </c>
      <c r="E20" s="290"/>
      <c r="F20" s="290"/>
      <c r="G20" s="290"/>
      <c r="H20" s="290"/>
    </row>
    <row r="21" spans="1:8" ht="25" customHeight="1" thickBot="1" x14ac:dyDescent="0.25">
      <c r="A21" s="291"/>
      <c r="B21" s="292"/>
      <c r="C21" s="293"/>
      <c r="D21" s="289" t="s">
        <v>1297</v>
      </c>
      <c r="E21" s="290"/>
      <c r="F21" s="290"/>
      <c r="G21" s="290"/>
      <c r="H21" s="290"/>
    </row>
    <row r="22" spans="1:8" ht="25" customHeight="1" x14ac:dyDescent="0.2">
      <c r="A22" s="254"/>
      <c r="B22" s="290"/>
      <c r="C22" s="290"/>
      <c r="D22" s="289" t="s">
        <v>1298</v>
      </c>
      <c r="E22" s="290"/>
      <c r="F22" s="290"/>
      <c r="G22" s="290"/>
      <c r="H22" s="290"/>
    </row>
    <row r="23" spans="1:8" ht="25" customHeight="1" x14ac:dyDescent="0.2">
      <c r="A23" s="254"/>
      <c r="B23" s="290"/>
      <c r="C23" s="282"/>
      <c r="D23" s="289" t="s">
        <v>1299</v>
      </c>
      <c r="E23" s="282"/>
      <c r="F23" s="290"/>
      <c r="G23" s="290"/>
      <c r="H23" s="290"/>
    </row>
    <row r="24" spans="1:8" ht="25" customHeight="1" x14ac:dyDescent="0.2">
      <c r="A24" s="254"/>
      <c r="B24" s="294"/>
      <c r="C24" s="282"/>
      <c r="D24" s="289" t="s">
        <v>1300</v>
      </c>
      <c r="E24" s="282"/>
      <c r="F24" s="282"/>
      <c r="G24" s="282"/>
      <c r="H24" s="282"/>
    </row>
    <row r="25" spans="1:8" ht="25" customHeight="1" x14ac:dyDescent="0.2">
      <c r="A25" s="254"/>
      <c r="B25" s="294"/>
      <c r="C25" s="282"/>
      <c r="D25" s="289" t="s">
        <v>1301</v>
      </c>
      <c r="E25" s="282"/>
      <c r="F25" s="282"/>
      <c r="G25" s="282"/>
      <c r="H25" s="282"/>
    </row>
    <row r="26" spans="1:8" ht="25" customHeight="1" x14ac:dyDescent="0.2">
      <c r="A26" s="254"/>
      <c r="B26" s="290"/>
      <c r="C26" s="295"/>
      <c r="D26" s="289" t="s">
        <v>1302</v>
      </c>
      <c r="E26" s="254"/>
      <c r="F26" s="254"/>
      <c r="G26" s="254"/>
      <c r="H26" s="254"/>
    </row>
    <row r="27" spans="1:8" ht="25" customHeight="1" x14ac:dyDescent="0.2">
      <c r="A27" s="254"/>
      <c r="B27" s="254"/>
      <c r="C27" s="254"/>
      <c r="D27" s="289" t="s">
        <v>1303</v>
      </c>
      <c r="E27" s="254"/>
      <c r="F27" s="254"/>
      <c r="G27" s="254"/>
      <c r="H27" s="254"/>
    </row>
    <row r="28" spans="1:8" ht="25" customHeight="1" x14ac:dyDescent="0.2">
      <c r="A28" s="254"/>
      <c r="B28" s="254"/>
      <c r="C28" s="254"/>
      <c r="D28" s="289" t="s">
        <v>1304</v>
      </c>
      <c r="E28" s="254"/>
      <c r="F28" s="254"/>
      <c r="G28" s="254"/>
      <c r="H28" s="254"/>
    </row>
    <row r="29" spans="1:8" ht="25" customHeight="1" x14ac:dyDescent="0.2">
      <c r="A29" s="254"/>
      <c r="B29" s="254"/>
      <c r="C29" s="254"/>
      <c r="D29" s="289" t="s">
        <v>1305</v>
      </c>
      <c r="E29" s="254"/>
      <c r="F29" s="254"/>
      <c r="G29" s="254"/>
      <c r="H29" s="254"/>
    </row>
    <row r="30" spans="1:8" ht="25" customHeight="1" x14ac:dyDescent="0.2">
      <c r="A30" s="254"/>
      <c r="B30" s="254"/>
      <c r="C30" s="282"/>
      <c r="D30" s="289" t="s">
        <v>1306</v>
      </c>
      <c r="E30" s="296"/>
      <c r="F30" s="296"/>
      <c r="G30" s="296"/>
      <c r="H30" s="296"/>
    </row>
    <row r="31" spans="1:8" ht="25" customHeight="1" x14ac:dyDescent="0.2">
      <c r="A31" s="254"/>
      <c r="B31" s="254"/>
      <c r="C31" s="254"/>
      <c r="D31" s="289" t="s">
        <v>1307</v>
      </c>
      <c r="E31" s="282"/>
      <c r="F31" s="282"/>
      <c r="G31" s="282"/>
      <c r="H31" s="282"/>
    </row>
    <row r="32" spans="1:8" ht="25" customHeight="1" x14ac:dyDescent="0.2">
      <c r="A32" s="254"/>
      <c r="B32" s="254"/>
      <c r="C32" s="254"/>
      <c r="D32" s="289" t="s">
        <v>1308</v>
      </c>
      <c r="E32" s="282"/>
      <c r="F32" s="282"/>
      <c r="G32" s="282"/>
      <c r="H32" s="282"/>
    </row>
    <row r="33" spans="1:8" ht="25" customHeight="1" x14ac:dyDescent="0.2">
      <c r="A33" s="254"/>
      <c r="B33" s="254"/>
      <c r="C33" s="254"/>
      <c r="D33" s="289" t="s">
        <v>1309</v>
      </c>
      <c r="E33" s="282"/>
      <c r="F33" s="282"/>
      <c r="G33" s="282"/>
      <c r="H33" s="282"/>
    </row>
    <row r="34" spans="1:8" ht="25" customHeight="1" x14ac:dyDescent="0.2">
      <c r="A34" s="254"/>
      <c r="B34" s="254"/>
      <c r="C34" s="254"/>
      <c r="D34" s="289" t="s">
        <v>1310</v>
      </c>
      <c r="E34" s="254"/>
      <c r="F34" s="254"/>
      <c r="G34" s="254"/>
      <c r="H34" s="254"/>
    </row>
    <row r="35" spans="1:8" ht="25" customHeight="1" x14ac:dyDescent="0.2">
      <c r="A35" s="254"/>
      <c r="B35" s="254"/>
      <c r="C35" s="254"/>
      <c r="D35" s="289" t="s">
        <v>1311</v>
      </c>
      <c r="E35" s="254"/>
      <c r="F35" s="254"/>
      <c r="G35" s="254"/>
      <c r="H35" s="254"/>
    </row>
    <row r="36" spans="1:8" ht="25" customHeight="1" x14ac:dyDescent="0.2">
      <c r="A36" s="254"/>
      <c r="B36" s="254"/>
      <c r="C36" s="254"/>
      <c r="D36" s="289" t="s">
        <v>1312</v>
      </c>
      <c r="E36" s="254"/>
      <c r="F36" s="254"/>
      <c r="G36" s="254"/>
      <c r="H36" s="254"/>
    </row>
    <row r="37" spans="1:8" ht="25" customHeight="1" x14ac:dyDescent="0.2">
      <c r="A37" s="254"/>
      <c r="B37" s="254"/>
      <c r="C37" s="254"/>
      <c r="D37" s="289" t="s">
        <v>1313</v>
      </c>
      <c r="E37" s="254"/>
      <c r="F37" s="254"/>
      <c r="G37" s="254"/>
      <c r="H37" s="254"/>
    </row>
    <row r="38" spans="1:8" ht="25" customHeight="1" x14ac:dyDescent="0.2">
      <c r="D38" s="289" t="s">
        <v>1314</v>
      </c>
    </row>
  </sheetData>
  <mergeCells count="1">
    <mergeCell ref="B3:B4"/>
  </mergeCells>
  <phoneticPr fontId="3"/>
  <dataValidations count="1">
    <dataValidation type="list" allowBlank="1" showInputMessage="1" showErrorMessage="1" sqref="C26" xr:uid="{00000000-0002-0000-0000-000000000000}">
      <formula1>"厚生労働省,関東信越局,東京都"</formula1>
    </dataValidation>
  </dataValidations>
  <printOptions horizontalCentered="1"/>
  <pageMargins left="0.39370078740157483" right="0.39370078740157483" top="0.59055118110236227" bottom="0.39370078740157483" header="0.51181102362204722" footer="0.51181102362204722"/>
  <pageSetup paperSize="9" orientation="portrait" r:id="rId1"/>
  <headerFooter alignWithMargins="0"/>
  <ignoredErrors>
    <ignoredError sqref="D19:D38" numberStoredAsText="1"/>
  </ignoredErrors>
  <drawing r:id="rId2"/>
  <legacyDrawing r:id="rId3"/>
  <controls>
    <mc:AlternateContent xmlns:mc="http://schemas.openxmlformats.org/markup-compatibility/2006">
      <mc:Choice Requires="x14">
        <control shapeId="297985" r:id="rId4" name="cmdExeExport">
          <controlPr locked="0" defaultSize="0" print="0" autoLine="0" r:id="rId5">
            <anchor moveWithCells="1">
              <from>
                <xdr:col>2</xdr:col>
                <xdr:colOff>203200</xdr:colOff>
                <xdr:row>10</xdr:row>
                <xdr:rowOff>457200</xdr:rowOff>
              </from>
              <to>
                <xdr:col>2</xdr:col>
                <xdr:colOff>1701800</xdr:colOff>
                <xdr:row>10</xdr:row>
                <xdr:rowOff>1168400</xdr:rowOff>
              </to>
            </anchor>
          </controlPr>
        </control>
      </mc:Choice>
      <mc:Fallback>
        <control shapeId="297985" r:id="rId4" name="cmdExeExport"/>
      </mc:Fallback>
    </mc:AlternateContent>
    <mc:AlternateContent xmlns:mc="http://schemas.openxmlformats.org/markup-compatibility/2006">
      <mc:Choice Requires="x14">
        <control shapeId="297986" r:id="rId6" name="cmdExecImport">
          <controlPr locked="0" defaultSize="0" print="0" autoLine="0" r:id="rId7">
            <anchor moveWithCells="1">
              <from>
                <xdr:col>2</xdr:col>
                <xdr:colOff>190500</xdr:colOff>
                <xdr:row>12</xdr:row>
                <xdr:rowOff>127000</xdr:rowOff>
              </from>
              <to>
                <xdr:col>2</xdr:col>
                <xdr:colOff>1714500</xdr:colOff>
                <xdr:row>12</xdr:row>
                <xdr:rowOff>774700</xdr:rowOff>
              </to>
            </anchor>
          </controlPr>
        </control>
      </mc:Choice>
      <mc:Fallback>
        <control shapeId="297986" r:id="rId6" name="cmdExecImport"/>
      </mc:Fallback>
    </mc:AlternateContent>
    <mc:AlternateContent xmlns:mc="http://schemas.openxmlformats.org/markup-compatibility/2006">
      <mc:Choice Requires="x14">
        <control shapeId="297987" r:id="rId8" name="cmdInPut">
          <controlPr locked="0" defaultSize="0" print="0" autoLine="0" r:id="rId9">
            <anchor moveWithCells="1">
              <from>
                <xdr:col>2</xdr:col>
                <xdr:colOff>203200</xdr:colOff>
                <xdr:row>4</xdr:row>
                <xdr:rowOff>304800</xdr:rowOff>
              </from>
              <to>
                <xdr:col>2</xdr:col>
                <xdr:colOff>1746250</xdr:colOff>
                <xdr:row>5</xdr:row>
                <xdr:rowOff>38100</xdr:rowOff>
              </to>
            </anchor>
          </controlPr>
        </control>
      </mc:Choice>
      <mc:Fallback>
        <control shapeId="297987" r:id="rId8" name="cmdInPut"/>
      </mc:Fallback>
    </mc:AlternateContent>
    <mc:AlternateContent xmlns:mc="http://schemas.openxmlformats.org/markup-compatibility/2006">
      <mc:Choice Requires="x14">
        <control shapeId="297988" r:id="rId10" name="cmdPreview">
          <controlPr locked="0" defaultSize="0" print="0" autoLine="0" r:id="rId11">
            <anchor moveWithCells="1">
              <from>
                <xdr:col>2</xdr:col>
                <xdr:colOff>203200</xdr:colOff>
                <xdr:row>6</xdr:row>
                <xdr:rowOff>355600</xdr:rowOff>
              </from>
              <to>
                <xdr:col>2</xdr:col>
                <xdr:colOff>1720850</xdr:colOff>
                <xdr:row>7</xdr:row>
                <xdr:rowOff>0</xdr:rowOff>
              </to>
            </anchor>
          </controlPr>
        </control>
      </mc:Choice>
      <mc:Fallback>
        <control shapeId="297988" r:id="rId10" name="cmdPreview"/>
      </mc:Fallback>
    </mc:AlternateContent>
    <mc:AlternateContent xmlns:mc="http://schemas.openxmlformats.org/markup-compatibility/2006">
      <mc:Choice Requires="x14">
        <control shapeId="297989" r:id="rId12" name="Label2">
          <controlPr defaultSize="0" autoLine="0" r:id="rId13">
            <anchor moveWithCells="1">
              <from>
                <xdr:col>2</xdr:col>
                <xdr:colOff>222250</xdr:colOff>
                <xdr:row>10</xdr:row>
                <xdr:rowOff>146050</xdr:rowOff>
              </from>
              <to>
                <xdr:col>2</xdr:col>
                <xdr:colOff>1092200</xdr:colOff>
                <xdr:row>10</xdr:row>
                <xdr:rowOff>355600</xdr:rowOff>
              </to>
            </anchor>
          </controlPr>
        </control>
      </mc:Choice>
      <mc:Fallback>
        <control shapeId="297989" r:id="rId12" name="Label2"/>
      </mc:Fallback>
    </mc:AlternateContent>
    <mc:AlternateContent xmlns:mc="http://schemas.openxmlformats.org/markup-compatibility/2006">
      <mc:Choice Requires="x14">
        <control shapeId="297990" r:id="rId14" name="ComboBox1">
          <controlPr locked="0" defaultSize="0" autoLine="0" listFillRange="D19:D38" r:id="rId15">
            <anchor moveWithCells="1">
              <from>
                <xdr:col>2</xdr:col>
                <xdr:colOff>1162050</xdr:colOff>
                <xdr:row>10</xdr:row>
                <xdr:rowOff>152400</xdr:rowOff>
              </from>
              <to>
                <xdr:col>2</xdr:col>
                <xdr:colOff>1638300</xdr:colOff>
                <xdr:row>10</xdr:row>
                <xdr:rowOff>361950</xdr:rowOff>
              </to>
            </anchor>
          </controlPr>
        </control>
      </mc:Choice>
      <mc:Fallback>
        <control shapeId="297990" r:id="rId14" name="ComboBox1"/>
      </mc:Fallback>
    </mc:AlternateContent>
    <mc:AlternateContent xmlns:mc="http://schemas.openxmlformats.org/markup-compatibility/2006">
      <mc:Choice Requires="x14">
        <control shapeId="297991" r:id="rId16" name="Label3">
          <controlPr defaultSize="0" autoLine="0" r:id="rId17">
            <anchor moveWithCells="1">
              <from>
                <xdr:col>2</xdr:col>
                <xdr:colOff>152400</xdr:colOff>
                <xdr:row>10</xdr:row>
                <xdr:rowOff>1333500</xdr:rowOff>
              </from>
              <to>
                <xdr:col>3</xdr:col>
                <xdr:colOff>19050</xdr:colOff>
                <xdr:row>10</xdr:row>
                <xdr:rowOff>2273300</xdr:rowOff>
              </to>
            </anchor>
          </controlPr>
        </control>
      </mc:Choice>
      <mc:Fallback>
        <control shapeId="297991" r:id="rId16" name="Label3"/>
      </mc:Fallback>
    </mc:AlternateContent>
    <mc:AlternateContent xmlns:mc="http://schemas.openxmlformats.org/markup-compatibility/2006">
      <mc:Choice Requires="x14">
        <control shapeId="297992" r:id="rId18" name="CmdSaveExcel">
          <controlPr defaultSize="0" autoLine="0" r:id="rId19">
            <anchor moveWithCells="1">
              <from>
                <xdr:col>2</xdr:col>
                <xdr:colOff>203200</xdr:colOff>
                <xdr:row>8</xdr:row>
                <xdr:rowOff>336550</xdr:rowOff>
              </from>
              <to>
                <xdr:col>2</xdr:col>
                <xdr:colOff>1720850</xdr:colOff>
                <xdr:row>8</xdr:row>
                <xdr:rowOff>1149350</xdr:rowOff>
              </to>
            </anchor>
          </controlPr>
        </control>
      </mc:Choice>
      <mc:Fallback>
        <control shapeId="297992" r:id="rId18" name="CmdSaveExcel"/>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0"/>
  <dimension ref="A1:AO21"/>
  <sheetViews>
    <sheetView showGridLines="0" view="pageBreakPreview" zoomScale="64" zoomScaleNormal="100" zoomScaleSheetLayoutView="64" workbookViewId="0">
      <selection activeCell="AJ14" sqref="AJ14"/>
    </sheetView>
  </sheetViews>
  <sheetFormatPr defaultColWidth="9" defaultRowHeight="25" customHeight="1" x14ac:dyDescent="0.2"/>
  <cols>
    <col min="1" max="1" width="3.26953125" style="326" customWidth="1"/>
    <col min="2" max="2" width="10.26953125" style="326" customWidth="1"/>
    <col min="3" max="3" width="2.08984375" style="326" customWidth="1"/>
    <col min="4" max="4" width="6" style="326" customWidth="1"/>
    <col min="5" max="5" width="2.6328125" style="326" customWidth="1"/>
    <col min="6" max="6" width="2.6328125" style="347" customWidth="1"/>
    <col min="7" max="7" width="6.08984375" style="326" customWidth="1"/>
    <col min="8" max="8" width="2.6328125" style="347" customWidth="1"/>
    <col min="9" max="9" width="2.6328125" style="326" customWidth="1"/>
    <col min="10" max="10" width="6.08984375" style="347" customWidth="1"/>
    <col min="11" max="11" width="2.6328125" style="326" customWidth="1"/>
    <col min="12" max="12" width="2.6328125" style="347" customWidth="1"/>
    <col min="13" max="13" width="6.08984375" style="326" customWidth="1"/>
    <col min="14" max="15" width="2.6328125" style="347" customWidth="1"/>
    <col min="16" max="16" width="6.08984375" style="326" customWidth="1"/>
    <col min="17" max="17" width="2.6328125" style="347" customWidth="1"/>
    <col min="18" max="18" width="15" style="326" customWidth="1"/>
    <col min="19" max="19" width="5.7265625" style="326" customWidth="1"/>
    <col min="20" max="20" width="15.6328125" style="326" customWidth="1"/>
    <col min="21" max="23" width="13.36328125" style="326" customWidth="1"/>
    <col min="24" max="24" width="2.6328125" style="347" customWidth="1"/>
    <col min="25" max="25" width="6.08984375" style="326" customWidth="1"/>
    <col min="26" max="26" width="2.6328125" style="347" customWidth="1"/>
    <col min="27" max="27" width="2.6328125" style="326" customWidth="1"/>
    <col min="28" max="28" width="6.08984375" style="347" customWidth="1"/>
    <col min="29" max="29" width="2.6328125" style="326" customWidth="1"/>
    <col min="30" max="30" width="2.6328125" style="347" customWidth="1"/>
    <col min="31" max="31" width="6.08984375" style="326" customWidth="1"/>
    <col min="32" max="33" width="2.6328125" style="347" customWidth="1"/>
    <col min="34" max="34" width="6.08984375" style="326" customWidth="1"/>
    <col min="35" max="35" width="2.6328125" style="347" customWidth="1"/>
    <col min="36" max="36" width="15" style="326" customWidth="1"/>
    <col min="37" max="37" width="5.7265625" style="326" customWidth="1"/>
    <col min="38" max="38" width="15.6328125" style="326" customWidth="1"/>
    <col min="39" max="41" width="13.36328125" style="326" customWidth="1"/>
    <col min="42" max="16384" width="9" style="326"/>
  </cols>
  <sheetData>
    <row r="1" spans="1:35" s="527" customFormat="1" ht="25" customHeight="1" x14ac:dyDescent="0.2">
      <c r="A1" s="527" t="s">
        <v>1858</v>
      </c>
      <c r="F1" s="564"/>
      <c r="H1" s="564"/>
      <c r="J1" s="564"/>
      <c r="L1" s="564"/>
      <c r="N1" s="564"/>
      <c r="O1" s="564"/>
      <c r="Q1" s="564"/>
      <c r="X1" s="564"/>
      <c r="Z1" s="564"/>
      <c r="AB1" s="564"/>
      <c r="AD1" s="564"/>
      <c r="AF1" s="564"/>
      <c r="AG1" s="564"/>
      <c r="AI1" s="564"/>
    </row>
    <row r="2" spans="1:35" s="527" customFormat="1" ht="19.5" customHeight="1" x14ac:dyDescent="0.2">
      <c r="B2" s="527" t="s">
        <v>1358</v>
      </c>
      <c r="F2" s="564"/>
      <c r="H2" s="564"/>
      <c r="J2" s="564"/>
      <c r="L2" s="564"/>
      <c r="N2" s="564"/>
      <c r="O2" s="564"/>
      <c r="Q2" s="564"/>
      <c r="X2" s="564"/>
      <c r="Z2" s="564"/>
      <c r="AB2" s="564"/>
      <c r="AD2" s="564"/>
      <c r="AF2" s="564"/>
      <c r="AG2" s="564"/>
      <c r="AI2" s="564"/>
    </row>
    <row r="3" spans="1:35" s="527" customFormat="1" ht="32.25" customHeight="1" x14ac:dyDescent="0.2">
      <c r="B3" s="1035"/>
      <c r="C3" s="1036"/>
      <c r="D3" s="1036"/>
      <c r="E3" s="1037"/>
      <c r="F3" s="1048" t="s">
        <v>1628</v>
      </c>
      <c r="G3" s="983"/>
      <c r="H3" s="983"/>
      <c r="I3" s="983"/>
      <c r="J3" s="983"/>
      <c r="K3" s="983"/>
      <c r="L3" s="983"/>
      <c r="M3" s="983"/>
      <c r="N3" s="983"/>
      <c r="O3" s="983"/>
      <c r="P3" s="983"/>
      <c r="Q3" s="983"/>
      <c r="R3" s="983"/>
      <c r="S3" s="983"/>
      <c r="T3" s="984"/>
      <c r="U3" s="1034" t="s">
        <v>1361</v>
      </c>
      <c r="V3" s="983"/>
      <c r="W3" s="984"/>
    </row>
    <row r="4" spans="1:35" s="527" customFormat="1" ht="45.75" customHeight="1" x14ac:dyDescent="0.2">
      <c r="B4" s="1038"/>
      <c r="C4" s="1039"/>
      <c r="D4" s="1039"/>
      <c r="E4" s="1040"/>
      <c r="F4" s="1049" t="s">
        <v>351</v>
      </c>
      <c r="G4" s="983"/>
      <c r="H4" s="984"/>
      <c r="I4" s="1050" t="s">
        <v>352</v>
      </c>
      <c r="J4" s="1015"/>
      <c r="K4" s="1016"/>
      <c r="L4" s="1049" t="s">
        <v>353</v>
      </c>
      <c r="M4" s="983"/>
      <c r="N4" s="984"/>
      <c r="O4" s="1051" t="s">
        <v>348</v>
      </c>
      <c r="P4" s="983"/>
      <c r="Q4" s="984"/>
      <c r="R4" s="565" t="s">
        <v>1359</v>
      </c>
      <c r="S4" s="566" t="s">
        <v>1360</v>
      </c>
      <c r="T4" s="567" t="s">
        <v>349</v>
      </c>
      <c r="U4" s="568" t="s">
        <v>1362</v>
      </c>
      <c r="V4" s="567" t="s">
        <v>1363</v>
      </c>
      <c r="W4" s="568" t="s">
        <v>1364</v>
      </c>
    </row>
    <row r="5" spans="1:35" s="527" customFormat="1" ht="24.75" customHeight="1" x14ac:dyDescent="0.2">
      <c r="B5" s="1041" t="s">
        <v>365</v>
      </c>
      <c r="C5" s="1044" t="s">
        <v>362</v>
      </c>
      <c r="D5" s="1021"/>
      <c r="E5" s="1022"/>
      <c r="F5" s="569"/>
      <c r="G5" s="570"/>
      <c r="H5" s="571"/>
      <c r="I5" s="569"/>
      <c r="J5" s="572"/>
      <c r="K5" s="573"/>
      <c r="L5" s="569"/>
      <c r="M5" s="570"/>
      <c r="N5" s="574"/>
      <c r="O5" s="569"/>
      <c r="P5" s="570"/>
      <c r="Q5" s="571"/>
      <c r="R5" s="575"/>
      <c r="S5" s="576"/>
      <c r="T5" s="577"/>
      <c r="U5" s="578"/>
      <c r="V5" s="578"/>
      <c r="W5" s="578"/>
    </row>
    <row r="6" spans="1:35" s="527" customFormat="1" ht="24.75" customHeight="1" x14ac:dyDescent="0.2">
      <c r="B6" s="1042"/>
      <c r="C6" s="1023"/>
      <c r="D6" s="1029"/>
      <c r="E6" s="1024"/>
      <c r="F6" s="579"/>
      <c r="G6" s="580">
        <v>3</v>
      </c>
      <c r="H6" s="581"/>
      <c r="I6" s="582"/>
      <c r="J6" s="580">
        <v>6</v>
      </c>
      <c r="K6" s="583"/>
      <c r="L6" s="579"/>
      <c r="M6" s="580">
        <v>15</v>
      </c>
      <c r="N6" s="584"/>
      <c r="O6" s="581"/>
      <c r="P6" s="580">
        <v>25</v>
      </c>
      <c r="Q6" s="581"/>
      <c r="R6" s="585">
        <f>ROUND(SUM(G7,J7,M7,P7),0)</f>
        <v>0</v>
      </c>
      <c r="S6" s="585"/>
      <c r="T6" s="586"/>
      <c r="U6" s="586" t="s">
        <v>1365</v>
      </c>
      <c r="V6" s="586" t="s">
        <v>350</v>
      </c>
      <c r="W6" s="586" t="s">
        <v>350</v>
      </c>
    </row>
    <row r="7" spans="1:35" s="527" customFormat="1" ht="24.75" customHeight="1" x14ac:dyDescent="0.2">
      <c r="B7" s="1042"/>
      <c r="C7" s="1023"/>
      <c r="D7" s="1005"/>
      <c r="E7" s="1024"/>
      <c r="F7" s="579" t="s">
        <v>354</v>
      </c>
      <c r="G7" s="587">
        <f>ROUNDDOWN(G5/G6,1)</f>
        <v>0</v>
      </c>
      <c r="H7" s="588" t="s">
        <v>355</v>
      </c>
      <c r="I7" s="589" t="s">
        <v>354</v>
      </c>
      <c r="J7" s="587">
        <f>ROUNDDOWN(J5/J6,1)</f>
        <v>0</v>
      </c>
      <c r="K7" s="590" t="s">
        <v>355</v>
      </c>
      <c r="L7" s="589" t="s">
        <v>354</v>
      </c>
      <c r="M7" s="587">
        <f>ROUNDDOWN(M5/M6,1)</f>
        <v>0</v>
      </c>
      <c r="N7" s="590" t="s">
        <v>355</v>
      </c>
      <c r="O7" s="588" t="s">
        <v>354</v>
      </c>
      <c r="P7" s="587">
        <f>ROUNDDOWN(P5/P6,1)</f>
        <v>0</v>
      </c>
      <c r="Q7" s="591" t="s">
        <v>355</v>
      </c>
      <c r="R7" s="592" t="s">
        <v>356</v>
      </c>
      <c r="S7" s="593">
        <v>1</v>
      </c>
      <c r="T7" s="585">
        <f>(MAX(R6,R9))+S7</f>
        <v>1</v>
      </c>
      <c r="U7" s="594">
        <f>T7</f>
        <v>1</v>
      </c>
      <c r="V7" s="595">
        <v>1</v>
      </c>
      <c r="W7" s="592">
        <v>1</v>
      </c>
    </row>
    <row r="8" spans="1:35" s="527" customFormat="1" ht="24.75" customHeight="1" x14ac:dyDescent="0.2">
      <c r="B8" s="1042"/>
      <c r="C8" s="1045" t="s">
        <v>364</v>
      </c>
      <c r="D8" s="1046"/>
      <c r="E8" s="1047"/>
      <c r="F8" s="596"/>
      <c r="G8" s="597"/>
      <c r="H8" s="598"/>
      <c r="I8" s="596"/>
      <c r="J8" s="599"/>
      <c r="K8" s="600"/>
      <c r="L8" s="596"/>
      <c r="M8" s="597"/>
      <c r="N8" s="601"/>
      <c r="O8" s="596"/>
      <c r="P8" s="597"/>
      <c r="Q8" s="602"/>
      <c r="R8" s="603"/>
      <c r="S8" s="604"/>
      <c r="T8" s="1031" t="s">
        <v>1366</v>
      </c>
      <c r="U8" s="605" t="s">
        <v>350</v>
      </c>
      <c r="V8" s="606"/>
      <c r="W8" s="606"/>
    </row>
    <row r="9" spans="1:35" s="527" customFormat="1" ht="24.75" customHeight="1" x14ac:dyDescent="0.2">
      <c r="B9" s="1042"/>
      <c r="C9" s="1023"/>
      <c r="D9" s="1005"/>
      <c r="E9" s="1024"/>
      <c r="F9" s="579"/>
      <c r="G9" s="571">
        <v>3</v>
      </c>
      <c r="H9" s="581"/>
      <c r="I9" s="582"/>
      <c r="J9" s="580">
        <v>6</v>
      </c>
      <c r="K9" s="583"/>
      <c r="L9" s="579"/>
      <c r="M9" s="580">
        <v>15</v>
      </c>
      <c r="N9" s="584"/>
      <c r="O9" s="581"/>
      <c r="P9" s="580">
        <v>25</v>
      </c>
      <c r="Q9" s="607"/>
      <c r="R9" s="585">
        <f>ROUND(SUM(G10,J10,M10,P10),0)</f>
        <v>0</v>
      </c>
      <c r="S9" s="585"/>
      <c r="T9" s="1032"/>
      <c r="U9" s="594">
        <f>V7+W7</f>
        <v>2</v>
      </c>
      <c r="V9" s="586"/>
      <c r="W9" s="586"/>
    </row>
    <row r="10" spans="1:35" s="527" customFormat="1" ht="24.75" customHeight="1" x14ac:dyDescent="0.2">
      <c r="B10" s="1043"/>
      <c r="C10" s="1006"/>
      <c r="D10" s="1007"/>
      <c r="E10" s="1030"/>
      <c r="F10" s="608" t="s">
        <v>354</v>
      </c>
      <c r="G10" s="609">
        <f>ROUNDDOWN(G8/G9,1)</f>
        <v>0</v>
      </c>
      <c r="H10" s="610" t="s">
        <v>355</v>
      </c>
      <c r="I10" s="611" t="s">
        <v>354</v>
      </c>
      <c r="J10" s="609">
        <f>ROUNDDOWN(J8/J9,1)</f>
        <v>0</v>
      </c>
      <c r="K10" s="612" t="s">
        <v>355</v>
      </c>
      <c r="L10" s="611" t="s">
        <v>354</v>
      </c>
      <c r="M10" s="609">
        <f>ROUNDDOWN(M8/M9,1)</f>
        <v>0</v>
      </c>
      <c r="N10" s="612" t="s">
        <v>355</v>
      </c>
      <c r="O10" s="610" t="s">
        <v>354</v>
      </c>
      <c r="P10" s="609">
        <f>ROUNDDOWN(P8/P9,1)</f>
        <v>0</v>
      </c>
      <c r="Q10" s="613" t="s">
        <v>355</v>
      </c>
      <c r="R10" s="614" t="s">
        <v>357</v>
      </c>
      <c r="S10" s="615"/>
      <c r="T10" s="1033"/>
      <c r="U10" s="616"/>
      <c r="V10" s="616"/>
      <c r="W10" s="616"/>
    </row>
    <row r="11" spans="1:35" s="527" customFormat="1" ht="24.75" customHeight="1" x14ac:dyDescent="0.2">
      <c r="B11" s="1017" t="s">
        <v>1804</v>
      </c>
      <c r="C11" s="1020" t="s">
        <v>362</v>
      </c>
      <c r="D11" s="1021"/>
      <c r="E11" s="1022"/>
      <c r="F11" s="617"/>
      <c r="G11" s="618"/>
      <c r="H11" s="619"/>
      <c r="I11" s="620"/>
      <c r="J11" s="621"/>
      <c r="K11" s="622"/>
      <c r="L11" s="620"/>
      <c r="M11" s="618"/>
      <c r="N11" s="623"/>
      <c r="O11" s="620"/>
      <c r="P11" s="618"/>
      <c r="Q11" s="619"/>
      <c r="R11" s="624"/>
      <c r="S11" s="624"/>
      <c r="T11" s="624"/>
      <c r="U11" s="625"/>
      <c r="V11" s="626"/>
      <c r="W11" s="626"/>
    </row>
    <row r="12" spans="1:35" s="527" customFormat="1" ht="24.75" customHeight="1" x14ac:dyDescent="0.2">
      <c r="B12" s="1018"/>
      <c r="C12" s="1023"/>
      <c r="D12" s="1005"/>
      <c r="E12" s="1024"/>
      <c r="F12" s="627"/>
      <c r="G12" s="619">
        <v>3</v>
      </c>
      <c r="H12" s="628"/>
      <c r="I12" s="629"/>
      <c r="J12" s="619">
        <v>6</v>
      </c>
      <c r="K12" s="630"/>
      <c r="L12" s="631"/>
      <c r="M12" s="619">
        <v>15</v>
      </c>
      <c r="N12" s="632"/>
      <c r="O12" s="628"/>
      <c r="P12" s="619">
        <v>25</v>
      </c>
      <c r="Q12" s="628"/>
      <c r="R12" s="633"/>
      <c r="S12" s="633"/>
      <c r="T12" s="633"/>
      <c r="U12" s="631"/>
      <c r="V12" s="634"/>
      <c r="W12" s="634"/>
    </row>
    <row r="13" spans="1:35" s="527" customFormat="1" ht="24.75" customHeight="1" x14ac:dyDescent="0.2">
      <c r="B13" s="1018"/>
      <c r="C13" s="1025"/>
      <c r="D13" s="1026"/>
      <c r="E13" s="1027"/>
      <c r="F13" s="635" t="s">
        <v>354</v>
      </c>
      <c r="G13" s="636"/>
      <c r="H13" s="637" t="s">
        <v>355</v>
      </c>
      <c r="I13" s="638" t="s">
        <v>354</v>
      </c>
      <c r="J13" s="636"/>
      <c r="K13" s="639" t="s">
        <v>355</v>
      </c>
      <c r="L13" s="638" t="s">
        <v>354</v>
      </c>
      <c r="M13" s="636"/>
      <c r="N13" s="639" t="s">
        <v>355</v>
      </c>
      <c r="O13" s="637" t="s">
        <v>354</v>
      </c>
      <c r="P13" s="636"/>
      <c r="Q13" s="640" t="s">
        <v>355</v>
      </c>
      <c r="R13" s="641"/>
      <c r="S13" s="642"/>
      <c r="T13" s="633"/>
      <c r="U13" s="643"/>
      <c r="V13" s="644"/>
      <c r="W13" s="644"/>
    </row>
    <row r="14" spans="1:35" s="527" customFormat="1" ht="24.75" customHeight="1" x14ac:dyDescent="0.2">
      <c r="B14" s="1018"/>
      <c r="C14" s="1028" t="s">
        <v>363</v>
      </c>
      <c r="D14" s="1005"/>
      <c r="E14" s="1024"/>
      <c r="F14" s="645"/>
      <c r="G14" s="646"/>
      <c r="H14" s="628"/>
      <c r="I14" s="629"/>
      <c r="J14" s="647"/>
      <c r="K14" s="630"/>
      <c r="L14" s="629"/>
      <c r="M14" s="646"/>
      <c r="N14" s="632"/>
      <c r="O14" s="629"/>
      <c r="P14" s="646"/>
      <c r="Q14" s="648"/>
      <c r="R14" s="649"/>
      <c r="S14" s="649"/>
      <c r="T14" s="633"/>
      <c r="U14" s="625"/>
      <c r="V14" s="649"/>
      <c r="W14" s="649"/>
    </row>
    <row r="15" spans="1:35" s="527" customFormat="1" ht="24.75" customHeight="1" x14ac:dyDescent="0.2">
      <c r="B15" s="1018"/>
      <c r="C15" s="1023"/>
      <c r="D15" s="1029"/>
      <c r="E15" s="1024"/>
      <c r="F15" s="627"/>
      <c r="G15" s="619">
        <v>3</v>
      </c>
      <c r="H15" s="628"/>
      <c r="I15" s="629"/>
      <c r="J15" s="619">
        <v>6</v>
      </c>
      <c r="K15" s="630"/>
      <c r="L15" s="631"/>
      <c r="M15" s="619">
        <v>15</v>
      </c>
      <c r="N15" s="632"/>
      <c r="O15" s="628"/>
      <c r="P15" s="619">
        <v>25</v>
      </c>
      <c r="Q15" s="648"/>
      <c r="R15" s="633"/>
      <c r="S15" s="633"/>
      <c r="T15" s="633"/>
      <c r="U15" s="631"/>
      <c r="V15" s="633"/>
      <c r="W15" s="633"/>
    </row>
    <row r="16" spans="1:35" s="527" customFormat="1" ht="24.75" customHeight="1" x14ac:dyDescent="0.2">
      <c r="B16" s="1019"/>
      <c r="C16" s="1006"/>
      <c r="D16" s="1007"/>
      <c r="E16" s="1030"/>
      <c r="F16" s="650" t="s">
        <v>354</v>
      </c>
      <c r="G16" s="651"/>
      <c r="H16" s="652" t="s">
        <v>355</v>
      </c>
      <c r="I16" s="653" t="s">
        <v>354</v>
      </c>
      <c r="J16" s="651"/>
      <c r="K16" s="654" t="s">
        <v>355</v>
      </c>
      <c r="L16" s="653" t="s">
        <v>354</v>
      </c>
      <c r="M16" s="651"/>
      <c r="N16" s="654" t="s">
        <v>355</v>
      </c>
      <c r="O16" s="652" t="s">
        <v>354</v>
      </c>
      <c r="P16" s="651"/>
      <c r="Q16" s="655" t="s">
        <v>355</v>
      </c>
      <c r="R16" s="656"/>
      <c r="S16" s="656"/>
      <c r="T16" s="656"/>
      <c r="U16" s="657"/>
      <c r="V16" s="656"/>
      <c r="W16" s="656"/>
    </row>
    <row r="17" spans="1:41" s="527" customFormat="1" ht="21" customHeight="1" x14ac:dyDescent="0.2">
      <c r="A17" s="527" t="s">
        <v>1805</v>
      </c>
      <c r="F17" s="564"/>
      <c r="H17" s="564"/>
      <c r="J17" s="564"/>
      <c r="L17" s="564"/>
      <c r="N17" s="564"/>
      <c r="O17" s="564"/>
      <c r="Q17" s="564"/>
      <c r="X17" s="564"/>
      <c r="Z17" s="564"/>
      <c r="AB17" s="564"/>
      <c r="AD17" s="564"/>
      <c r="AF17" s="564"/>
      <c r="AG17" s="564"/>
      <c r="AI17" s="564"/>
    </row>
    <row r="18" spans="1:41" s="527" customFormat="1" ht="21" customHeight="1" x14ac:dyDescent="0.2">
      <c r="B18" s="347" t="s">
        <v>1520</v>
      </c>
      <c r="F18" s="564"/>
      <c r="H18" s="564"/>
      <c r="J18" s="564"/>
      <c r="L18" s="564"/>
      <c r="N18" s="564"/>
      <c r="O18" s="564"/>
      <c r="Q18" s="564"/>
      <c r="X18" s="564"/>
      <c r="Z18" s="564"/>
      <c r="AB18" s="564"/>
      <c r="AD18" s="564"/>
      <c r="AF18" s="564"/>
      <c r="AG18" s="564"/>
      <c r="AI18" s="564"/>
    </row>
    <row r="19" spans="1:41" s="527" customFormat="1" ht="21" customHeight="1" x14ac:dyDescent="0.2">
      <c r="A19" s="527" t="s">
        <v>1519</v>
      </c>
      <c r="B19" s="326"/>
      <c r="F19" s="564"/>
      <c r="H19" s="564"/>
      <c r="J19" s="564"/>
      <c r="L19" s="564"/>
      <c r="N19" s="564"/>
      <c r="O19" s="564"/>
      <c r="Q19" s="564"/>
      <c r="X19" s="564"/>
      <c r="Z19" s="564"/>
      <c r="AB19" s="564"/>
      <c r="AD19" s="564"/>
      <c r="AF19" s="564"/>
      <c r="AG19" s="564"/>
      <c r="AI19" s="564"/>
    </row>
    <row r="20" spans="1:41" s="527" customFormat="1" ht="21" customHeight="1" x14ac:dyDescent="0.2">
      <c r="A20" s="527" t="s">
        <v>1806</v>
      </c>
      <c r="F20" s="564"/>
      <c r="H20" s="564"/>
      <c r="J20" s="564"/>
      <c r="L20" s="564"/>
      <c r="N20" s="564"/>
      <c r="O20" s="564"/>
      <c r="Q20" s="564"/>
      <c r="X20" s="564"/>
      <c r="Z20" s="564"/>
      <c r="AB20" s="564"/>
      <c r="AD20" s="564"/>
      <c r="AF20" s="564"/>
      <c r="AG20" s="564"/>
      <c r="AI20" s="564"/>
    </row>
    <row r="21" spans="1:41" s="527" customFormat="1" ht="21" customHeight="1" x14ac:dyDescent="0.2">
      <c r="A21" s="326"/>
      <c r="B21" s="326"/>
      <c r="C21" s="326"/>
      <c r="D21" s="326"/>
      <c r="E21" s="326"/>
      <c r="F21" s="347"/>
      <c r="G21" s="326"/>
      <c r="H21" s="347"/>
      <c r="I21" s="326"/>
      <c r="J21" s="347"/>
      <c r="K21" s="326"/>
      <c r="L21" s="347"/>
      <c r="M21" s="326"/>
      <c r="N21" s="347"/>
      <c r="O21" s="347"/>
      <c r="P21" s="326"/>
      <c r="Q21" s="347"/>
      <c r="R21" s="326"/>
      <c r="S21" s="326"/>
      <c r="T21" s="326"/>
      <c r="U21" s="326"/>
      <c r="V21" s="326"/>
      <c r="W21" s="326"/>
      <c r="X21" s="347"/>
      <c r="Y21" s="326"/>
      <c r="Z21" s="347"/>
      <c r="AA21" s="326"/>
      <c r="AB21" s="347"/>
      <c r="AC21" s="326"/>
      <c r="AD21" s="347"/>
      <c r="AE21" s="326"/>
      <c r="AF21" s="347"/>
      <c r="AG21" s="347"/>
      <c r="AH21" s="326"/>
      <c r="AI21" s="347"/>
      <c r="AJ21" s="326"/>
      <c r="AK21" s="326"/>
      <c r="AL21" s="326"/>
      <c r="AM21" s="326"/>
      <c r="AN21" s="326"/>
      <c r="AO21" s="326"/>
    </row>
  </sheetData>
  <sheetProtection formatRows="0"/>
  <mergeCells count="14">
    <mergeCell ref="B11:B16"/>
    <mergeCell ref="C11:E13"/>
    <mergeCell ref="C14:E16"/>
    <mergeCell ref="T8:T10"/>
    <mergeCell ref="U3:W3"/>
    <mergeCell ref="B3:E4"/>
    <mergeCell ref="B5:B10"/>
    <mergeCell ref="C5:E7"/>
    <mergeCell ref="C8:E10"/>
    <mergeCell ref="F3:T3"/>
    <mergeCell ref="F4:H4"/>
    <mergeCell ref="I4:K4"/>
    <mergeCell ref="L4:N4"/>
    <mergeCell ref="O4:Q4"/>
  </mergeCells>
  <phoneticPr fontId="3"/>
  <dataValidations count="2">
    <dataValidation operator="greaterThanOrEqual" allowBlank="1" showInputMessage="1" showErrorMessage="1" error="数字を入力してください" sqref="H65511:H65512 F65511:F65512 L65511:L65512 N65511:O65512 Z65511:Z65512 X65511:X65512 AD65511:AD65512 AF65511:AG65512 F5 F8 H5 N5:O5 H8 N8:O8 F11 F14 H11 N11:O11 H14 N14:O14 L11 L14 L5 L8" xr:uid="{00000000-0002-0000-0A00-000000000000}"/>
    <dataValidation type="decimal" imeMode="off" operator="greaterThanOrEqual" allowBlank="1" showInputMessage="1" showErrorMessage="1" error="数字を入力してください" sqref="Q65511:S65512 U65511:U65512 AI65511:AK65512 Q5 Q14 Q8 Q11 AM65511:AM65512" xr:uid="{00000000-0002-0000-0A00-000001000000}">
      <formula1>0</formula1>
    </dataValidation>
  </dataValidations>
  <pageMargins left="0.43307086614173229" right="0.35433070866141736" top="0.55118110236220474" bottom="0.51181102362204722" header="0.19685039370078741" footer="0.27559055118110237"/>
  <pageSetup paperSize="9" scale="95" orientation="landscape"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dimension ref="A1:AM21"/>
  <sheetViews>
    <sheetView view="pageBreakPreview" zoomScale="68" zoomScaleNormal="100" zoomScaleSheetLayoutView="68" workbookViewId="0">
      <selection activeCell="AE11" sqref="AE11"/>
    </sheetView>
  </sheetViews>
  <sheetFormatPr defaultColWidth="9" defaultRowHeight="25" customHeight="1" x14ac:dyDescent="0.2"/>
  <cols>
    <col min="1" max="1" width="3.26953125" style="326" customWidth="1"/>
    <col min="2" max="2" width="10.26953125" style="326" customWidth="1"/>
    <col min="3" max="3" width="2.08984375" style="326" customWidth="1"/>
    <col min="4" max="4" width="6" style="326" customWidth="1"/>
    <col min="5" max="5" width="2.6328125" style="326" customWidth="1"/>
    <col min="6" max="6" width="2.6328125" style="347" customWidth="1"/>
    <col min="7" max="7" width="6.08984375" style="326" customWidth="1"/>
    <col min="8" max="8" width="2.6328125" style="347" customWidth="1"/>
    <col min="9" max="9" width="2.6328125" style="326" customWidth="1"/>
    <col min="10" max="10" width="6.08984375" style="347" customWidth="1"/>
    <col min="11" max="11" width="2.6328125" style="326" customWidth="1"/>
    <col min="12" max="12" width="2.6328125" style="347" customWidth="1"/>
    <col min="13" max="13" width="6.08984375" style="326" customWidth="1"/>
    <col min="14" max="15" width="2.6328125" style="347" customWidth="1"/>
    <col min="16" max="16" width="6.08984375" style="326" customWidth="1"/>
    <col min="17" max="17" width="2.6328125" style="347" customWidth="1"/>
    <col min="18" max="18" width="15" style="326" customWidth="1"/>
    <col min="19" max="20" width="15.6328125" style="326" customWidth="1"/>
    <col min="21" max="22" width="13.36328125" style="326" customWidth="1"/>
    <col min="23" max="23" width="2.6328125" style="347" customWidth="1"/>
    <col min="24" max="24" width="6.08984375" style="326" customWidth="1"/>
    <col min="25" max="25" width="2.6328125" style="347" customWidth="1"/>
    <col min="26" max="26" width="2.6328125" style="326" customWidth="1"/>
    <col min="27" max="27" width="6.08984375" style="347" customWidth="1"/>
    <col min="28" max="28" width="2.6328125" style="326" customWidth="1"/>
    <col min="29" max="29" width="2.6328125" style="347" customWidth="1"/>
    <col min="30" max="30" width="6.08984375" style="326" customWidth="1"/>
    <col min="31" max="32" width="2.6328125" style="347" customWidth="1"/>
    <col min="33" max="33" width="6.08984375" style="326" customWidth="1"/>
    <col min="34" max="34" width="2.6328125" style="347" customWidth="1"/>
    <col min="35" max="35" width="15" style="326" customWidth="1"/>
    <col min="36" max="37" width="15.6328125" style="326" customWidth="1"/>
    <col min="38" max="39" width="13.36328125" style="326" customWidth="1"/>
    <col min="40" max="16384" width="9" style="326"/>
  </cols>
  <sheetData>
    <row r="1" spans="1:34" s="527" customFormat="1" ht="25" customHeight="1" x14ac:dyDescent="0.2">
      <c r="A1" s="527" t="s">
        <v>1859</v>
      </c>
      <c r="F1" s="564"/>
      <c r="H1" s="564"/>
      <c r="J1" s="564"/>
      <c r="L1" s="564"/>
      <c r="N1" s="564"/>
      <c r="O1" s="564"/>
      <c r="Q1" s="564"/>
      <c r="W1" s="564"/>
      <c r="Y1" s="564"/>
      <c r="AA1" s="564"/>
      <c r="AC1" s="564"/>
      <c r="AE1" s="564"/>
      <c r="AF1" s="564"/>
      <c r="AH1" s="564"/>
    </row>
    <row r="2" spans="1:34" s="527" customFormat="1" ht="19.5" customHeight="1" x14ac:dyDescent="0.2">
      <c r="B2" s="527" t="s">
        <v>1860</v>
      </c>
      <c r="F2" s="564"/>
      <c r="H2" s="564"/>
      <c r="J2" s="564"/>
      <c r="L2" s="564"/>
      <c r="N2" s="564"/>
      <c r="O2" s="564"/>
      <c r="Q2" s="564"/>
      <c r="W2" s="564"/>
      <c r="Y2" s="564"/>
      <c r="AA2" s="564"/>
      <c r="AC2" s="564"/>
      <c r="AE2" s="564"/>
      <c r="AF2" s="564"/>
      <c r="AH2" s="564"/>
    </row>
    <row r="3" spans="1:34" s="527" customFormat="1" ht="32.25" customHeight="1" x14ac:dyDescent="0.2">
      <c r="B3" s="1035"/>
      <c r="C3" s="1036"/>
      <c r="D3" s="1036"/>
      <c r="E3" s="1037"/>
      <c r="F3" s="1048" t="s">
        <v>1628</v>
      </c>
      <c r="G3" s="983"/>
      <c r="H3" s="983"/>
      <c r="I3" s="983"/>
      <c r="J3" s="983"/>
      <c r="K3" s="983"/>
      <c r="L3" s="983"/>
      <c r="M3" s="983"/>
      <c r="N3" s="983"/>
      <c r="O3" s="983"/>
      <c r="P3" s="983"/>
      <c r="Q3" s="983"/>
      <c r="R3" s="983"/>
      <c r="S3" s="984"/>
      <c r="T3" s="1034" t="s">
        <v>1504</v>
      </c>
      <c r="U3" s="983"/>
      <c r="V3" s="984"/>
    </row>
    <row r="4" spans="1:34" s="527" customFormat="1" ht="45.75" customHeight="1" x14ac:dyDescent="0.2">
      <c r="B4" s="1038"/>
      <c r="C4" s="1039"/>
      <c r="D4" s="1039"/>
      <c r="E4" s="1040"/>
      <c r="F4" s="1049" t="s">
        <v>351</v>
      </c>
      <c r="G4" s="983"/>
      <c r="H4" s="984"/>
      <c r="I4" s="1050" t="s">
        <v>352</v>
      </c>
      <c r="J4" s="1015"/>
      <c r="K4" s="1016"/>
      <c r="L4" s="1049" t="s">
        <v>353</v>
      </c>
      <c r="M4" s="983"/>
      <c r="N4" s="984"/>
      <c r="O4" s="1051" t="s">
        <v>348</v>
      </c>
      <c r="P4" s="983"/>
      <c r="Q4" s="984"/>
      <c r="R4" s="357" t="s">
        <v>260</v>
      </c>
      <c r="S4" s="567" t="s">
        <v>349</v>
      </c>
      <c r="T4" s="658" t="s">
        <v>1506</v>
      </c>
      <c r="U4" s="567" t="s">
        <v>1507</v>
      </c>
      <c r="V4" s="568" t="s">
        <v>1508</v>
      </c>
    </row>
    <row r="5" spans="1:34" s="527" customFormat="1" ht="24.75" customHeight="1" x14ac:dyDescent="0.2">
      <c r="B5" s="1041" t="s">
        <v>365</v>
      </c>
      <c r="C5" s="1044" t="s">
        <v>362</v>
      </c>
      <c r="D5" s="1021"/>
      <c r="E5" s="1022"/>
      <c r="F5" s="569"/>
      <c r="G5" s="659"/>
      <c r="H5" s="571"/>
      <c r="I5" s="569"/>
      <c r="J5" s="660"/>
      <c r="K5" s="573"/>
      <c r="L5" s="569"/>
      <c r="M5" s="659"/>
      <c r="N5" s="574"/>
      <c r="O5" s="569"/>
      <c r="P5" s="659"/>
      <c r="Q5" s="571"/>
      <c r="R5" s="575"/>
      <c r="S5" s="577"/>
      <c r="T5" s="578"/>
      <c r="U5" s="578"/>
      <c r="V5" s="578"/>
    </row>
    <row r="6" spans="1:34" s="527" customFormat="1" ht="24.75" customHeight="1" x14ac:dyDescent="0.2">
      <c r="B6" s="1042"/>
      <c r="C6" s="1023"/>
      <c r="D6" s="1029"/>
      <c r="E6" s="1024"/>
      <c r="F6" s="579"/>
      <c r="G6" s="580">
        <v>3</v>
      </c>
      <c r="H6" s="581"/>
      <c r="I6" s="582"/>
      <c r="J6" s="580">
        <v>6</v>
      </c>
      <c r="K6" s="583"/>
      <c r="L6" s="579"/>
      <c r="M6" s="580">
        <v>15</v>
      </c>
      <c r="N6" s="584"/>
      <c r="O6" s="581"/>
      <c r="P6" s="580">
        <v>25</v>
      </c>
      <c r="Q6" s="581"/>
      <c r="R6" s="585">
        <f>ROUND(SUM(G7,J7,M7,P7),0)</f>
        <v>0</v>
      </c>
      <c r="S6" s="586"/>
      <c r="T6" s="586" t="s">
        <v>1365</v>
      </c>
      <c r="U6" s="661"/>
      <c r="V6" s="586" t="s">
        <v>350</v>
      </c>
    </row>
    <row r="7" spans="1:34" s="527" customFormat="1" ht="24.75" customHeight="1" x14ac:dyDescent="0.2">
      <c r="B7" s="1042"/>
      <c r="C7" s="1023"/>
      <c r="D7" s="1005"/>
      <c r="E7" s="1024"/>
      <c r="F7" s="611" t="s">
        <v>354</v>
      </c>
      <c r="G7" s="609">
        <f>ROUNDDOWN(G5/G6,1)</f>
        <v>0</v>
      </c>
      <c r="H7" s="610" t="s">
        <v>355</v>
      </c>
      <c r="I7" s="611" t="s">
        <v>354</v>
      </c>
      <c r="J7" s="609">
        <f>ROUNDDOWN(J5/J6,1)</f>
        <v>0</v>
      </c>
      <c r="K7" s="612" t="s">
        <v>355</v>
      </c>
      <c r="L7" s="611" t="s">
        <v>354</v>
      </c>
      <c r="M7" s="609">
        <f>ROUNDDOWN(M5/M6,1)</f>
        <v>0</v>
      </c>
      <c r="N7" s="612" t="s">
        <v>355</v>
      </c>
      <c r="O7" s="610" t="s">
        <v>354</v>
      </c>
      <c r="P7" s="609">
        <f>ROUNDDOWN(P5/P6,1)</f>
        <v>0</v>
      </c>
      <c r="Q7" s="662" t="s">
        <v>355</v>
      </c>
      <c r="R7" s="592" t="s">
        <v>356</v>
      </c>
      <c r="S7" s="663">
        <f>MAX(R6,R9)</f>
        <v>0</v>
      </c>
      <c r="T7" s="664">
        <f>S7+U7</f>
        <v>1</v>
      </c>
      <c r="U7" s="595">
        <v>1</v>
      </c>
      <c r="V7" s="592">
        <v>1</v>
      </c>
    </row>
    <row r="8" spans="1:34" s="527" customFormat="1" ht="24.75" customHeight="1" x14ac:dyDescent="0.2">
      <c r="B8" s="1042"/>
      <c r="C8" s="1045" t="s">
        <v>364</v>
      </c>
      <c r="D8" s="1046"/>
      <c r="E8" s="1047"/>
      <c r="F8" s="596"/>
      <c r="G8" s="665"/>
      <c r="H8" s="598"/>
      <c r="I8" s="596"/>
      <c r="J8" s="666"/>
      <c r="K8" s="600"/>
      <c r="L8" s="596"/>
      <c r="M8" s="665"/>
      <c r="N8" s="601"/>
      <c r="O8" s="596"/>
      <c r="P8" s="665"/>
      <c r="Q8" s="602"/>
      <c r="R8" s="603"/>
      <c r="S8" s="1052" t="s">
        <v>1509</v>
      </c>
      <c r="T8" s="605" t="s">
        <v>350</v>
      </c>
      <c r="U8" s="606"/>
      <c r="V8" s="606"/>
    </row>
    <row r="9" spans="1:34" s="527" customFormat="1" ht="24.75" customHeight="1" x14ac:dyDescent="0.2">
      <c r="B9" s="1042"/>
      <c r="C9" s="1023"/>
      <c r="D9" s="1005"/>
      <c r="E9" s="1024"/>
      <c r="F9" s="579"/>
      <c r="G9" s="571">
        <v>3</v>
      </c>
      <c r="H9" s="581"/>
      <c r="I9" s="582"/>
      <c r="J9" s="580">
        <v>6</v>
      </c>
      <c r="K9" s="583"/>
      <c r="L9" s="579"/>
      <c r="M9" s="580">
        <v>15</v>
      </c>
      <c r="N9" s="584"/>
      <c r="O9" s="581"/>
      <c r="P9" s="580">
        <v>25</v>
      </c>
      <c r="Q9" s="607"/>
      <c r="R9" s="585">
        <f>ROUND(SUM(G10,J10,M10,P10),0)</f>
        <v>0</v>
      </c>
      <c r="S9" s="1053"/>
      <c r="T9" s="586">
        <f>V7</f>
        <v>1</v>
      </c>
      <c r="U9" s="586"/>
      <c r="V9" s="586"/>
    </row>
    <row r="10" spans="1:34" s="527" customFormat="1" ht="24.75" customHeight="1" x14ac:dyDescent="0.2">
      <c r="B10" s="1043"/>
      <c r="C10" s="1006"/>
      <c r="D10" s="1007"/>
      <c r="E10" s="1030"/>
      <c r="F10" s="611" t="s">
        <v>354</v>
      </c>
      <c r="G10" s="609">
        <f>ROUNDDOWN(G8/G9,1)</f>
        <v>0</v>
      </c>
      <c r="H10" s="610" t="s">
        <v>355</v>
      </c>
      <c r="I10" s="611" t="s">
        <v>354</v>
      </c>
      <c r="J10" s="609">
        <f>ROUNDDOWN(J8/J9,1)</f>
        <v>0</v>
      </c>
      <c r="K10" s="612" t="s">
        <v>355</v>
      </c>
      <c r="L10" s="611" t="s">
        <v>354</v>
      </c>
      <c r="M10" s="609">
        <f>ROUNDDOWN(M8/M9,1)</f>
        <v>0</v>
      </c>
      <c r="N10" s="612" t="s">
        <v>355</v>
      </c>
      <c r="O10" s="610" t="s">
        <v>354</v>
      </c>
      <c r="P10" s="609">
        <f>ROUNDDOWN(P8/P9,1)</f>
        <v>0</v>
      </c>
      <c r="Q10" s="662" t="s">
        <v>355</v>
      </c>
      <c r="R10" s="614" t="s">
        <v>357</v>
      </c>
      <c r="S10" s="1054"/>
      <c r="T10" s="616"/>
      <c r="U10" s="616"/>
      <c r="V10" s="616"/>
    </row>
    <row r="11" spans="1:34" s="527" customFormat="1" ht="24.75" customHeight="1" x14ac:dyDescent="0.2">
      <c r="B11" s="1017" t="s">
        <v>1804</v>
      </c>
      <c r="C11" s="1020" t="s">
        <v>362</v>
      </c>
      <c r="D11" s="1021"/>
      <c r="E11" s="1022"/>
      <c r="F11" s="617"/>
      <c r="G11" s="618"/>
      <c r="H11" s="619"/>
      <c r="I11" s="620"/>
      <c r="J11" s="621"/>
      <c r="K11" s="622"/>
      <c r="L11" s="620"/>
      <c r="M11" s="618"/>
      <c r="N11" s="623"/>
      <c r="O11" s="620"/>
      <c r="P11" s="618"/>
      <c r="Q11" s="619"/>
      <c r="R11" s="624"/>
      <c r="S11" s="624"/>
      <c r="T11" s="625"/>
      <c r="U11" s="626"/>
      <c r="V11" s="626"/>
    </row>
    <row r="12" spans="1:34" s="527" customFormat="1" ht="24.75" customHeight="1" x14ac:dyDescent="0.2">
      <c r="B12" s="1018"/>
      <c r="C12" s="1023"/>
      <c r="D12" s="1005"/>
      <c r="E12" s="1024"/>
      <c r="F12" s="627"/>
      <c r="G12" s="619">
        <v>3</v>
      </c>
      <c r="H12" s="628"/>
      <c r="I12" s="629"/>
      <c r="J12" s="619">
        <v>6</v>
      </c>
      <c r="K12" s="630"/>
      <c r="L12" s="631"/>
      <c r="M12" s="619">
        <v>15</v>
      </c>
      <c r="N12" s="632"/>
      <c r="O12" s="628"/>
      <c r="P12" s="619">
        <v>25</v>
      </c>
      <c r="Q12" s="628"/>
      <c r="R12" s="633"/>
      <c r="S12" s="633"/>
      <c r="T12" s="631"/>
      <c r="U12" s="634"/>
      <c r="V12" s="634"/>
    </row>
    <row r="13" spans="1:34" s="527" customFormat="1" ht="24.75" customHeight="1" x14ac:dyDescent="0.2">
      <c r="B13" s="1018"/>
      <c r="C13" s="1025"/>
      <c r="D13" s="1026"/>
      <c r="E13" s="1027"/>
      <c r="F13" s="635" t="s">
        <v>354</v>
      </c>
      <c r="G13" s="636"/>
      <c r="H13" s="637" t="s">
        <v>355</v>
      </c>
      <c r="I13" s="638" t="s">
        <v>354</v>
      </c>
      <c r="J13" s="636"/>
      <c r="K13" s="639" t="s">
        <v>355</v>
      </c>
      <c r="L13" s="638" t="s">
        <v>354</v>
      </c>
      <c r="M13" s="636"/>
      <c r="N13" s="639" t="s">
        <v>355</v>
      </c>
      <c r="O13" s="637" t="s">
        <v>354</v>
      </c>
      <c r="P13" s="636"/>
      <c r="Q13" s="640" t="s">
        <v>355</v>
      </c>
      <c r="R13" s="641"/>
      <c r="S13" s="633"/>
      <c r="T13" s="643"/>
      <c r="U13" s="644"/>
      <c r="V13" s="644"/>
    </row>
    <row r="14" spans="1:34" s="527" customFormat="1" ht="24.75" customHeight="1" x14ac:dyDescent="0.2">
      <c r="B14" s="1018"/>
      <c r="C14" s="1028" t="s">
        <v>1505</v>
      </c>
      <c r="D14" s="1005"/>
      <c r="E14" s="1024"/>
      <c r="F14" s="645"/>
      <c r="G14" s="646"/>
      <c r="H14" s="628"/>
      <c r="I14" s="629"/>
      <c r="J14" s="647"/>
      <c r="K14" s="630"/>
      <c r="L14" s="629"/>
      <c r="M14" s="646"/>
      <c r="N14" s="632"/>
      <c r="O14" s="629"/>
      <c r="P14" s="646"/>
      <c r="Q14" s="648"/>
      <c r="R14" s="649"/>
      <c r="S14" s="633"/>
      <c r="T14" s="625"/>
      <c r="U14" s="649"/>
      <c r="V14" s="649"/>
    </row>
    <row r="15" spans="1:34" s="527" customFormat="1" ht="24.75" customHeight="1" x14ac:dyDescent="0.2">
      <c r="B15" s="1018"/>
      <c r="C15" s="1023"/>
      <c r="D15" s="1029"/>
      <c r="E15" s="1024"/>
      <c r="F15" s="627"/>
      <c r="G15" s="619">
        <v>3</v>
      </c>
      <c r="H15" s="628"/>
      <c r="I15" s="629"/>
      <c r="J15" s="619">
        <v>6</v>
      </c>
      <c r="K15" s="630"/>
      <c r="L15" s="631"/>
      <c r="M15" s="619">
        <v>15</v>
      </c>
      <c r="N15" s="632"/>
      <c r="O15" s="628"/>
      <c r="P15" s="619">
        <v>25</v>
      </c>
      <c r="Q15" s="648"/>
      <c r="R15" s="633"/>
      <c r="S15" s="633"/>
      <c r="T15" s="631"/>
      <c r="U15" s="633"/>
      <c r="V15" s="633"/>
    </row>
    <row r="16" spans="1:34" s="527" customFormat="1" ht="24.75" customHeight="1" x14ac:dyDescent="0.2">
      <c r="B16" s="1019"/>
      <c r="C16" s="1006"/>
      <c r="D16" s="1007"/>
      <c r="E16" s="1030"/>
      <c r="F16" s="650" t="s">
        <v>354</v>
      </c>
      <c r="G16" s="651"/>
      <c r="H16" s="652" t="s">
        <v>355</v>
      </c>
      <c r="I16" s="653" t="s">
        <v>354</v>
      </c>
      <c r="J16" s="651"/>
      <c r="K16" s="654" t="s">
        <v>355</v>
      </c>
      <c r="L16" s="653" t="s">
        <v>354</v>
      </c>
      <c r="M16" s="651"/>
      <c r="N16" s="654" t="s">
        <v>355</v>
      </c>
      <c r="O16" s="652" t="s">
        <v>354</v>
      </c>
      <c r="P16" s="651"/>
      <c r="Q16" s="655" t="s">
        <v>355</v>
      </c>
      <c r="R16" s="656"/>
      <c r="S16" s="656"/>
      <c r="T16" s="657"/>
      <c r="U16" s="656"/>
      <c r="V16" s="656"/>
    </row>
    <row r="17" spans="1:39" s="527" customFormat="1" ht="21" customHeight="1" x14ac:dyDescent="0.2">
      <c r="A17" s="527" t="s">
        <v>1805</v>
      </c>
      <c r="F17" s="564"/>
      <c r="H17" s="564"/>
      <c r="J17" s="564"/>
      <c r="L17" s="564"/>
      <c r="N17" s="564"/>
      <c r="O17" s="564"/>
      <c r="Q17" s="564"/>
      <c r="W17" s="564"/>
      <c r="Y17" s="564"/>
      <c r="AA17" s="564"/>
      <c r="AC17" s="564"/>
      <c r="AE17" s="564"/>
      <c r="AF17" s="564"/>
      <c r="AH17" s="564"/>
    </row>
    <row r="18" spans="1:39" s="527" customFormat="1" ht="21" customHeight="1" x14ac:dyDescent="0.2">
      <c r="B18" s="326" t="s">
        <v>463</v>
      </c>
      <c r="F18" s="564"/>
      <c r="H18" s="564"/>
      <c r="J18" s="564"/>
      <c r="L18" s="564"/>
      <c r="N18" s="564"/>
      <c r="O18" s="564"/>
      <c r="Q18" s="564"/>
      <c r="W18" s="564"/>
      <c r="Y18" s="564"/>
      <c r="AA18" s="564"/>
      <c r="AC18" s="564"/>
      <c r="AE18" s="564"/>
      <c r="AF18" s="564"/>
      <c r="AH18" s="564"/>
    </row>
    <row r="19" spans="1:39" s="527" customFormat="1" ht="21" customHeight="1" x14ac:dyDescent="0.2">
      <c r="A19" s="527" t="s">
        <v>1521</v>
      </c>
      <c r="B19" s="326"/>
      <c r="F19" s="564"/>
      <c r="H19" s="564"/>
      <c r="J19" s="564"/>
      <c r="L19" s="564"/>
      <c r="N19" s="564"/>
      <c r="O19" s="564"/>
      <c r="Q19" s="564"/>
      <c r="W19" s="564"/>
      <c r="Y19" s="564"/>
      <c r="AA19" s="564"/>
      <c r="AC19" s="564"/>
      <c r="AE19" s="564"/>
      <c r="AF19" s="564"/>
      <c r="AH19" s="564"/>
    </row>
    <row r="20" spans="1:39" s="527" customFormat="1" ht="21" customHeight="1" x14ac:dyDescent="0.2">
      <c r="A20" s="527" t="s">
        <v>1806</v>
      </c>
      <c r="F20" s="564"/>
      <c r="H20" s="564"/>
      <c r="J20" s="564"/>
      <c r="L20" s="564"/>
      <c r="N20" s="564"/>
      <c r="O20" s="564"/>
      <c r="Q20" s="564"/>
      <c r="W20" s="564"/>
      <c r="Y20" s="564"/>
      <c r="AA20" s="564"/>
      <c r="AC20" s="564"/>
      <c r="AE20" s="564"/>
      <c r="AF20" s="564"/>
      <c r="AH20" s="564"/>
    </row>
    <row r="21" spans="1:39" s="527" customFormat="1" ht="21" customHeight="1" x14ac:dyDescent="0.2">
      <c r="A21" s="326"/>
      <c r="B21" s="326"/>
      <c r="C21" s="326"/>
      <c r="D21" s="326"/>
      <c r="E21" s="326"/>
      <c r="F21" s="347"/>
      <c r="G21" s="326"/>
      <c r="H21" s="347"/>
      <c r="I21" s="326"/>
      <c r="J21" s="347"/>
      <c r="K21" s="326"/>
      <c r="L21" s="347"/>
      <c r="M21" s="326"/>
      <c r="N21" s="347"/>
      <c r="O21" s="347"/>
      <c r="P21" s="326"/>
      <c r="Q21" s="347"/>
      <c r="R21" s="326"/>
      <c r="S21" s="326"/>
      <c r="T21" s="326"/>
      <c r="U21" s="326"/>
      <c r="V21" s="326"/>
      <c r="W21" s="347"/>
      <c r="X21" s="326"/>
      <c r="Y21" s="347"/>
      <c r="Z21" s="326"/>
      <c r="AA21" s="347"/>
      <c r="AB21" s="326"/>
      <c r="AC21" s="347"/>
      <c r="AD21" s="326"/>
      <c r="AE21" s="347"/>
      <c r="AF21" s="347"/>
      <c r="AG21" s="326"/>
      <c r="AH21" s="347"/>
      <c r="AI21" s="326"/>
      <c r="AJ21" s="326"/>
      <c r="AK21" s="326"/>
      <c r="AL21" s="326"/>
      <c r="AM21" s="326"/>
    </row>
  </sheetData>
  <sheetProtection formatRows="0"/>
  <mergeCells count="14">
    <mergeCell ref="B3:E4"/>
    <mergeCell ref="B5:B10"/>
    <mergeCell ref="C5:E7"/>
    <mergeCell ref="C8:E10"/>
    <mergeCell ref="B11:B16"/>
    <mergeCell ref="C11:E13"/>
    <mergeCell ref="C14:E16"/>
    <mergeCell ref="S8:S10"/>
    <mergeCell ref="F3:S3"/>
    <mergeCell ref="T3:V3"/>
    <mergeCell ref="F4:H4"/>
    <mergeCell ref="I4:K4"/>
    <mergeCell ref="L4:N4"/>
    <mergeCell ref="O4:Q4"/>
  </mergeCells>
  <phoneticPr fontId="3"/>
  <dataValidations count="2">
    <dataValidation operator="greaterThanOrEqual" allowBlank="1" showInputMessage="1" showErrorMessage="1" error="数字を入力してください" sqref="H65511:H65512 F65511:F65512 L65511:L65512 N65511:O65512 Y65511:Y65512 W65511:W65512 AC65511:AC65512 AE65511:AF65512 F5 F8 H5 N5:O5 H8 N8:O8 F11 F14 H11 N11:O11 H14 N14:O14 L11 L14 L5 L8" xr:uid="{00000000-0002-0000-0E00-000000000000}"/>
    <dataValidation type="decimal" imeMode="off" operator="greaterThanOrEqual" allowBlank="1" showInputMessage="1" showErrorMessage="1" error="数字を入力してください" sqref="Q65511:R65512 T65511:T65512 AH65511:AI65512 AK65511:AK65512 Q5 Q14 Q8 Q11" xr:uid="{00000000-0002-0000-0E00-000001000000}">
      <formula1>0</formula1>
    </dataValidation>
  </dataValidations>
  <pageMargins left="0.55118110236220474" right="0.39370078740157483" top="0.74803149606299213" bottom="0.74803149606299213" header="0.31496062992125984" footer="0.31496062992125984"/>
  <pageSetup paperSize="9" scale="95" orientation="landscape"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N23"/>
  <sheetViews>
    <sheetView showGridLines="0" view="pageBreakPreview" zoomScale="84" zoomScaleNormal="75" zoomScaleSheetLayoutView="84" workbookViewId="0">
      <selection activeCell="O11" sqref="O11"/>
    </sheetView>
  </sheetViews>
  <sheetFormatPr defaultColWidth="9" defaultRowHeight="25" customHeight="1" x14ac:dyDescent="0.2"/>
  <cols>
    <col min="1" max="1" width="8.08984375" style="326" customWidth="1"/>
    <col min="2" max="5" width="9.26953125" style="326" customWidth="1"/>
    <col min="6" max="7" width="15.6328125" style="326" customWidth="1"/>
    <col min="8" max="8" width="4.36328125" style="326" customWidth="1"/>
    <col min="9" max="9" width="3.453125" style="326" bestFit="1" customWidth="1"/>
    <col min="10" max="10" width="4.36328125" style="326" customWidth="1"/>
    <col min="11" max="11" width="3.6328125" style="326" customWidth="1"/>
    <col min="12" max="12" width="15.6328125" style="326" customWidth="1"/>
    <col min="13" max="13" width="18.6328125" style="326" customWidth="1"/>
    <col min="14" max="14" width="17.6328125" style="326" customWidth="1"/>
    <col min="15" max="15" width="8.36328125" style="326" customWidth="1"/>
    <col min="16" max="18" width="2.6328125" style="326" customWidth="1"/>
    <col min="19" max="19" width="6.36328125" style="326" customWidth="1"/>
    <col min="20" max="20" width="10.26953125" style="326" customWidth="1"/>
    <col min="21" max="21" width="10" style="326" bestFit="1" customWidth="1"/>
    <col min="22" max="22" width="12.36328125" style="326" bestFit="1" customWidth="1"/>
    <col min="23" max="16384" width="9" style="326"/>
  </cols>
  <sheetData>
    <row r="1" spans="1:14" s="409" customFormat="1" ht="20.149999999999999" customHeight="1" x14ac:dyDescent="0.2">
      <c r="A1" s="667" t="s">
        <v>1643</v>
      </c>
      <c r="D1" s="668"/>
      <c r="F1" s="668"/>
    </row>
    <row r="2" spans="1:14" s="668" customFormat="1" ht="10.15" customHeight="1" x14ac:dyDescent="0.2">
      <c r="B2" s="393"/>
      <c r="C2" s="393"/>
      <c r="D2" s="669"/>
      <c r="E2" s="669"/>
      <c r="F2" s="669"/>
      <c r="G2" s="669"/>
      <c r="H2" s="669"/>
      <c r="I2" s="669"/>
      <c r="J2" s="669"/>
      <c r="K2" s="669"/>
      <c r="L2" s="669"/>
      <c r="M2" s="669"/>
      <c r="N2" s="669"/>
    </row>
    <row r="3" spans="1:14" ht="25" customHeight="1" x14ac:dyDescent="0.2">
      <c r="A3" s="409" t="s">
        <v>1861</v>
      </c>
    </row>
    <row r="4" spans="1:14" ht="20.25" customHeight="1" x14ac:dyDescent="0.2">
      <c r="A4" s="409"/>
      <c r="B4" s="326" t="s">
        <v>366</v>
      </c>
    </row>
    <row r="5" spans="1:14" s="409" customFormat="1" ht="25" customHeight="1" x14ac:dyDescent="0.2">
      <c r="B5" s="1060" t="s">
        <v>89</v>
      </c>
      <c r="C5" s="1062"/>
      <c r="D5" s="1060" t="s">
        <v>88</v>
      </c>
      <c r="E5" s="1061"/>
      <c r="F5" s="330" t="s">
        <v>90</v>
      </c>
      <c r="G5" s="875" t="s">
        <v>91</v>
      </c>
      <c r="H5" s="1060" t="s">
        <v>1538</v>
      </c>
      <c r="I5" s="1063"/>
      <c r="J5" s="1063"/>
      <c r="K5" s="1062"/>
      <c r="L5" s="330" t="s">
        <v>1539</v>
      </c>
      <c r="M5" s="670"/>
    </row>
    <row r="6" spans="1:14" ht="22.5" customHeight="1" x14ac:dyDescent="0.2">
      <c r="B6" s="1056"/>
      <c r="C6" s="1057"/>
      <c r="D6" s="1058"/>
      <c r="E6" s="1059"/>
      <c r="F6" s="671"/>
      <c r="G6" s="672"/>
      <c r="H6" s="671"/>
      <c r="I6" s="673" t="s">
        <v>142</v>
      </c>
      <c r="J6" s="671"/>
      <c r="K6" s="674" t="s">
        <v>3</v>
      </c>
      <c r="L6" s="671"/>
    </row>
    <row r="7" spans="1:14" ht="22.5" customHeight="1" x14ac:dyDescent="0.2">
      <c r="B7" s="1056"/>
      <c r="C7" s="1057"/>
      <c r="D7" s="1058"/>
      <c r="E7" s="1059"/>
      <c r="F7" s="671"/>
      <c r="G7" s="672"/>
      <c r="H7" s="671"/>
      <c r="I7" s="673" t="s">
        <v>142</v>
      </c>
      <c r="J7" s="671"/>
      <c r="K7" s="674" t="s">
        <v>3</v>
      </c>
      <c r="L7" s="671"/>
    </row>
    <row r="8" spans="1:14" ht="22.5" customHeight="1" x14ac:dyDescent="0.2">
      <c r="B8" s="1056"/>
      <c r="C8" s="1057"/>
      <c r="D8" s="1058"/>
      <c r="E8" s="1059"/>
      <c r="F8" s="671"/>
      <c r="G8" s="672"/>
      <c r="H8" s="671"/>
      <c r="I8" s="673" t="s">
        <v>142</v>
      </c>
      <c r="J8" s="671"/>
      <c r="K8" s="674" t="s">
        <v>3</v>
      </c>
      <c r="L8" s="671"/>
    </row>
    <row r="9" spans="1:14" ht="22.5" customHeight="1" x14ac:dyDescent="0.2">
      <c r="B9" s="1056"/>
      <c r="C9" s="1057"/>
      <c r="D9" s="1058"/>
      <c r="E9" s="1059"/>
      <c r="F9" s="671"/>
      <c r="G9" s="672"/>
      <c r="H9" s="671"/>
      <c r="I9" s="673" t="s">
        <v>142</v>
      </c>
      <c r="J9" s="671"/>
      <c r="K9" s="674" t="s">
        <v>3</v>
      </c>
      <c r="L9" s="671"/>
    </row>
    <row r="10" spans="1:14" ht="22.5" customHeight="1" x14ac:dyDescent="0.2">
      <c r="B10" s="1056"/>
      <c r="C10" s="1057"/>
      <c r="D10" s="1058"/>
      <c r="E10" s="1059"/>
      <c r="F10" s="671"/>
      <c r="G10" s="672"/>
      <c r="H10" s="671"/>
      <c r="I10" s="673" t="s">
        <v>142</v>
      </c>
      <c r="J10" s="671"/>
      <c r="K10" s="674" t="s">
        <v>3</v>
      </c>
      <c r="L10" s="671"/>
    </row>
    <row r="11" spans="1:14" ht="22.5" customHeight="1" x14ac:dyDescent="0.2">
      <c r="B11" s="1056"/>
      <c r="C11" s="1057"/>
      <c r="D11" s="1058"/>
      <c r="E11" s="1059"/>
      <c r="F11" s="671"/>
      <c r="G11" s="672"/>
      <c r="H11" s="671"/>
      <c r="I11" s="673" t="s">
        <v>142</v>
      </c>
      <c r="J11" s="671"/>
      <c r="K11" s="674" t="s">
        <v>3</v>
      </c>
      <c r="L11" s="671"/>
    </row>
    <row r="12" spans="1:14" ht="22.5" customHeight="1" x14ac:dyDescent="0.2">
      <c r="B12" s="1056"/>
      <c r="C12" s="1057"/>
      <c r="D12" s="1058"/>
      <c r="E12" s="1059"/>
      <c r="F12" s="671"/>
      <c r="G12" s="672"/>
      <c r="H12" s="671"/>
      <c r="I12" s="673" t="s">
        <v>142</v>
      </c>
      <c r="J12" s="671"/>
      <c r="K12" s="674" t="s">
        <v>3</v>
      </c>
      <c r="L12" s="671"/>
    </row>
    <row r="13" spans="1:14" ht="22.5" customHeight="1" x14ac:dyDescent="0.2">
      <c r="B13" s="1056"/>
      <c r="C13" s="1057"/>
      <c r="D13" s="1058"/>
      <c r="E13" s="1059"/>
      <c r="F13" s="671"/>
      <c r="G13" s="672"/>
      <c r="H13" s="671"/>
      <c r="I13" s="673" t="s">
        <v>142</v>
      </c>
      <c r="J13" s="671"/>
      <c r="K13" s="674" t="s">
        <v>3</v>
      </c>
      <c r="L13" s="671"/>
    </row>
    <row r="14" spans="1:14" ht="22.5" customHeight="1" x14ac:dyDescent="0.2">
      <c r="B14" s="1056"/>
      <c r="C14" s="1057"/>
      <c r="D14" s="1058"/>
      <c r="E14" s="1059"/>
      <c r="F14" s="671"/>
      <c r="G14" s="672"/>
      <c r="H14" s="671"/>
      <c r="I14" s="673" t="s">
        <v>142</v>
      </c>
      <c r="J14" s="671"/>
      <c r="K14" s="674" t="s">
        <v>3</v>
      </c>
      <c r="L14" s="671"/>
    </row>
    <row r="15" spans="1:14" ht="22.5" customHeight="1" x14ac:dyDescent="0.2">
      <c r="B15" s="1056"/>
      <c r="C15" s="1057"/>
      <c r="D15" s="1058"/>
      <c r="E15" s="1059"/>
      <c r="F15" s="671"/>
      <c r="G15" s="672"/>
      <c r="H15" s="671"/>
      <c r="I15" s="673" t="s">
        <v>142</v>
      </c>
      <c r="J15" s="671"/>
      <c r="K15" s="674" t="s">
        <v>3</v>
      </c>
      <c r="L15" s="671"/>
    </row>
    <row r="16" spans="1:14" ht="22.5" customHeight="1" x14ac:dyDescent="0.2">
      <c r="B16" s="1056"/>
      <c r="C16" s="1057"/>
      <c r="D16" s="1058"/>
      <c r="E16" s="1059"/>
      <c r="F16" s="671"/>
      <c r="G16" s="672"/>
      <c r="H16" s="671"/>
      <c r="I16" s="673" t="s">
        <v>142</v>
      </c>
      <c r="J16" s="671"/>
      <c r="K16" s="674" t="s">
        <v>3</v>
      </c>
      <c r="L16" s="671"/>
    </row>
    <row r="17" spans="1:12" ht="25" customHeight="1" x14ac:dyDescent="0.2">
      <c r="A17" s="326" t="s">
        <v>1807</v>
      </c>
    </row>
    <row r="18" spans="1:12" ht="25" customHeight="1" x14ac:dyDescent="0.2">
      <c r="A18" s="326" t="s">
        <v>1808</v>
      </c>
    </row>
    <row r="19" spans="1:12" ht="15" customHeight="1" x14ac:dyDescent="0.2"/>
    <row r="20" spans="1:12" ht="25" customHeight="1" x14ac:dyDescent="0.2">
      <c r="A20" s="868"/>
      <c r="B20" s="979"/>
      <c r="C20" s="1055"/>
      <c r="D20" s="1055"/>
      <c r="E20" s="675"/>
      <c r="F20" s="868"/>
      <c r="G20" s="868"/>
      <c r="H20" s="868"/>
      <c r="I20" s="868"/>
      <c r="J20" s="868"/>
      <c r="K20" s="868"/>
      <c r="L20" s="868"/>
    </row>
    <row r="21" spans="1:12" ht="8.5" customHeight="1" x14ac:dyDescent="0.2">
      <c r="A21" s="868"/>
      <c r="B21" s="868"/>
      <c r="C21" s="868"/>
      <c r="D21" s="868"/>
      <c r="E21" s="868"/>
      <c r="F21" s="868"/>
      <c r="G21" s="868"/>
      <c r="H21" s="868"/>
      <c r="I21" s="868"/>
      <c r="J21" s="868"/>
      <c r="K21" s="868"/>
      <c r="L21" s="868"/>
    </row>
    <row r="22" spans="1:12" s="477" customFormat="1" ht="24.75" customHeight="1" x14ac:dyDescent="0.2">
      <c r="D22" s="498"/>
    </row>
    <row r="23" spans="1:12" s="327" customFormat="1" ht="24.75" customHeight="1" x14ac:dyDescent="0.2">
      <c r="A23" s="407"/>
      <c r="B23" s="498"/>
      <c r="C23" s="498"/>
      <c r="D23" s="498"/>
      <c r="E23" s="675"/>
      <c r="F23" s="498"/>
      <c r="G23" s="868"/>
      <c r="H23" s="498"/>
      <c r="I23" s="498"/>
      <c r="J23" s="498"/>
      <c r="K23" s="676"/>
      <c r="L23" s="498"/>
    </row>
  </sheetData>
  <sheetProtection formatRows="0"/>
  <customSheetViews>
    <customSheetView guid="{CB65DC77-56B9-4B82-BA4C-940D5F0607D4}" scale="90" showGridLines="0">
      <selection activeCell="M7" sqref="M7"/>
      <pageMargins left="0.75" right="0.75" top="0.71" bottom="0.83" header="0.51200000000000001" footer="0.51200000000000001"/>
      <pageSetup paperSize="9" scale="89" orientation="landscape" horizontalDpi="4294967293" verticalDpi="300" r:id="rId1"/>
      <headerFooter alignWithMargins="0">
        <oddFooter>&amp;C&amp;A</oddFooter>
      </headerFooter>
    </customSheetView>
    <customSheetView guid="{EA53CA90-5139-4B28-B317-A0192C4E22DE}" scale="90" showPageBreaks="1" showGridLines="0">
      <selection activeCell="M7" sqref="M7"/>
      <pageMargins left="0.75" right="0.75" top="0.71" bottom="0.83" header="0.51200000000000001" footer="0.51200000000000001"/>
      <pageSetup paperSize="9" scale="89" orientation="landscape" horizontalDpi="4294967293" verticalDpi="300" r:id="rId2"/>
      <headerFooter alignWithMargins="0">
        <oddFooter>&amp;C&amp;A</oddFooter>
      </headerFooter>
    </customSheetView>
  </customSheetViews>
  <mergeCells count="26">
    <mergeCell ref="D5:E5"/>
    <mergeCell ref="B5:C5"/>
    <mergeCell ref="H5:K5"/>
    <mergeCell ref="B12:C12"/>
    <mergeCell ref="B9:C9"/>
    <mergeCell ref="D12:E12"/>
    <mergeCell ref="B11:C11"/>
    <mergeCell ref="D11:E11"/>
    <mergeCell ref="B8:C8"/>
    <mergeCell ref="D8:E8"/>
    <mergeCell ref="D9:E9"/>
    <mergeCell ref="B10:C10"/>
    <mergeCell ref="D10:E10"/>
    <mergeCell ref="B20:D20"/>
    <mergeCell ref="B6:C6"/>
    <mergeCell ref="D6:E6"/>
    <mergeCell ref="B7:C7"/>
    <mergeCell ref="D7:E7"/>
    <mergeCell ref="D15:E15"/>
    <mergeCell ref="D16:E16"/>
    <mergeCell ref="B13:C13"/>
    <mergeCell ref="D13:E13"/>
    <mergeCell ref="D14:E14"/>
    <mergeCell ref="B14:C14"/>
    <mergeCell ref="B15:C15"/>
    <mergeCell ref="B16:C16"/>
  </mergeCells>
  <phoneticPr fontId="3"/>
  <dataValidations count="3">
    <dataValidation operator="greaterThanOrEqual" allowBlank="1" showInputMessage="1" showErrorMessage="1" errorTitle="入力規則違反" error="整数を入力してください" sqref="L2 F2:J2 N2" xr:uid="{00000000-0002-0000-0F00-000000000000}"/>
    <dataValidation type="list" operator="equal" allowBlank="1" showInputMessage="1" showErrorMessage="1" errorTitle="入力規則違反" error="リストから選択してください" sqref="B6:C16" xr:uid="{00000000-0002-0000-0F00-000001000000}">
      <formula1>"常勤,非常勤"</formula1>
    </dataValidation>
    <dataValidation type="list" allowBlank="1" showInputMessage="1" showErrorMessage="1" errorTitle="入力規則違反" error="リストから選択してください" sqref="L6:L16" xr:uid="{00000000-0002-0000-0F00-000002000000}">
      <formula1>"1,2,3,4,5,6,7,8"</formula1>
    </dataValidation>
  </dataValidations>
  <pageMargins left="0.74803149606299213" right="0.74803149606299213" top="0.70866141732283472" bottom="0.82677165354330717" header="0.51181102362204722" footer="0.51181102362204722"/>
  <pageSetup paperSize="9" orientation="landscape" r:id="rId3"/>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AF20"/>
  <sheetViews>
    <sheetView showGridLines="0" showZeros="0" view="pageBreakPreview" zoomScale="89" zoomScaleNormal="100" zoomScaleSheetLayoutView="89" workbookViewId="0">
      <selection activeCell="S11" sqref="S11"/>
    </sheetView>
  </sheetViews>
  <sheetFormatPr defaultColWidth="9" defaultRowHeight="24" customHeight="1" x14ac:dyDescent="0.2"/>
  <cols>
    <col min="1" max="1" width="7.08984375" style="326" customWidth="1"/>
    <col min="2" max="2" width="8.453125" style="326" customWidth="1"/>
    <col min="3" max="3" width="10.6328125" style="326" customWidth="1"/>
    <col min="4" max="4" width="13" style="326" customWidth="1"/>
    <col min="5" max="5" width="8.453125" style="326" customWidth="1"/>
    <col min="6" max="6" width="5.6328125" style="326" customWidth="1"/>
    <col min="7" max="7" width="8.453125" style="326" customWidth="1"/>
    <col min="8" max="9" width="4.36328125" style="326" customWidth="1"/>
    <col min="10" max="10" width="8.7265625" style="326" customWidth="1"/>
    <col min="11" max="12" width="13.453125" style="326" customWidth="1"/>
    <col min="13" max="13" width="7.6328125" style="326" customWidth="1"/>
    <col min="14" max="14" width="6.453125" style="326" customWidth="1"/>
    <col min="15" max="15" width="8.6328125" style="326" customWidth="1"/>
    <col min="16" max="16" width="6.453125" style="326" customWidth="1"/>
    <col min="17" max="17" width="8.6328125" style="326" customWidth="1"/>
    <col min="18" max="18" width="6.453125" style="326" customWidth="1"/>
    <col min="19" max="16384" width="9" style="326"/>
  </cols>
  <sheetData>
    <row r="1" spans="1:32" s="409" customFormat="1" ht="22" customHeight="1" x14ac:dyDescent="0.2">
      <c r="A1" s="409" t="s">
        <v>1629</v>
      </c>
    </row>
    <row r="2" spans="1:32" s="677" customFormat="1" ht="22" customHeight="1" x14ac:dyDescent="0.2">
      <c r="A2" s="677" t="s">
        <v>1809</v>
      </c>
    </row>
    <row r="3" spans="1:32" ht="22" customHeight="1" x14ac:dyDescent="0.2">
      <c r="B3" s="678"/>
      <c r="C3" s="679" t="s">
        <v>117</v>
      </c>
      <c r="D3" s="680"/>
      <c r="E3" s="873"/>
      <c r="F3" s="874"/>
      <c r="G3" s="678"/>
      <c r="H3" s="679" t="s">
        <v>118</v>
      </c>
      <c r="I3" s="681"/>
      <c r="J3" s="873"/>
      <c r="K3" s="874"/>
      <c r="L3" s="892"/>
    </row>
    <row r="4" spans="1:32" ht="22" customHeight="1" x14ac:dyDescent="0.2">
      <c r="B4" s="678"/>
      <c r="C4" s="679" t="s">
        <v>119</v>
      </c>
      <c r="D4" s="873"/>
      <c r="E4" s="873"/>
      <c r="F4" s="874"/>
      <c r="G4" s="678"/>
      <c r="H4" s="679" t="s">
        <v>101</v>
      </c>
      <c r="I4" s="681"/>
      <c r="J4" s="873"/>
      <c r="K4" s="874"/>
      <c r="L4" s="892"/>
    </row>
    <row r="5" spans="1:32" ht="5.5" customHeight="1" x14ac:dyDescent="0.2"/>
    <row r="6" spans="1:32" ht="22" customHeight="1" x14ac:dyDescent="0.2">
      <c r="A6" s="326" t="s">
        <v>1630</v>
      </c>
    </row>
    <row r="7" spans="1:32" ht="22" customHeight="1" x14ac:dyDescent="0.2">
      <c r="A7" s="326" t="s">
        <v>1645</v>
      </c>
    </row>
    <row r="8" spans="1:32" ht="22" customHeight="1" x14ac:dyDescent="0.2">
      <c r="A8" s="326" t="s">
        <v>1631</v>
      </c>
      <c r="G8" s="1064"/>
      <c r="H8" s="1064"/>
      <c r="I8" s="326" t="s">
        <v>1632</v>
      </c>
    </row>
    <row r="9" spans="1:32" ht="22" customHeight="1" x14ac:dyDescent="0.2">
      <c r="A9" s="326" t="s">
        <v>1646</v>
      </c>
    </row>
    <row r="10" spans="1:32" ht="22" customHeight="1" x14ac:dyDescent="0.2">
      <c r="A10" s="326" t="s">
        <v>1862</v>
      </c>
    </row>
    <row r="11" spans="1:32" ht="22" customHeight="1" x14ac:dyDescent="0.2">
      <c r="B11" s="678"/>
      <c r="C11" s="679" t="s">
        <v>1812</v>
      </c>
      <c r="D11" s="680"/>
      <c r="E11" s="873"/>
      <c r="F11" s="874"/>
      <c r="G11" s="678"/>
      <c r="H11" s="679" t="s">
        <v>1811</v>
      </c>
      <c r="I11" s="681"/>
      <c r="J11" s="873"/>
      <c r="K11" s="874"/>
      <c r="L11" s="892"/>
    </row>
    <row r="12" spans="1:32" ht="22" customHeight="1" x14ac:dyDescent="0.2">
      <c r="B12" s="678"/>
      <c r="C12" s="679" t="s">
        <v>1633</v>
      </c>
      <c r="D12" s="873"/>
      <c r="E12" s="873"/>
      <c r="F12" s="874"/>
      <c r="G12" s="678"/>
      <c r="H12" s="1065" t="s">
        <v>1810</v>
      </c>
      <c r="I12" s="1065"/>
      <c r="J12" s="1065"/>
      <c r="K12" s="1065"/>
      <c r="L12" s="892"/>
    </row>
    <row r="13" spans="1:32" ht="7.5" customHeight="1" x14ac:dyDescent="0.2"/>
    <row r="14" spans="1:32" s="683" customFormat="1" ht="22" customHeight="1" x14ac:dyDescent="0.2">
      <c r="A14" s="682" t="s">
        <v>1642</v>
      </c>
    </row>
    <row r="15" spans="1:32" s="683" customFormat="1" ht="22" customHeight="1" x14ac:dyDescent="0.2">
      <c r="A15" s="683" t="s">
        <v>1634</v>
      </c>
      <c r="G15" s="684"/>
      <c r="H15" s="685" t="s">
        <v>104</v>
      </c>
      <c r="I15" s="685"/>
      <c r="J15" s="685"/>
    </row>
    <row r="16" spans="1:32" s="687" customFormat="1" ht="22" customHeight="1" x14ac:dyDescent="0.2">
      <c r="A16" s="685"/>
      <c r="B16" s="685" t="s">
        <v>1635</v>
      </c>
      <c r="C16" s="683"/>
      <c r="D16" s="683"/>
      <c r="E16" s="683"/>
      <c r="F16" s="683"/>
      <c r="G16" s="683"/>
      <c r="H16" s="683"/>
      <c r="I16" s="683"/>
      <c r="J16" s="683"/>
      <c r="K16" s="683"/>
      <c r="L16" s="683"/>
      <c r="M16" s="683"/>
      <c r="N16" s="686"/>
      <c r="O16" s="686"/>
      <c r="P16" s="686"/>
      <c r="Q16" s="685"/>
      <c r="R16" s="683"/>
      <c r="S16" s="683"/>
      <c r="T16" s="683"/>
      <c r="U16" s="683"/>
      <c r="V16" s="683"/>
      <c r="W16" s="683"/>
      <c r="X16" s="683"/>
      <c r="Y16" s="683"/>
      <c r="Z16" s="683"/>
      <c r="AA16" s="683"/>
      <c r="AB16" s="683"/>
      <c r="AC16" s="683"/>
      <c r="AD16" s="683"/>
      <c r="AE16" s="683"/>
      <c r="AF16" s="683"/>
    </row>
    <row r="17" spans="1:10" s="683" customFormat="1" ht="22" customHeight="1" x14ac:dyDescent="0.2">
      <c r="A17" s="683" t="s">
        <v>1636</v>
      </c>
      <c r="G17" s="684"/>
      <c r="H17" s="685" t="s">
        <v>1592</v>
      </c>
      <c r="I17" s="685"/>
      <c r="J17" s="685"/>
    </row>
    <row r="18" spans="1:10" s="683" customFormat="1" ht="22" customHeight="1" x14ac:dyDescent="0.2">
      <c r="A18" s="683" t="s">
        <v>1637</v>
      </c>
    </row>
    <row r="19" spans="1:10" s="683" customFormat="1" ht="22" customHeight="1" x14ac:dyDescent="0.2">
      <c r="B19" s="688"/>
      <c r="C19" s="689" t="s">
        <v>1638</v>
      </c>
      <c r="D19" s="690"/>
      <c r="E19" s="688"/>
      <c r="F19" s="691" t="s">
        <v>1639</v>
      </c>
      <c r="G19" s="692"/>
      <c r="H19" s="693"/>
      <c r="I19" s="694"/>
    </row>
    <row r="20" spans="1:10" s="683" customFormat="1" ht="22" customHeight="1" x14ac:dyDescent="0.2">
      <c r="B20" s="688"/>
      <c r="C20" s="689" t="s">
        <v>1640</v>
      </c>
      <c r="D20" s="690"/>
      <c r="E20" s="688"/>
      <c r="F20" s="691" t="s">
        <v>1641</v>
      </c>
      <c r="G20" s="692"/>
      <c r="H20" s="693"/>
      <c r="I20" s="694"/>
    </row>
  </sheetData>
  <sheetProtection formatRows="0"/>
  <customSheetViews>
    <customSheetView guid="{CB65DC77-56B9-4B82-BA4C-940D5F0607D4}" showGridLines="0" zeroValues="0">
      <selection activeCell="H15" sqref="H15"/>
      <pageMargins left="0.75" right="0.75" top="0.65" bottom="0.77" header="0.44" footer="0.37"/>
      <pageSetup paperSize="9" orientation="landscape" horizontalDpi="4294967292" verticalDpi="300" r:id="rId1"/>
      <headerFooter alignWithMargins="0">
        <oddFooter>&amp;C&amp;A</oddFooter>
      </headerFooter>
    </customSheetView>
    <customSheetView guid="{EA53CA90-5139-4B28-B317-A0192C4E22DE}" showPageBreaks="1" showGridLines="0" zeroValues="0">
      <selection activeCell="H15" sqref="H15"/>
      <pageMargins left="0.75" right="0.75" top="0.65" bottom="0.77" header="0.44" footer="0.37"/>
      <pageSetup paperSize="9" orientation="landscape" horizontalDpi="4294967292" verticalDpi="300" r:id="rId2"/>
      <headerFooter alignWithMargins="0">
        <oddFooter>&amp;C&amp;A</oddFooter>
      </headerFooter>
    </customSheetView>
  </customSheetViews>
  <mergeCells count="2">
    <mergeCell ref="G8:H8"/>
    <mergeCell ref="H12:K12"/>
  </mergeCells>
  <phoneticPr fontId="3"/>
  <dataValidations count="5">
    <dataValidation type="list" operator="equal" allowBlank="1" showInputMessage="1" showErrorMessage="1" errorTitle="入力規則違反" error="リストから選択してください" sqref="B3:B4 G3:G4 B11:B12 G11:G12" xr:uid="{00000000-0002-0000-1000-000000000000}">
      <formula1>"○"</formula1>
    </dataValidation>
    <dataValidation type="list" allowBlank="1" showInputMessage="1" showErrorMessage="1" sqref="G8" xr:uid="{1F7B1FA5-B58E-4FA8-B970-2E240B53EB11}">
      <formula1>"している,していない,非該当"</formula1>
    </dataValidation>
    <dataValidation type="list" operator="equal" allowBlank="1" showErrorMessage="1" errorTitle="入力規則違反" error="リストから選択してください" sqref="IJ19:IJ20 SF19:SF20 ACB19:ACB20 ALX19:ALX20 AVT19:AVT20 BFP19:BFP20 BPL19:BPL20 BZH19:BZH20 CJD19:CJD20 CSZ19:CSZ20 DCV19:DCV20 DMR19:DMR20 DWN19:DWN20 EGJ19:EGJ20 EQF19:EQF20 FAB19:FAB20 FJX19:FJX20 FTT19:FTT20 GDP19:GDP20 GNL19:GNL20 GXH19:GXH20 HHD19:HHD20 HQZ19:HQZ20 IAV19:IAV20 IKR19:IKR20 IUN19:IUN20 JEJ19:JEJ20 JOF19:JOF20 JYB19:JYB20 KHX19:KHX20 KRT19:KRT20 LBP19:LBP20 LLL19:LLL20 LVH19:LVH20 MFD19:MFD20 MOZ19:MOZ20 MYV19:MYV20 NIR19:NIR20 NSN19:NSN20 OCJ19:OCJ20 OMF19:OMF20 OWB19:OWB20 PFX19:PFX20 PPT19:PPT20 PZP19:PZP20 QJL19:QJL20 QTH19:QTH20 RDD19:RDD20 RMZ19:RMZ20 RWV19:RWV20 SGR19:SGR20 SQN19:SQN20 TAJ19:TAJ20 TKF19:TKF20 TUB19:TUB20 UDX19:UDX20 UNT19:UNT20 UXP19:UXP20 VHL19:VHL20 VRH19:VRH20 WBD19:WBD20 WKZ19:WKZ20 WUV19:WUV20 B19:B20 IU19:IU20 SQ19:SQ20 ACM19:ACM20 AMI19:AMI20 AWE19:AWE20 BGA19:BGA20 BPW19:BPW20 BZS19:BZS20 CJO19:CJO20 CTK19:CTK20 DDG19:DDG20 DNC19:DNC20 DWY19:DWY20 EGU19:EGU20 EQQ19:EQQ20 FAM19:FAM20 FKI19:FKI20 FUE19:FUE20 GEA19:GEA20 GNW19:GNW20 GXS19:GXS20 HHO19:HHO20 HRK19:HRK20 IBG19:IBG20 ILC19:ILC20 IUY19:IUY20 JEU19:JEU20 JOQ19:JOQ20 JYM19:JYM20 KII19:KII20 KSE19:KSE20 LCA19:LCA20 LLW19:LLW20 LVS19:LVS20 MFO19:MFO20 MPK19:MPK20 MZG19:MZG20 NJC19:NJC20 NSY19:NSY20 OCU19:OCU20 OMQ19:OMQ20 OWM19:OWM20 PGI19:PGI20 PQE19:PQE20 QAA19:QAA20 QJW19:QJW20 QTS19:QTS20 RDO19:RDO20 RNK19:RNK20 RXG19:RXG20 SHC19:SHC20 SQY19:SQY20 TAU19:TAU20 TKQ19:TKQ20 TUM19:TUM20 UEI19:UEI20 UOE19:UOE20 UYA19:UYA20 VHW19:VHW20 VRS19:VRS20 WBO19:WBO20 WLK19:WLK20 WVG19:WVG20 E19:E20" xr:uid="{C1D41BE9-1712-4392-B267-9DCAB9DF728C}">
      <formula1>"○"</formula1>
      <formula2>0</formula2>
    </dataValidation>
    <dataValidation type="list" operator="equal" allowBlank="1" showErrorMessage="1" errorTitle="入力規則違反" error="リストから選択してください"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xr:uid="{46E95CC5-DC9D-4975-A1C4-F33EE8372BAE}">
      <formula1>"いる,いない"</formula1>
      <formula2>0</formula2>
    </dataValidation>
    <dataValidation type="list" operator="equal" allowBlank="1" showErrorMessage="1" errorTitle="入力規則違反" error="リストから選択してください" sqref="G15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xr:uid="{7859BDBC-E6D7-4193-BFEE-25124D2F2ECE}">
      <formula1>"ある,ない"</formula1>
    </dataValidation>
  </dataValidations>
  <pageMargins left="0.74803149606299213" right="0.74803149606299213" top="0.6692913385826772" bottom="0.78740157480314965" header="0.43307086614173229" footer="0.35433070866141736"/>
  <pageSetup paperSize="9" orientation="landscape" r:id="rId3"/>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L17"/>
  <sheetViews>
    <sheetView showGridLines="0" view="pageBreakPreview" zoomScale="83" zoomScaleNormal="90" zoomScaleSheetLayoutView="83" workbookViewId="0">
      <selection activeCell="O9" sqref="O9"/>
    </sheetView>
  </sheetViews>
  <sheetFormatPr defaultColWidth="9" defaultRowHeight="22" customHeight="1" x14ac:dyDescent="0.2"/>
  <cols>
    <col min="1" max="1" width="6.453125" style="409" customWidth="1"/>
    <col min="2" max="2" width="7.453125" style="409" customWidth="1"/>
    <col min="3" max="3" width="16.6328125" style="409" customWidth="1"/>
    <col min="4" max="4" width="7.453125" style="409" customWidth="1"/>
    <col min="5" max="5" width="16.6328125" style="409" customWidth="1"/>
    <col min="6" max="6" width="7.453125" style="409" customWidth="1"/>
    <col min="7" max="7" width="16.6328125" style="409" customWidth="1"/>
    <col min="8" max="8" width="7.453125" style="409" customWidth="1"/>
    <col min="9" max="9" width="8.7265625" style="409" customWidth="1"/>
    <col min="10" max="12" width="9" style="409"/>
    <col min="13" max="13" width="6.7265625" style="409" customWidth="1"/>
    <col min="14" max="16384" width="9" style="409"/>
  </cols>
  <sheetData>
    <row r="1" spans="1:12" ht="22" customHeight="1" x14ac:dyDescent="0.2">
      <c r="A1" s="327" t="s">
        <v>1644</v>
      </c>
    </row>
    <row r="2" spans="1:12" ht="22" customHeight="1" x14ac:dyDescent="0.2">
      <c r="A2" s="327" t="s">
        <v>116</v>
      </c>
      <c r="C2" s="399"/>
      <c r="D2" s="715"/>
      <c r="E2" s="715"/>
      <c r="F2" s="678"/>
      <c r="G2" s="715"/>
    </row>
    <row r="3" spans="1:12" ht="22" customHeight="1" x14ac:dyDescent="0.2">
      <c r="A3" s="327" t="s">
        <v>115</v>
      </c>
    </row>
    <row r="4" spans="1:12" ht="22" customHeight="1" x14ac:dyDescent="0.2">
      <c r="A4" s="327"/>
      <c r="B4" s="1366"/>
      <c r="C4" s="1367" t="s">
        <v>147</v>
      </c>
      <c r="D4" s="1366"/>
      <c r="E4" s="1367" t="s">
        <v>148</v>
      </c>
      <c r="F4" s="1366"/>
      <c r="G4" s="1368" t="s">
        <v>150</v>
      </c>
    </row>
    <row r="5" spans="1:12" ht="13" x14ac:dyDescent="0.2">
      <c r="A5" s="327"/>
      <c r="C5" s="327"/>
      <c r="H5" s="1369"/>
    </row>
    <row r="6" spans="1:12" s="677" customFormat="1" ht="27" customHeight="1" x14ac:dyDescent="0.2">
      <c r="A6" s="327" t="s">
        <v>1522</v>
      </c>
      <c r="B6" s="409"/>
      <c r="C6" s="399"/>
      <c r="D6" s="715"/>
      <c r="E6" s="409"/>
      <c r="F6" s="409"/>
      <c r="G6" s="409"/>
      <c r="H6" s="409"/>
      <c r="I6" s="678"/>
    </row>
    <row r="7" spans="1:12" s="347" customFormat="1" ht="22" customHeight="1" x14ac:dyDescent="0.2">
      <c r="A7" s="347" t="s">
        <v>1367</v>
      </c>
      <c r="B7" s="868"/>
      <c r="D7" s="868"/>
      <c r="E7" s="868"/>
      <c r="F7" s="868"/>
      <c r="G7" s="868"/>
      <c r="H7" s="677"/>
    </row>
    <row r="8" spans="1:12" s="347" customFormat="1" ht="22" customHeight="1" x14ac:dyDescent="0.2">
      <c r="A8" s="347" t="s">
        <v>1813</v>
      </c>
      <c r="B8" s="868"/>
      <c r="D8" s="868"/>
      <c r="E8" s="868"/>
      <c r="F8" s="868"/>
      <c r="G8" s="868"/>
    </row>
    <row r="9" spans="1:12" s="347" customFormat="1" ht="22" customHeight="1" x14ac:dyDescent="0.2">
      <c r="B9" s="402"/>
      <c r="C9" s="472" t="s">
        <v>135</v>
      </c>
      <c r="D9" s="398"/>
      <c r="E9" s="868"/>
      <c r="F9" s="868"/>
      <c r="G9" s="868"/>
    </row>
    <row r="10" spans="1:12" s="347" customFormat="1" ht="22" customHeight="1" x14ac:dyDescent="0.2">
      <c r="B10" s="402"/>
      <c r="C10" s="888" t="s">
        <v>1368</v>
      </c>
      <c r="F10" s="868"/>
      <c r="G10" s="868"/>
    </row>
    <row r="11" spans="1:12" s="347" customFormat="1" ht="22" customHeight="1" x14ac:dyDescent="0.2">
      <c r="C11" s="757" t="s">
        <v>367</v>
      </c>
      <c r="D11" s="1370"/>
      <c r="E11" s="1370"/>
      <c r="F11" s="1370"/>
      <c r="G11" s="1370"/>
      <c r="H11" s="1370"/>
      <c r="I11" s="1370"/>
      <c r="J11" s="1370"/>
      <c r="K11" s="1370"/>
      <c r="L11" s="1370"/>
    </row>
    <row r="12" spans="1:12" s="677" customFormat="1" ht="11.25" customHeight="1" x14ac:dyDescent="0.2"/>
    <row r="13" spans="1:12" s="326" customFormat="1" ht="22" customHeight="1" x14ac:dyDescent="0.2">
      <c r="A13" s="326" t="s">
        <v>1647</v>
      </c>
    </row>
    <row r="14" spans="1:12" s="326" customFormat="1" ht="24" customHeight="1" x14ac:dyDescent="0.2">
      <c r="B14" s="402"/>
      <c r="C14" s="1371"/>
    </row>
    <row r="15" spans="1:12" s="677" customFormat="1" ht="11.25" customHeight="1" x14ac:dyDescent="0.2"/>
    <row r="16" spans="1:12" s="326" customFormat="1" ht="22" customHeight="1" x14ac:dyDescent="0.2">
      <c r="A16" s="326" t="s">
        <v>1648</v>
      </c>
    </row>
    <row r="17" spans="2:12" s="326" customFormat="1" ht="100.5" customHeight="1" x14ac:dyDescent="0.2">
      <c r="B17" s="1372"/>
      <c r="C17" s="1372"/>
      <c r="D17" s="1372"/>
      <c r="E17" s="1372"/>
      <c r="F17" s="1372"/>
      <c r="G17" s="1372"/>
      <c r="H17" s="1372"/>
      <c r="I17" s="1372"/>
      <c r="J17" s="1372"/>
      <c r="K17" s="1372"/>
      <c r="L17" s="1372"/>
    </row>
  </sheetData>
  <sheetProtection formatRows="0"/>
  <customSheetViews>
    <customSheetView guid="{CB65DC77-56B9-4B82-BA4C-940D5F0607D4}" scale="90" showGridLines="0">
      <selection activeCell="B3" sqref="B3"/>
      <pageMargins left="0.75" right="0.27" top="0.49" bottom="0.55000000000000004" header="0.44" footer="0.32"/>
      <pageSetup paperSize="9" orientation="landscape" horizontalDpi="4294967292" r:id="rId1"/>
      <headerFooter alignWithMargins="0">
        <oddFooter>&amp;C&amp;A</oddFooter>
      </headerFooter>
    </customSheetView>
    <customSheetView guid="{EA53CA90-5139-4B28-B317-A0192C4E22DE}" scale="90" showPageBreaks="1" showGridLines="0">
      <selection activeCell="B3" sqref="B3"/>
      <pageMargins left="0.75" right="0.27" top="0.49" bottom="0.55000000000000004" header="0.44" footer="0.32"/>
      <pageSetup paperSize="9" orientation="landscape" horizontalDpi="4294967292" r:id="rId2"/>
      <headerFooter alignWithMargins="0">
        <oddFooter>&amp;C&amp;A</oddFooter>
      </headerFooter>
    </customSheetView>
  </customSheetViews>
  <mergeCells count="2">
    <mergeCell ref="D11:L11"/>
    <mergeCell ref="B17:L17"/>
  </mergeCells>
  <phoneticPr fontId="3"/>
  <dataValidations count="2">
    <dataValidation type="list" operator="equal" allowBlank="1" showInputMessage="1" showErrorMessage="1" errorTitle="入力規則違反" error="リストから選択してください" sqref="B4 D4 F4 F2 B14 B9:B10 I6" xr:uid="{00000000-0002-0000-1300-000000000000}">
      <formula1>"○"</formula1>
    </dataValidation>
    <dataValidation type="list" allowBlank="1" showInputMessage="1" showErrorMessage="1" sqref="B7" xr:uid="{00000000-0002-0000-1300-000001000000}">
      <formula1>"いる,いない"</formula1>
    </dataValidation>
  </dataValidations>
  <pageMargins left="0.74803149606299213" right="0.27559055118110237" top="0.47244094488188981" bottom="0.55118110236220474" header="0.43307086614173229" footer="0.31496062992125984"/>
  <pageSetup paperSize="9" orientation="landscape" r:id="rId3"/>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dimension ref="A1:E21"/>
  <sheetViews>
    <sheetView showGridLines="0" view="pageBreakPreview" zoomScale="78" zoomScaleNormal="85" zoomScaleSheetLayoutView="78" workbookViewId="0">
      <selection activeCell="J9" sqref="J9"/>
    </sheetView>
  </sheetViews>
  <sheetFormatPr defaultColWidth="9" defaultRowHeight="25" customHeight="1" x14ac:dyDescent="0.2"/>
  <cols>
    <col min="1" max="1" width="15.453125" style="326" customWidth="1"/>
    <col min="2" max="2" width="25.7265625" style="326" customWidth="1"/>
    <col min="3" max="3" width="18.6328125" style="326" customWidth="1"/>
    <col min="4" max="4" width="17.453125" style="326" customWidth="1"/>
    <col min="5" max="5" width="22.453125" style="326" customWidth="1"/>
    <col min="6" max="6" width="6.6328125" style="326" customWidth="1"/>
    <col min="7" max="16384" width="9" style="326"/>
  </cols>
  <sheetData>
    <row r="1" spans="1:5" ht="25" customHeight="1" x14ac:dyDescent="0.2">
      <c r="A1" s="326" t="s">
        <v>1649</v>
      </c>
    </row>
    <row r="2" spans="1:5" s="881" customFormat="1" ht="25" customHeight="1" x14ac:dyDescent="0.2">
      <c r="A2" s="881" t="s">
        <v>1814</v>
      </c>
    </row>
    <row r="3" spans="1:5" s="881" customFormat="1" ht="25" customHeight="1" x14ac:dyDescent="0.2">
      <c r="A3" s="409" t="s">
        <v>1815</v>
      </c>
    </row>
    <row r="4" spans="1:5" s="881" customFormat="1" ht="25" customHeight="1" x14ac:dyDescent="0.2">
      <c r="A4" s="409"/>
      <c r="B4" s="678"/>
      <c r="C4" s="695" t="s">
        <v>17</v>
      </c>
      <c r="E4" s="696"/>
    </row>
    <row r="5" spans="1:5" s="881" customFormat="1" ht="25" customHeight="1" x14ac:dyDescent="0.2">
      <c r="A5" s="697" t="s">
        <v>16</v>
      </c>
      <c r="B5" s="501"/>
      <c r="C5" s="868" t="s">
        <v>15</v>
      </c>
      <c r="D5" s="868"/>
      <c r="E5" s="399"/>
    </row>
    <row r="6" spans="1:5" s="881" customFormat="1" ht="25" customHeight="1" x14ac:dyDescent="0.2">
      <c r="A6" s="409"/>
      <c r="C6" s="326"/>
      <c r="D6" s="326"/>
      <c r="E6" s="326"/>
    </row>
    <row r="7" spans="1:5" s="881" customFormat="1" ht="25" customHeight="1" x14ac:dyDescent="0.2">
      <c r="A7" s="409" t="s">
        <v>1816</v>
      </c>
      <c r="B7" s="868"/>
      <c r="C7" s="868"/>
      <c r="D7" s="868"/>
      <c r="E7" s="868"/>
    </row>
    <row r="8" spans="1:5" s="881" customFormat="1" ht="25" customHeight="1" x14ac:dyDescent="0.2">
      <c r="A8" s="409"/>
      <c r="B8" s="678"/>
      <c r="C8" s="695" t="s">
        <v>103</v>
      </c>
      <c r="E8" s="696"/>
    </row>
    <row r="9" spans="1:5" s="881" customFormat="1" ht="25" customHeight="1" x14ac:dyDescent="0.2">
      <c r="A9" s="697" t="s">
        <v>1863</v>
      </c>
      <c r="B9" s="501"/>
      <c r="C9" s="868" t="s">
        <v>14</v>
      </c>
      <c r="D9" s="698"/>
    </row>
    <row r="10" spans="1:5" s="881" customFormat="1" ht="25" customHeight="1" x14ac:dyDescent="0.2">
      <c r="A10" s="409"/>
      <c r="C10" s="326"/>
      <c r="D10" s="326"/>
      <c r="E10" s="326"/>
    </row>
    <row r="11" spans="1:5" s="881" customFormat="1" ht="25" customHeight="1" x14ac:dyDescent="0.2">
      <c r="A11" s="409" t="s">
        <v>1817</v>
      </c>
      <c r="B11" s="868"/>
      <c r="C11" s="868"/>
      <c r="D11" s="868"/>
      <c r="E11" s="868"/>
    </row>
    <row r="12" spans="1:5" s="881" customFormat="1" ht="25" customHeight="1" x14ac:dyDescent="0.2">
      <c r="A12" s="409"/>
      <c r="B12" s="678"/>
      <c r="C12" s="695" t="s">
        <v>103</v>
      </c>
      <c r="E12" s="696"/>
    </row>
    <row r="13" spans="1:5" s="881" customFormat="1" ht="25" customHeight="1" x14ac:dyDescent="0.2">
      <c r="A13" s="697" t="s">
        <v>1864</v>
      </c>
      <c r="B13" s="501"/>
      <c r="C13" s="868" t="s">
        <v>14</v>
      </c>
      <c r="D13" s="698"/>
    </row>
    <row r="15" spans="1:5" s="881" customFormat="1" ht="25" customHeight="1" x14ac:dyDescent="0.2">
      <c r="A15" s="409" t="s">
        <v>1818</v>
      </c>
      <c r="B15" s="868"/>
      <c r="C15" s="868"/>
      <c r="D15" s="868"/>
      <c r="E15" s="868"/>
    </row>
    <row r="16" spans="1:5" s="881" customFormat="1" ht="25" customHeight="1" x14ac:dyDescent="0.2">
      <c r="A16" s="409"/>
      <c r="B16" s="678"/>
      <c r="C16" s="695" t="s">
        <v>103</v>
      </c>
      <c r="E16" s="696"/>
    </row>
    <row r="17" spans="1:4" s="881" customFormat="1" ht="25" customHeight="1" x14ac:dyDescent="0.2">
      <c r="A17" s="697" t="s">
        <v>1863</v>
      </c>
      <c r="B17" s="501"/>
      <c r="C17" s="868" t="s">
        <v>616</v>
      </c>
      <c r="D17" s="698"/>
    </row>
    <row r="19" spans="1:4" ht="25" customHeight="1" x14ac:dyDescent="0.2">
      <c r="A19" s="409" t="s">
        <v>1819</v>
      </c>
      <c r="B19" s="868"/>
      <c r="C19" s="868"/>
      <c r="D19" s="868"/>
    </row>
    <row r="20" spans="1:4" ht="25" customHeight="1" x14ac:dyDescent="0.2">
      <c r="A20" s="409"/>
      <c r="B20" s="678"/>
      <c r="C20" s="695" t="s">
        <v>103</v>
      </c>
      <c r="D20" s="699"/>
    </row>
    <row r="21" spans="1:4" ht="25" customHeight="1" x14ac:dyDescent="0.2">
      <c r="A21" s="697" t="s">
        <v>1863</v>
      </c>
      <c r="B21" s="501"/>
      <c r="C21" s="868" t="s">
        <v>616</v>
      </c>
      <c r="D21" s="698"/>
    </row>
  </sheetData>
  <sheetProtection formatRows="0"/>
  <customSheetViews>
    <customSheetView guid="{CB65DC77-56B9-4B82-BA4C-940D5F0607D4}" scale="90" showGridLines="0">
      <selection activeCell="B3" sqref="B3"/>
      <pageMargins left="0.75" right="0.75" top="1" bottom="1" header="0.51200000000000001" footer="0.51200000000000001"/>
      <pageSetup paperSize="9" orientation="landscape" horizontalDpi="4294967293" r:id="rId1"/>
      <headerFooter alignWithMargins="0">
        <oddFooter>&amp;C&amp;A</oddFooter>
      </headerFooter>
    </customSheetView>
    <customSheetView guid="{EA53CA90-5139-4B28-B317-A0192C4E22DE}" scale="90" showPageBreaks="1" showGridLines="0">
      <selection activeCell="B3" sqref="B3"/>
      <pageMargins left="0.75" right="0.75" top="1" bottom="1" header="0.51200000000000001" footer="0.51200000000000001"/>
      <pageSetup paperSize="9" orientation="landscape" horizontalDpi="4294967293" r:id="rId2"/>
      <headerFooter alignWithMargins="0">
        <oddFooter>&amp;C&amp;A</oddFooter>
      </headerFooter>
    </customSheetView>
  </customSheetViews>
  <phoneticPr fontId="3"/>
  <dataValidations count="3">
    <dataValidation type="list" operator="equal" allowBlank="1" showInputMessage="1" showErrorMessage="1" errorTitle="入力規則違反" error="リストから選択してください" sqref="B4" xr:uid="{00000000-0002-0000-1500-000000000000}">
      <formula1>"有,無,非該当"</formula1>
    </dataValidation>
    <dataValidation type="list" operator="equal" allowBlank="1" showInputMessage="1" showErrorMessage="1" errorTitle="入力規則違反" error="リストから選択してください" sqref="B8 B12 B16" xr:uid="{00000000-0002-0000-1500-000001000000}">
      <formula1>"いる,いない,非該当"</formula1>
    </dataValidation>
    <dataValidation type="list" allowBlank="1" showInputMessage="1" showErrorMessage="1" sqref="B20" xr:uid="{00000000-0002-0000-1500-000003000000}">
      <formula1>"いる,いない,非該当"</formula1>
    </dataValidation>
  </dataValidations>
  <pageMargins left="0.74803149606299213" right="0.74803149606299213" top="0.65" bottom="0.46" header="0.51181102362204722" footer="0.23"/>
  <pageSetup paperSize="9" orientation="landscape" r:id="rId3"/>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dimension ref="A1:E26"/>
  <sheetViews>
    <sheetView showGridLines="0" view="pageBreakPreview" zoomScale="65" zoomScaleNormal="80" zoomScaleSheetLayoutView="65" workbookViewId="0">
      <selection activeCell="K14" sqref="K14"/>
    </sheetView>
  </sheetViews>
  <sheetFormatPr defaultColWidth="12.6328125" defaultRowHeight="25" customHeight="1" x14ac:dyDescent="0.2"/>
  <cols>
    <col min="1" max="1" width="4.90625" style="881" customWidth="1"/>
    <col min="2" max="2" width="7.26953125" style="881" customWidth="1"/>
    <col min="3" max="3" width="21.6328125" style="881" customWidth="1"/>
    <col min="4" max="4" width="62.08984375" style="881" customWidth="1"/>
    <col min="5" max="5" width="24.08984375" style="881" customWidth="1"/>
    <col min="6" max="6" width="12.90625" style="881" customWidth="1"/>
    <col min="7" max="16384" width="12.6328125" style="881"/>
  </cols>
  <sheetData>
    <row r="1" spans="1:5" ht="25" customHeight="1" x14ac:dyDescent="0.2">
      <c r="A1" s="881" t="s">
        <v>1820</v>
      </c>
    </row>
    <row r="2" spans="1:5" ht="15" customHeight="1" x14ac:dyDescent="0.2">
      <c r="B2" s="700"/>
      <c r="C2" s="701" t="s">
        <v>138</v>
      </c>
      <c r="D2" s="702"/>
      <c r="E2" s="703" t="s">
        <v>0</v>
      </c>
    </row>
    <row r="3" spans="1:5" ht="20.25" customHeight="1" x14ac:dyDescent="0.2">
      <c r="B3" s="704">
        <v>1</v>
      </c>
      <c r="C3" s="705" t="s">
        <v>131</v>
      </c>
      <c r="D3" s="706"/>
      <c r="E3" s="707"/>
    </row>
    <row r="4" spans="1:5" ht="20.25" customHeight="1" x14ac:dyDescent="0.2">
      <c r="B4" s="343">
        <v>2</v>
      </c>
      <c r="C4" s="500" t="s">
        <v>49</v>
      </c>
      <c r="D4" s="700"/>
      <c r="E4" s="707"/>
    </row>
    <row r="5" spans="1:5" ht="20.25" customHeight="1" x14ac:dyDescent="0.2">
      <c r="B5" s="343">
        <v>3</v>
      </c>
      <c r="C5" s="500" t="s">
        <v>50</v>
      </c>
      <c r="D5" s="700"/>
      <c r="E5" s="707"/>
    </row>
    <row r="6" spans="1:5" ht="20.25" customHeight="1" x14ac:dyDescent="0.2">
      <c r="B6" s="343">
        <v>4</v>
      </c>
      <c r="C6" s="500" t="s">
        <v>51</v>
      </c>
      <c r="D6" s="700"/>
      <c r="E6" s="707"/>
    </row>
    <row r="7" spans="1:5" ht="20.25" customHeight="1" x14ac:dyDescent="0.2">
      <c r="B7" s="343">
        <v>5</v>
      </c>
      <c r="C7" s="500" t="s">
        <v>52</v>
      </c>
      <c r="D7" s="700"/>
      <c r="E7" s="707"/>
    </row>
    <row r="8" spans="1:5" ht="20.25" customHeight="1" x14ac:dyDescent="0.2">
      <c r="B8" s="343">
        <v>6</v>
      </c>
      <c r="C8" s="500" t="s">
        <v>53</v>
      </c>
      <c r="D8" s="700"/>
      <c r="E8" s="707"/>
    </row>
    <row r="9" spans="1:5" ht="20.25" customHeight="1" x14ac:dyDescent="0.2">
      <c r="B9" s="343">
        <v>7</v>
      </c>
      <c r="C9" s="500" t="s">
        <v>54</v>
      </c>
      <c r="D9" s="700"/>
      <c r="E9" s="707"/>
    </row>
    <row r="10" spans="1:5" ht="20.25" customHeight="1" x14ac:dyDescent="0.2">
      <c r="B10" s="343">
        <v>8</v>
      </c>
      <c r="C10" s="500" t="s">
        <v>55</v>
      </c>
      <c r="D10" s="700"/>
      <c r="E10" s="708"/>
    </row>
    <row r="11" spans="1:5" ht="20.25" customHeight="1" x14ac:dyDescent="0.2">
      <c r="B11" s="343">
        <v>9</v>
      </c>
      <c r="C11" s="368" t="s">
        <v>56</v>
      </c>
      <c r="D11" s="709"/>
      <c r="E11" s="708"/>
    </row>
    <row r="12" spans="1:5" ht="20.25" customHeight="1" x14ac:dyDescent="0.2">
      <c r="B12" s="343">
        <v>10</v>
      </c>
      <c r="C12" s="500" t="s">
        <v>57</v>
      </c>
      <c r="D12" s="700"/>
      <c r="E12" s="708"/>
    </row>
    <row r="13" spans="1:5" ht="20.25" customHeight="1" x14ac:dyDescent="0.2">
      <c r="B13" s="343">
        <v>11</v>
      </c>
      <c r="C13" s="500" t="s">
        <v>58</v>
      </c>
      <c r="D13" s="700"/>
      <c r="E13" s="708"/>
    </row>
    <row r="14" spans="1:5" ht="20.25" customHeight="1" x14ac:dyDescent="0.2">
      <c r="B14" s="343">
        <v>12</v>
      </c>
      <c r="C14" s="500" t="s">
        <v>1</v>
      </c>
      <c r="D14" s="700"/>
      <c r="E14" s="708"/>
    </row>
    <row r="15" spans="1:5" ht="20.25" customHeight="1" x14ac:dyDescent="0.2">
      <c r="B15" s="343">
        <v>13</v>
      </c>
      <c r="C15" s="500" t="s">
        <v>126</v>
      </c>
      <c r="D15" s="700"/>
      <c r="E15" s="708"/>
    </row>
    <row r="16" spans="1:5" ht="20.25" customHeight="1" x14ac:dyDescent="0.2">
      <c r="B16" s="343">
        <v>14</v>
      </c>
      <c r="C16" s="500" t="s">
        <v>127</v>
      </c>
      <c r="D16" s="700"/>
      <c r="E16" s="708"/>
    </row>
    <row r="17" spans="2:5" ht="20.25" customHeight="1" x14ac:dyDescent="0.2">
      <c r="B17" s="343">
        <v>15</v>
      </c>
      <c r="C17" s="500" t="s">
        <v>128</v>
      </c>
      <c r="D17" s="700"/>
      <c r="E17" s="708"/>
    </row>
    <row r="18" spans="2:5" ht="20.25" customHeight="1" x14ac:dyDescent="0.2">
      <c r="B18" s="343">
        <v>16</v>
      </c>
      <c r="C18" s="500" t="s">
        <v>129</v>
      </c>
      <c r="D18" s="700"/>
      <c r="E18" s="708"/>
    </row>
    <row r="19" spans="2:5" ht="20.25" customHeight="1" x14ac:dyDescent="0.2">
      <c r="B19" s="343">
        <v>17</v>
      </c>
      <c r="C19" s="500" t="s">
        <v>132</v>
      </c>
      <c r="D19" s="700"/>
      <c r="E19" s="708"/>
    </row>
    <row r="20" spans="2:5" ht="20.25" customHeight="1" x14ac:dyDescent="0.2">
      <c r="B20" s="343">
        <v>18</v>
      </c>
      <c r="C20" s="500" t="s">
        <v>133</v>
      </c>
      <c r="D20" s="700"/>
      <c r="E20" s="708"/>
    </row>
    <row r="21" spans="2:5" ht="20.25" customHeight="1" x14ac:dyDescent="0.2">
      <c r="B21" s="343">
        <v>19</v>
      </c>
      <c r="C21" s="500" t="s">
        <v>2</v>
      </c>
      <c r="D21" s="700"/>
      <c r="E21" s="708"/>
    </row>
    <row r="22" spans="2:5" ht="20.25" customHeight="1" x14ac:dyDescent="0.2">
      <c r="B22" s="343">
        <v>20</v>
      </c>
      <c r="C22" s="500" t="s">
        <v>27</v>
      </c>
      <c r="D22" s="700"/>
      <c r="E22" s="708"/>
    </row>
    <row r="23" spans="2:5" ht="20.25" customHeight="1" x14ac:dyDescent="0.2">
      <c r="B23" s="343">
        <v>21</v>
      </c>
      <c r="C23" s="500" t="s">
        <v>13</v>
      </c>
      <c r="D23" s="700"/>
      <c r="E23" s="708"/>
    </row>
    <row r="24" spans="2:5" ht="20.25" customHeight="1" x14ac:dyDescent="0.2">
      <c r="B24" s="343">
        <v>22</v>
      </c>
      <c r="C24" s="1066" t="s">
        <v>1821</v>
      </c>
      <c r="D24" s="1067"/>
      <c r="E24" s="708"/>
    </row>
    <row r="25" spans="2:5" ht="25" customHeight="1" x14ac:dyDescent="0.2">
      <c r="B25" s="710">
        <v>23</v>
      </c>
      <c r="C25" s="883" t="s">
        <v>1511</v>
      </c>
      <c r="D25" s="711"/>
      <c r="E25" s="708"/>
    </row>
    <row r="26" spans="2:5" ht="25" customHeight="1" x14ac:dyDescent="0.2">
      <c r="B26" s="343">
        <v>24</v>
      </c>
      <c r="C26" s="370" t="s">
        <v>1512</v>
      </c>
      <c r="D26" s="1068"/>
      <c r="E26" s="1069"/>
    </row>
  </sheetData>
  <sheetProtection formatRows="0"/>
  <customSheetViews>
    <customSheetView guid="{CB65DC77-56B9-4B82-BA4C-940D5F0607D4}" scale="90" showGridLines="0">
      <selection activeCell="G10" sqref="G10"/>
      <colBreaks count="2" manualBreakCount="2">
        <brk id="5" max="1048575" man="1"/>
        <brk id="16" max="1048575" man="1"/>
      </colBreaks>
      <pageMargins left="0.75" right="0.75" top="1" bottom="0.88" header="0.51200000000000001" footer="0.51200000000000001"/>
      <pageSetup paperSize="9" scale="95" orientation="landscape" horizontalDpi="4294967293" r:id="rId1"/>
      <headerFooter alignWithMargins="0">
        <oddFooter>&amp;C&amp;A</oddFooter>
      </headerFooter>
    </customSheetView>
    <customSheetView guid="{EA53CA90-5139-4B28-B317-A0192C4E22DE}" scale="90" showPageBreaks="1" showGridLines="0">
      <selection activeCell="G10" sqref="G10"/>
      <colBreaks count="2" manualBreakCount="2">
        <brk id="5" max="1048575" man="1"/>
        <brk id="16" max="1048575" man="1"/>
      </colBreaks>
      <pageMargins left="0.75" right="0.75" top="1" bottom="0.88" header="0.51200000000000001" footer="0.51200000000000001"/>
      <pageSetup paperSize="9" scale="95" orientation="landscape" horizontalDpi="4294967293" r:id="rId2"/>
      <headerFooter alignWithMargins="0">
        <oddFooter>&amp;C&amp;A</oddFooter>
      </headerFooter>
    </customSheetView>
  </customSheetViews>
  <mergeCells count="2">
    <mergeCell ref="C24:D24"/>
    <mergeCell ref="D26:E26"/>
  </mergeCells>
  <phoneticPr fontId="3"/>
  <dataValidations count="1">
    <dataValidation type="list" operator="equal" allowBlank="1" showInputMessage="1" showErrorMessage="1" errorTitle="入力規則違反" error="リストから選択してください" sqref="E3:E25" xr:uid="{00000000-0002-0000-1600-000000000000}">
      <formula1>"○,×,／"</formula1>
    </dataValidation>
  </dataValidations>
  <pageMargins left="0.74803149606299213" right="0.74803149606299213" top="0.56999999999999995" bottom="0.19685039370078741" header="0.51181102362204722" footer="0.34"/>
  <pageSetup paperSize="9" orientation="landscape" r:id="rId3"/>
  <headerFooter alignWithMargins="0">
    <oddFooter>&amp;C&amp;A</oddFooter>
  </headerFooter>
  <colBreaks count="2" manualBreakCount="2">
    <brk id="5" max="1048575" man="1"/>
    <brk id="16"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7"/>
  <dimension ref="A1:J24"/>
  <sheetViews>
    <sheetView showGridLines="0" view="pageBreakPreview" zoomScale="78" zoomScaleNormal="100" zoomScaleSheetLayoutView="78" workbookViewId="0">
      <selection activeCell="O13" sqref="O13"/>
    </sheetView>
  </sheetViews>
  <sheetFormatPr defaultColWidth="12.6328125" defaultRowHeight="22" customHeight="1" x14ac:dyDescent="0.2"/>
  <cols>
    <col min="1" max="1" width="8.08984375" style="881" customWidth="1"/>
    <col min="2" max="2" width="25.08984375" style="881" bestFit="1" customWidth="1"/>
    <col min="3" max="3" width="12.6328125" style="881" customWidth="1"/>
    <col min="4" max="4" width="6.7265625" style="881" customWidth="1"/>
    <col min="5" max="5" width="11.6328125" style="881" customWidth="1"/>
    <col min="6" max="6" width="6" style="881" customWidth="1"/>
    <col min="7" max="16384" width="12.6328125" style="881"/>
  </cols>
  <sheetData>
    <row r="1" spans="1:10" ht="22" customHeight="1" x14ac:dyDescent="0.2">
      <c r="A1" s="327" t="s">
        <v>121</v>
      </c>
    </row>
    <row r="2" spans="1:10" ht="22" customHeight="1" x14ac:dyDescent="0.2">
      <c r="A2" s="327" t="s">
        <v>1651</v>
      </c>
    </row>
    <row r="3" spans="1:10" ht="22" customHeight="1" x14ac:dyDescent="0.2">
      <c r="A3" s="409" t="s">
        <v>151</v>
      </c>
    </row>
    <row r="4" spans="1:10" ht="22" customHeight="1" x14ac:dyDescent="0.2">
      <c r="A4" s="409"/>
      <c r="B4" s="893" t="s">
        <v>144</v>
      </c>
      <c r="C4" s="1076"/>
      <c r="D4" s="1076"/>
    </row>
    <row r="5" spans="1:10" ht="22" customHeight="1" x14ac:dyDescent="0.2">
      <c r="B5" s="893" t="s">
        <v>100</v>
      </c>
      <c r="C5" s="1077"/>
      <c r="D5" s="1077"/>
    </row>
    <row r="6" spans="1:10" ht="8.5" customHeight="1" x14ac:dyDescent="0.2"/>
    <row r="7" spans="1:10" ht="22" customHeight="1" x14ac:dyDescent="0.2">
      <c r="A7" s="327" t="s">
        <v>1650</v>
      </c>
    </row>
    <row r="8" spans="1:10" ht="22" customHeight="1" x14ac:dyDescent="0.2">
      <c r="A8" s="327" t="s">
        <v>146</v>
      </c>
      <c r="E8" s="678"/>
      <c r="F8" s="712" t="s">
        <v>12</v>
      </c>
    </row>
    <row r="9" spans="1:10" ht="15.65" customHeight="1" x14ac:dyDescent="0.2">
      <c r="A9" s="327"/>
    </row>
    <row r="10" spans="1:10" ht="22" customHeight="1" x14ac:dyDescent="0.2">
      <c r="A10" s="409" t="s">
        <v>617</v>
      </c>
      <c r="E10" s="678"/>
      <c r="F10" s="712" t="s">
        <v>12</v>
      </c>
      <c r="G10" s="668"/>
      <c r="H10" s="668"/>
      <c r="I10" s="668"/>
      <c r="J10" s="668"/>
    </row>
    <row r="11" spans="1:10" ht="17.25" customHeight="1" x14ac:dyDescent="0.2">
      <c r="A11" s="409"/>
    </row>
    <row r="12" spans="1:10" ht="22" customHeight="1" x14ac:dyDescent="0.2">
      <c r="A12" s="409" t="s">
        <v>145</v>
      </c>
      <c r="E12" s="1076"/>
      <c r="F12" s="1076"/>
    </row>
    <row r="13" spans="1:10" ht="13" x14ac:dyDescent="0.2">
      <c r="G13" s="399"/>
      <c r="H13" s="399"/>
      <c r="I13" s="399"/>
      <c r="J13" s="668"/>
    </row>
    <row r="14" spans="1:10" ht="22" customHeight="1" x14ac:dyDescent="0.2">
      <c r="A14" s="409" t="s">
        <v>120</v>
      </c>
      <c r="E14" s="678"/>
      <c r="F14" s="712" t="s">
        <v>36</v>
      </c>
      <c r="G14" s="399"/>
      <c r="H14" s="399"/>
      <c r="I14" s="399"/>
      <c r="J14" s="668"/>
    </row>
    <row r="15" spans="1:10" ht="22" customHeight="1" x14ac:dyDescent="0.2">
      <c r="A15" s="409" t="s">
        <v>139</v>
      </c>
    </row>
    <row r="16" spans="1:10" ht="42.65" customHeight="1" x14ac:dyDescent="0.2">
      <c r="A16" s="409"/>
      <c r="B16" s="1072"/>
      <c r="C16" s="1073"/>
      <c r="D16" s="1074"/>
      <c r="E16" s="1073"/>
      <c r="F16" s="1073"/>
      <c r="G16" s="1073"/>
      <c r="H16" s="1075"/>
    </row>
    <row r="17" spans="1:8" ht="27" customHeight="1" x14ac:dyDescent="0.2">
      <c r="A17" s="713" t="s">
        <v>1865</v>
      </c>
      <c r="B17" s="713"/>
      <c r="C17" s="668"/>
      <c r="D17" s="668"/>
    </row>
    <row r="18" spans="1:8" ht="23.15" customHeight="1" x14ac:dyDescent="0.2">
      <c r="A18" s="409" t="s">
        <v>1866</v>
      </c>
      <c r="B18" s="409"/>
    </row>
    <row r="19" spans="1:8" ht="23.15" customHeight="1" x14ac:dyDescent="0.2">
      <c r="A19" s="409"/>
      <c r="B19" s="368" t="s">
        <v>160</v>
      </c>
      <c r="C19" s="1070"/>
      <c r="D19" s="1071"/>
    </row>
    <row r="20" spans="1:8" ht="23.15" customHeight="1" x14ac:dyDescent="0.2">
      <c r="A20" s="409"/>
      <c r="B20" s="368" t="s">
        <v>161</v>
      </c>
      <c r="C20" s="1070"/>
      <c r="D20" s="1071"/>
    </row>
    <row r="21" spans="1:8" ht="23.15" customHeight="1" x14ac:dyDescent="0.2">
      <c r="A21" s="409"/>
      <c r="B21" s="879" t="s">
        <v>1867</v>
      </c>
      <c r="C21" s="1070"/>
      <c r="D21" s="1071"/>
    </row>
    <row r="22" spans="1:8" ht="13" customHeight="1" x14ac:dyDescent="0.2">
      <c r="E22" s="714"/>
      <c r="G22" s="696"/>
      <c r="H22" s="715"/>
    </row>
    <row r="23" spans="1:8" ht="23.15" customHeight="1" x14ac:dyDescent="0.2">
      <c r="A23" s="409" t="s">
        <v>1868</v>
      </c>
      <c r="B23" s="409"/>
      <c r="C23" s="409"/>
      <c r="D23" s="409"/>
      <c r="E23" s="716"/>
      <c r="F23" s="715" t="s">
        <v>12</v>
      </c>
      <c r="G23" s="715"/>
    </row>
    <row r="24" spans="1:8" ht="10.5" customHeight="1" x14ac:dyDescent="0.2"/>
  </sheetData>
  <sheetProtection formatRows="0"/>
  <customSheetViews>
    <customSheetView guid="{CB65DC77-56B9-4B82-BA4C-940D5F0607D4}" showGridLines="0">
      <selection activeCell="J17" sqref="J17"/>
      <pageMargins left="0.75" right="0.75" top="1" bottom="1" header="0.51200000000000001" footer="0.51200000000000001"/>
      <pageSetup paperSize="9" orientation="landscape" horizontalDpi="4294967293" r:id="rId1"/>
      <headerFooter alignWithMargins="0">
        <oddFooter>&amp;C&amp;A</oddFooter>
      </headerFooter>
    </customSheetView>
    <customSheetView guid="{EA53CA90-5139-4B28-B317-A0192C4E22DE}" showPageBreaks="1" showGridLines="0" printArea="1">
      <selection activeCell="J17" sqref="J17"/>
      <pageMargins left="0.75" right="0.75" top="1" bottom="1" header="0.51200000000000001" footer="0.51200000000000001"/>
      <pageSetup paperSize="9" orientation="landscape" horizontalDpi="4294967293" r:id="rId2"/>
      <headerFooter alignWithMargins="0">
        <oddFooter>&amp;C&amp;A</oddFooter>
      </headerFooter>
    </customSheetView>
  </customSheetViews>
  <mergeCells count="7">
    <mergeCell ref="C21:D21"/>
    <mergeCell ref="B16:H16"/>
    <mergeCell ref="C4:D4"/>
    <mergeCell ref="C5:D5"/>
    <mergeCell ref="E12:F12"/>
    <mergeCell ref="C19:D19"/>
    <mergeCell ref="C20:D20"/>
  </mergeCells>
  <phoneticPr fontId="3"/>
  <dataValidations count="2">
    <dataValidation type="list" operator="equal" allowBlank="1" showInputMessage="1" showErrorMessage="1" errorTitle="入力規則違反" error="リストから選択してください" sqref="E14" xr:uid="{00000000-0002-0000-1800-000000000000}">
      <formula1>"有,無,非該当"</formula1>
    </dataValidation>
    <dataValidation type="list" operator="equal" allowBlank="1" showInputMessage="1" showErrorMessage="1" errorTitle="入力規則違反" error="リストから選択してください" sqref="E8 E10 E23" xr:uid="{00000000-0002-0000-1800-000001000000}">
      <formula1>"いる,いない,非該当"</formula1>
    </dataValidation>
  </dataValidations>
  <pageMargins left="0.74803149606299213" right="0.74803149606299213" top="0.56999999999999995" bottom="0.73" header="0.51181102362204722" footer="0.41"/>
  <pageSetup paperSize="9" orientation="landscape" r:id="rId3"/>
  <headerFooter alignWithMargins="0">
    <oddFooter>&amp;C&amp;A</oddFooter>
  </headerFooter>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8"/>
  <dimension ref="A1:R36"/>
  <sheetViews>
    <sheetView showGridLines="0" view="pageBreakPreview" zoomScale="88" zoomScaleNormal="90" zoomScaleSheetLayoutView="88" workbookViewId="0">
      <selection activeCell="T10" sqref="T10"/>
    </sheetView>
  </sheetViews>
  <sheetFormatPr defaultColWidth="12.6328125" defaultRowHeight="23.15" customHeight="1" x14ac:dyDescent="0.2"/>
  <cols>
    <col min="1" max="1" width="4.6328125" style="881" customWidth="1"/>
    <col min="2" max="2" width="12.7265625" style="881" customWidth="1"/>
    <col min="3" max="3" width="14.08984375" style="881" customWidth="1"/>
    <col min="4" max="15" width="6.6328125" style="881" customWidth="1"/>
    <col min="16" max="17" width="12.6328125" style="881"/>
    <col min="18" max="18" width="9.453125" style="881" customWidth="1"/>
    <col min="19" max="16384" width="12.6328125" style="881"/>
  </cols>
  <sheetData>
    <row r="1" spans="1:15" s="409" customFormat="1" ht="23.15" customHeight="1" x14ac:dyDescent="0.2">
      <c r="A1" s="717" t="s">
        <v>1869</v>
      </c>
      <c r="B1" s="717"/>
      <c r="C1" s="398"/>
      <c r="D1" s="398"/>
      <c r="E1" s="398"/>
      <c r="F1" s="398"/>
      <c r="G1" s="398"/>
      <c r="H1" s="398"/>
      <c r="I1" s="398"/>
      <c r="J1" s="398"/>
      <c r="K1" s="398"/>
      <c r="L1" s="398"/>
      <c r="M1" s="398"/>
      <c r="N1" s="398"/>
      <c r="O1" s="398"/>
    </row>
    <row r="2" spans="1:15" s="409" customFormat="1" ht="23.15" customHeight="1" x14ac:dyDescent="0.2">
      <c r="A2" s="398" t="s">
        <v>125</v>
      </c>
      <c r="B2" s="398"/>
      <c r="C2" s="398"/>
      <c r="E2" s="398"/>
      <c r="F2" s="398"/>
      <c r="H2" s="398"/>
      <c r="I2" s="398"/>
      <c r="J2" s="398"/>
      <c r="K2" s="398"/>
      <c r="L2" s="398"/>
      <c r="M2" s="398"/>
      <c r="N2" s="398"/>
      <c r="O2" s="398"/>
    </row>
    <row r="3" spans="1:15" s="409" customFormat="1" ht="23.15" customHeight="1" x14ac:dyDescent="0.2">
      <c r="A3" s="862"/>
      <c r="B3" s="899"/>
      <c r="C3" s="718"/>
      <c r="D3" s="330" t="s">
        <v>134</v>
      </c>
      <c r="E3" s="876" t="s">
        <v>38</v>
      </c>
      <c r="F3" s="330" t="s">
        <v>39</v>
      </c>
      <c r="G3" s="330" t="s">
        <v>40</v>
      </c>
      <c r="H3" s="330" t="s">
        <v>41</v>
      </c>
      <c r="I3" s="330" t="s">
        <v>42</v>
      </c>
      <c r="J3" s="330" t="s">
        <v>43</v>
      </c>
      <c r="K3" s="330" t="s">
        <v>44</v>
      </c>
      <c r="L3" s="330" t="s">
        <v>45</v>
      </c>
      <c r="M3" s="330" t="s">
        <v>1595</v>
      </c>
      <c r="N3" s="330" t="s">
        <v>1596</v>
      </c>
      <c r="O3" s="330" t="s">
        <v>1597</v>
      </c>
    </row>
    <row r="4" spans="1:15" s="409" customFormat="1" ht="23.15" customHeight="1" x14ac:dyDescent="0.2">
      <c r="A4" s="1079" t="s">
        <v>162</v>
      </c>
      <c r="B4" s="883" t="s">
        <v>156</v>
      </c>
      <c r="C4" s="718"/>
      <c r="D4" s="719"/>
      <c r="E4" s="720"/>
      <c r="F4" s="719"/>
      <c r="G4" s="719"/>
      <c r="H4" s="719"/>
      <c r="I4" s="719"/>
      <c r="J4" s="719"/>
      <c r="K4" s="719"/>
      <c r="L4" s="719"/>
      <c r="M4" s="719"/>
      <c r="N4" s="719"/>
      <c r="O4" s="719"/>
    </row>
    <row r="5" spans="1:15" s="409" customFormat="1" ht="23.15" customHeight="1" x14ac:dyDescent="0.2">
      <c r="A5" s="1080"/>
      <c r="B5" s="889" t="s">
        <v>46</v>
      </c>
      <c r="C5" s="875" t="s">
        <v>1514</v>
      </c>
      <c r="D5" s="402"/>
      <c r="E5" s="886"/>
      <c r="F5" s="402"/>
      <c r="G5" s="402"/>
      <c r="H5" s="402"/>
      <c r="I5" s="402"/>
      <c r="J5" s="402"/>
      <c r="K5" s="402"/>
      <c r="L5" s="402"/>
      <c r="M5" s="402"/>
      <c r="N5" s="402"/>
      <c r="O5" s="402"/>
    </row>
    <row r="6" spans="1:15" s="409" customFormat="1" ht="23.15" customHeight="1" x14ac:dyDescent="0.2">
      <c r="A6" s="1080"/>
      <c r="B6" s="721" t="s">
        <v>47</v>
      </c>
      <c r="C6" s="875" t="s">
        <v>48</v>
      </c>
      <c r="D6" s="402"/>
      <c r="E6" s="886"/>
      <c r="F6" s="402"/>
      <c r="G6" s="402"/>
      <c r="H6" s="402"/>
      <c r="I6" s="402"/>
      <c r="J6" s="402"/>
      <c r="K6" s="402"/>
      <c r="L6" s="402"/>
      <c r="M6" s="402"/>
      <c r="N6" s="402"/>
      <c r="O6" s="402"/>
    </row>
    <row r="7" spans="1:15" s="409" customFormat="1" ht="23.15" customHeight="1" x14ac:dyDescent="0.2">
      <c r="A7" s="1080"/>
      <c r="B7" s="722"/>
      <c r="C7" s="875" t="s">
        <v>157</v>
      </c>
      <c r="D7" s="402"/>
      <c r="E7" s="886"/>
      <c r="F7" s="402"/>
      <c r="G7" s="402"/>
      <c r="H7" s="402"/>
      <c r="I7" s="402"/>
      <c r="J7" s="402"/>
      <c r="K7" s="402"/>
      <c r="L7" s="402"/>
      <c r="M7" s="402"/>
      <c r="N7" s="402"/>
      <c r="O7" s="402"/>
    </row>
    <row r="8" spans="1:15" s="409" customFormat="1" ht="23.15" customHeight="1" x14ac:dyDescent="0.2">
      <c r="A8" s="1080"/>
      <c r="B8" s="723" t="s">
        <v>158</v>
      </c>
      <c r="C8" s="875" t="s">
        <v>149</v>
      </c>
      <c r="D8" s="402"/>
      <c r="E8" s="886"/>
      <c r="F8" s="402"/>
      <c r="G8" s="402"/>
      <c r="H8" s="402"/>
      <c r="I8" s="402"/>
      <c r="J8" s="402"/>
      <c r="K8" s="402"/>
      <c r="L8" s="402"/>
      <c r="M8" s="402"/>
      <c r="N8" s="402"/>
      <c r="O8" s="402"/>
    </row>
    <row r="9" spans="1:15" s="409" customFormat="1" ht="23.15" customHeight="1" x14ac:dyDescent="0.2">
      <c r="A9" s="1080"/>
      <c r="B9" s="723" t="s">
        <v>159</v>
      </c>
      <c r="C9" s="875" t="s">
        <v>37</v>
      </c>
      <c r="D9" s="402"/>
      <c r="E9" s="886"/>
      <c r="F9" s="402"/>
      <c r="G9" s="402"/>
      <c r="H9" s="402"/>
      <c r="I9" s="402"/>
      <c r="J9" s="402"/>
      <c r="K9" s="402"/>
      <c r="L9" s="402"/>
      <c r="M9" s="402"/>
      <c r="N9" s="402"/>
      <c r="O9" s="402"/>
    </row>
    <row r="10" spans="1:15" s="409" customFormat="1" ht="22.5" customHeight="1" x14ac:dyDescent="0.2">
      <c r="A10" s="1081"/>
      <c r="B10" s="721"/>
      <c r="C10" s="506" t="s">
        <v>634</v>
      </c>
      <c r="D10" s="402"/>
      <c r="E10" s="886"/>
      <c r="F10" s="402"/>
      <c r="G10" s="402"/>
      <c r="H10" s="402"/>
      <c r="I10" s="402"/>
      <c r="J10" s="402"/>
      <c r="K10" s="402"/>
      <c r="L10" s="402"/>
      <c r="M10" s="402"/>
      <c r="N10" s="402"/>
      <c r="O10" s="402"/>
    </row>
    <row r="11" spans="1:15" s="409" customFormat="1" ht="22.5" customHeight="1" x14ac:dyDescent="0.2">
      <c r="A11" s="1082" t="s">
        <v>163</v>
      </c>
      <c r="B11" s="1083"/>
      <c r="C11" s="1084"/>
      <c r="D11" s="402"/>
      <c r="E11" s="886"/>
      <c r="F11" s="402"/>
      <c r="G11" s="402"/>
      <c r="H11" s="402"/>
      <c r="I11" s="402"/>
      <c r="J11" s="402"/>
      <c r="K11" s="402"/>
      <c r="L11" s="402"/>
      <c r="M11" s="402"/>
      <c r="N11" s="402"/>
      <c r="O11" s="402"/>
    </row>
    <row r="12" spans="1:15" ht="23.15" customHeight="1" x14ac:dyDescent="0.2">
      <c r="B12" s="881" t="s">
        <v>169</v>
      </c>
    </row>
    <row r="13" spans="1:15" ht="10" customHeight="1" x14ac:dyDescent="0.2"/>
    <row r="14" spans="1:15" ht="23.15" customHeight="1" x14ac:dyDescent="0.2">
      <c r="A14" s="409" t="s">
        <v>1822</v>
      </c>
    </row>
    <row r="15" spans="1:15" ht="23.15" customHeight="1" x14ac:dyDescent="0.2">
      <c r="A15" s="409" t="s">
        <v>1823</v>
      </c>
      <c r="F15" s="1085"/>
      <c r="G15" s="1086"/>
      <c r="H15" s="715" t="s">
        <v>12</v>
      </c>
      <c r="I15" s="715"/>
    </row>
    <row r="16" spans="1:15" ht="9" customHeight="1" x14ac:dyDescent="0.2">
      <c r="A16" s="409"/>
      <c r="E16" s="404"/>
      <c r="F16" s="404"/>
      <c r="G16" s="715"/>
      <c r="H16" s="715"/>
      <c r="I16" s="715"/>
    </row>
    <row r="17" spans="1:13" ht="23.15" customHeight="1" x14ac:dyDescent="0.2">
      <c r="A17" s="409" t="s">
        <v>1824</v>
      </c>
      <c r="E17" s="1089" t="s">
        <v>1656</v>
      </c>
      <c r="F17" s="1089"/>
      <c r="G17" s="1090"/>
      <c r="H17" s="1085"/>
      <c r="I17" s="1086"/>
      <c r="J17" s="715" t="s">
        <v>12</v>
      </c>
      <c r="K17" s="715"/>
      <c r="L17" s="715"/>
    </row>
    <row r="18" spans="1:13" ht="9" customHeight="1" x14ac:dyDescent="0.2">
      <c r="A18" s="699"/>
      <c r="B18" s="699"/>
      <c r="C18" s="699"/>
      <c r="D18" s="699"/>
      <c r="E18" s="699"/>
      <c r="F18" s="699"/>
      <c r="G18" s="699"/>
      <c r="H18" s="699"/>
      <c r="I18" s="699"/>
      <c r="J18" s="699"/>
    </row>
    <row r="19" spans="1:13" ht="23.25" customHeight="1" x14ac:dyDescent="0.2">
      <c r="A19" s="699"/>
      <c r="B19" s="699"/>
      <c r="C19" s="699"/>
      <c r="D19" s="699"/>
      <c r="E19" s="1091" t="s">
        <v>1652</v>
      </c>
      <c r="F19" s="1091"/>
      <c r="G19" s="1092"/>
      <c r="H19" s="1085"/>
      <c r="I19" s="1086"/>
      <c r="J19" s="715" t="s">
        <v>12</v>
      </c>
      <c r="K19" s="715"/>
      <c r="L19" s="715"/>
      <c r="M19" s="699"/>
    </row>
    <row r="20" spans="1:13" ht="18.649999999999999" customHeight="1" x14ac:dyDescent="0.2">
      <c r="A20" s="699"/>
      <c r="B20" s="699"/>
      <c r="C20" s="699"/>
      <c r="D20" s="887"/>
      <c r="E20" s="404"/>
      <c r="F20" s="404"/>
      <c r="G20" s="715"/>
      <c r="H20" s="715"/>
      <c r="I20" s="715"/>
      <c r="J20" s="699"/>
    </row>
    <row r="21" spans="1:13" ht="23.15" customHeight="1" x14ac:dyDescent="0.2">
      <c r="A21" s="409" t="s">
        <v>1825</v>
      </c>
      <c r="H21" s="1085"/>
      <c r="I21" s="1086"/>
      <c r="J21" s="715" t="s">
        <v>12</v>
      </c>
      <c r="K21" s="715"/>
      <c r="L21" s="715"/>
    </row>
    <row r="22" spans="1:13" ht="23.15" customHeight="1" x14ac:dyDescent="0.2">
      <c r="A22" s="326" t="s">
        <v>1826</v>
      </c>
      <c r="B22" s="892"/>
      <c r="C22" s="892"/>
      <c r="D22" s="892"/>
      <c r="E22" s="892"/>
      <c r="F22" s="892"/>
      <c r="G22" s="326"/>
      <c r="H22" s="326"/>
      <c r="I22" s="326"/>
      <c r="J22" s="326"/>
    </row>
    <row r="23" spans="1:13" ht="23.15" customHeight="1" x14ac:dyDescent="0.2">
      <c r="A23" s="326"/>
      <c r="B23" s="481"/>
      <c r="C23" s="908" t="s">
        <v>1653</v>
      </c>
      <c r="D23" s="724"/>
      <c r="E23" s="724"/>
      <c r="F23" s="724"/>
      <c r="G23" s="724"/>
      <c r="H23" s="724"/>
      <c r="I23" s="724"/>
      <c r="J23" s="725"/>
      <c r="K23" s="726"/>
      <c r="L23" s="726"/>
      <c r="M23" s="727"/>
    </row>
    <row r="24" spans="1:13" ht="23.15" customHeight="1" x14ac:dyDescent="0.2">
      <c r="A24" s="326"/>
      <c r="B24" s="481"/>
      <c r="C24" s="908" t="s">
        <v>1654</v>
      </c>
      <c r="D24" s="874"/>
      <c r="E24" s="908"/>
      <c r="F24" s="724"/>
      <c r="G24" s="724"/>
      <c r="H24" s="724"/>
      <c r="I24" s="724"/>
      <c r="J24" s="725"/>
      <c r="K24" s="726"/>
      <c r="L24" s="726"/>
      <c r="M24" s="727"/>
    </row>
    <row r="25" spans="1:13" ht="23.15" customHeight="1" x14ac:dyDescent="0.2">
      <c r="A25" s="326"/>
      <c r="B25" s="481"/>
      <c r="C25" s="908" t="s">
        <v>1655</v>
      </c>
      <c r="D25" s="724"/>
      <c r="E25" s="724"/>
      <c r="F25" s="724"/>
      <c r="G25" s="724"/>
      <c r="H25" s="724"/>
      <c r="I25" s="724"/>
      <c r="J25" s="725"/>
      <c r="K25" s="726"/>
      <c r="L25" s="726"/>
      <c r="M25" s="727"/>
    </row>
    <row r="26" spans="1:13" ht="23.15" customHeight="1" x14ac:dyDescent="0.2">
      <c r="A26" s="326"/>
      <c r="B26" s="481"/>
      <c r="C26" s="908" t="s">
        <v>150</v>
      </c>
      <c r="D26" s="724"/>
      <c r="E26" s="724"/>
      <c r="F26" s="724"/>
      <c r="G26" s="724"/>
      <c r="H26" s="724"/>
      <c r="I26" s="724"/>
      <c r="J26" s="725"/>
      <c r="K26" s="726"/>
      <c r="L26" s="726"/>
      <c r="M26" s="727"/>
    </row>
    <row r="27" spans="1:13" ht="15" customHeight="1" x14ac:dyDescent="0.2">
      <c r="A27" s="699"/>
      <c r="B27" s="699"/>
      <c r="C27" s="699"/>
      <c r="D27" s="699"/>
      <c r="E27" s="699"/>
      <c r="F27" s="699"/>
      <c r="G27" s="699"/>
      <c r="H27" s="699"/>
      <c r="I27" s="699"/>
      <c r="J27" s="699"/>
    </row>
    <row r="28" spans="1:13" ht="23.25" customHeight="1" x14ac:dyDescent="0.2">
      <c r="A28" s="699" t="s">
        <v>1870</v>
      </c>
      <c r="B28" s="699"/>
      <c r="C28" s="699"/>
      <c r="D28" s="699"/>
      <c r="E28" s="699"/>
      <c r="F28" s="699"/>
      <c r="G28" s="699"/>
      <c r="H28" s="699"/>
      <c r="I28" s="699"/>
      <c r="J28" s="699"/>
    </row>
    <row r="29" spans="1:13" s="728" customFormat="1" ht="23.25" customHeight="1" x14ac:dyDescent="0.2">
      <c r="A29" s="409" t="s">
        <v>1657</v>
      </c>
      <c r="B29" s="881"/>
      <c r="C29" s="881"/>
      <c r="D29" s="881"/>
      <c r="E29" s="881"/>
      <c r="F29" s="881"/>
      <c r="G29" s="1085"/>
      <c r="H29" s="1087"/>
      <c r="I29" s="1086"/>
      <c r="J29" s="715" t="s">
        <v>1658</v>
      </c>
      <c r="K29" s="881"/>
    </row>
    <row r="30" spans="1:13" s="728" customFormat="1" ht="5.5" customHeight="1" x14ac:dyDescent="0.2">
      <c r="A30" s="409"/>
      <c r="B30" s="881"/>
      <c r="C30" s="881"/>
      <c r="D30" s="881"/>
      <c r="E30" s="881"/>
      <c r="F30" s="881"/>
      <c r="G30" s="404"/>
      <c r="H30" s="404"/>
      <c r="I30" s="404"/>
      <c r="J30" s="715"/>
      <c r="K30" s="881"/>
    </row>
    <row r="31" spans="1:13" ht="16" customHeight="1" x14ac:dyDescent="0.2">
      <c r="A31" s="881" t="s">
        <v>1659</v>
      </c>
    </row>
    <row r="32" spans="1:13" ht="23.15" customHeight="1" x14ac:dyDescent="0.2">
      <c r="A32" s="881" t="s">
        <v>1660</v>
      </c>
      <c r="G32" s="1085"/>
      <c r="H32" s="1087"/>
      <c r="I32" s="1086"/>
      <c r="J32" s="881" t="s">
        <v>1661</v>
      </c>
    </row>
    <row r="33" spans="1:18" ht="13.5" customHeight="1" x14ac:dyDescent="0.2">
      <c r="G33" s="729"/>
      <c r="H33" s="729"/>
      <c r="I33" s="729"/>
    </row>
    <row r="34" spans="1:18" ht="23.15" customHeight="1" x14ac:dyDescent="0.2">
      <c r="A34" s="881" t="s">
        <v>1662</v>
      </c>
      <c r="I34" s="1088"/>
      <c r="J34" s="1088"/>
      <c r="K34" s="1088"/>
      <c r="L34" s="881" t="s">
        <v>1762</v>
      </c>
    </row>
    <row r="35" spans="1:18" ht="23.15" customHeight="1" x14ac:dyDescent="0.2">
      <c r="A35" s="730" t="s">
        <v>1761</v>
      </c>
    </row>
    <row r="36" spans="1:18" ht="23.15" customHeight="1" x14ac:dyDescent="0.2">
      <c r="A36" s="1078" t="s">
        <v>1763</v>
      </c>
      <c r="B36" s="1078"/>
      <c r="C36" s="1078"/>
      <c r="D36" s="1078"/>
      <c r="E36" s="1078"/>
      <c r="F36" s="1078"/>
      <c r="G36" s="1078"/>
      <c r="H36" s="1078"/>
      <c r="I36" s="1078"/>
      <c r="J36" s="1078"/>
      <c r="K36" s="1078"/>
      <c r="L36" s="1078"/>
      <c r="M36" s="1078"/>
      <c r="N36" s="1078"/>
      <c r="O36" s="1078"/>
      <c r="P36" s="1078"/>
      <c r="Q36" s="1078"/>
      <c r="R36" s="1078"/>
    </row>
  </sheetData>
  <sheetProtection formatRows="0"/>
  <customSheetViews>
    <customSheetView guid="{CB65DC77-56B9-4B82-BA4C-940D5F0607D4}" scale="90" showGridLines="0">
      <selection activeCell="K16" sqref="K16"/>
      <pageMargins left="0.65" right="0.56000000000000005" top="0.81" bottom="0.84" header="0.51200000000000001" footer="0.51200000000000001"/>
      <pageSetup paperSize="9" orientation="landscape" horizontalDpi="4294967293" verticalDpi="300" r:id="rId1"/>
      <headerFooter alignWithMargins="0">
        <oddFooter>&amp;C&amp;A</oddFooter>
      </headerFooter>
    </customSheetView>
    <customSheetView guid="{EA53CA90-5139-4B28-B317-A0192C4E22DE}" scale="90" showPageBreaks="1" showGridLines="0">
      <selection activeCell="K16" sqref="K16"/>
      <pageMargins left="0.65" right="0.56000000000000005" top="0.81" bottom="0.84" header="0.51200000000000001" footer="0.51200000000000001"/>
      <pageSetup paperSize="9" orientation="landscape" horizontalDpi="4294967293" verticalDpi="300" r:id="rId2"/>
      <headerFooter alignWithMargins="0">
        <oddFooter>&amp;C&amp;A</oddFooter>
      </headerFooter>
    </customSheetView>
  </customSheetViews>
  <mergeCells count="12">
    <mergeCell ref="A36:R36"/>
    <mergeCell ref="A4:A10"/>
    <mergeCell ref="A11:C11"/>
    <mergeCell ref="F15:G15"/>
    <mergeCell ref="H17:I17"/>
    <mergeCell ref="H19:I19"/>
    <mergeCell ref="H21:I21"/>
    <mergeCell ref="G29:I29"/>
    <mergeCell ref="G32:I32"/>
    <mergeCell ref="I34:K34"/>
    <mergeCell ref="E17:G17"/>
    <mergeCell ref="E19:G19"/>
  </mergeCells>
  <phoneticPr fontId="3"/>
  <dataValidations count="6">
    <dataValidation type="list" operator="equal" allowBlank="1" showInputMessage="1" showErrorMessage="1" errorTitle="入力規則違反" error="リストから選択してください" sqref="D5:O11" xr:uid="{00000000-0002-0000-1900-000000000000}">
      <formula1>"○,×"</formula1>
    </dataValidation>
    <dataValidation type="list" allowBlank="1" showInputMessage="1" showErrorMessage="1" sqref="I34:K34" xr:uid="{D9DB976F-726D-4E97-9096-38580E8A2F52}">
      <formula1>"降車時確認式,自動検知式,併用式,設置していない"</formula1>
    </dataValidation>
    <dataValidation type="list" operator="equal" allowBlank="1" showInputMessage="1" showErrorMessage="1" errorTitle="入力規則違反" error="リストから選択してください" sqref="G32:I32" xr:uid="{EED32256-7543-4C76-AAFE-F578DFDF84FD}">
      <formula1>"確認している,確認していない"</formula1>
    </dataValidation>
    <dataValidation type="list" operator="equal" allowBlank="1" showInputMessage="1" showErrorMessage="1" errorTitle="入力規則違反" error="リストから選択してください" sqref="G29:I29" xr:uid="{9FAC9F7F-39C8-41EF-B4AE-E2015161B3C5}">
      <formula1>"運行している,運行していない"</formula1>
    </dataValidation>
    <dataValidation type="list" allowBlank="1" showInputMessage="1" showErrorMessage="1" errorTitle="入力規則違反" error="リストから選択してください" sqref="B23:B26" xr:uid="{1E9E2BD5-4EAF-41BE-924C-8318013DB672}">
      <formula1>"○"</formula1>
    </dataValidation>
    <dataValidation type="list" operator="equal" allowBlank="1" showInputMessage="1" showErrorMessage="1" errorTitle="入力規則違反" error="リストから選択してください" sqref="H21 H17 F15 H19" xr:uid="{D258D220-CD50-48C9-B7BB-6EDFFDD6BFB0}">
      <formula1>"いる,いない"</formula1>
    </dataValidation>
  </dataValidations>
  <pageMargins left="0.6692913385826772" right="0.55118110236220474" top="0.47244094488188981" bottom="0.35" header="0.35433070866141736" footer="0.15748031496062992"/>
  <pageSetup paperSize="9" scale="76" orientation="landscape" r:id="rId3"/>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88"/>
  <dimension ref="A1:G23"/>
  <sheetViews>
    <sheetView showGridLines="0" view="pageBreakPreview" zoomScale="62" zoomScaleNormal="80" zoomScaleSheetLayoutView="62" workbookViewId="0">
      <selection activeCell="K11" sqref="K11"/>
    </sheetView>
  </sheetViews>
  <sheetFormatPr defaultColWidth="9" defaultRowHeight="13" x14ac:dyDescent="0.2"/>
  <cols>
    <col min="1" max="1" width="4.08984375" style="408" customWidth="1"/>
    <col min="2" max="2" width="5.6328125" style="408" customWidth="1"/>
    <col min="3" max="3" width="45.6328125" style="408" customWidth="1"/>
    <col min="4" max="4" width="10.6328125" style="408" customWidth="1"/>
    <col min="5" max="5" width="5.6328125" style="408" customWidth="1"/>
    <col min="6" max="6" width="47.6328125" style="408" customWidth="1"/>
    <col min="7" max="7" width="11.36328125" style="408" customWidth="1"/>
    <col min="8" max="16384" width="9" style="408"/>
  </cols>
  <sheetData>
    <row r="1" spans="1:7" ht="24.75" customHeight="1" x14ac:dyDescent="0.3">
      <c r="A1" s="1373" t="s">
        <v>122</v>
      </c>
      <c r="E1" s="865" t="s">
        <v>1320</v>
      </c>
      <c r="F1" s="1105" t="str">
        <f>IF('P0(世田谷区)'!C5&lt;&gt;"",'P0(世田谷区)'!C5,"")</f>
        <v/>
      </c>
      <c r="G1" s="1107"/>
    </row>
    <row r="2" spans="1:7" ht="8.5" customHeight="1" x14ac:dyDescent="0.3">
      <c r="A2" s="1373"/>
      <c r="E2" s="865"/>
      <c r="F2" s="732"/>
      <c r="G2" s="732"/>
    </row>
    <row r="3" spans="1:7" s="395" customFormat="1" ht="15.75" customHeight="1" x14ac:dyDescent="0.2">
      <c r="A3" s="1374" t="s">
        <v>62</v>
      </c>
      <c r="B3" s="1375"/>
      <c r="C3" s="1375"/>
      <c r="E3" s="1376"/>
      <c r="F3" s="1377"/>
    </row>
    <row r="4" spans="1:7" x14ac:dyDescent="0.2">
      <c r="G4" s="865" t="s">
        <v>140</v>
      </c>
    </row>
    <row r="5" spans="1:7" s="1378" customFormat="1" ht="24.75" customHeight="1" x14ac:dyDescent="0.2">
      <c r="A5" s="500" t="s">
        <v>180</v>
      </c>
      <c r="B5" s="330"/>
      <c r="C5" s="330" t="s">
        <v>179</v>
      </c>
      <c r="D5" s="330" t="s">
        <v>178</v>
      </c>
      <c r="E5" s="330"/>
      <c r="F5" s="330" t="s">
        <v>177</v>
      </c>
      <c r="G5" s="330" t="s">
        <v>176</v>
      </c>
    </row>
    <row r="6" spans="1:7" s="399" customFormat="1" ht="24.75" customHeight="1" x14ac:dyDescent="0.2">
      <c r="A6" s="882"/>
      <c r="B6" s="330">
        <v>1</v>
      </c>
      <c r="C6" s="370" t="s">
        <v>175</v>
      </c>
      <c r="D6" s="402"/>
      <c r="E6" s="769">
        <v>18</v>
      </c>
      <c r="F6" s="1379" t="s">
        <v>96</v>
      </c>
      <c r="G6" s="402"/>
    </row>
    <row r="7" spans="1:7" s="399" customFormat="1" ht="25" customHeight="1" x14ac:dyDescent="0.2">
      <c r="A7" s="1380"/>
      <c r="B7" s="330">
        <v>2</v>
      </c>
      <c r="C7" s="370" t="s">
        <v>1369</v>
      </c>
      <c r="D7" s="402"/>
      <c r="E7" s="769">
        <v>19</v>
      </c>
      <c r="F7" s="1379" t="s">
        <v>97</v>
      </c>
      <c r="G7" s="402"/>
    </row>
    <row r="8" spans="1:7" s="399" customFormat="1" ht="25" customHeight="1" x14ac:dyDescent="0.2">
      <c r="A8" s="372" t="s">
        <v>137</v>
      </c>
      <c r="B8" s="330">
        <v>3</v>
      </c>
      <c r="C8" s="370" t="s">
        <v>107</v>
      </c>
      <c r="D8" s="402"/>
      <c r="E8" s="769">
        <v>20</v>
      </c>
      <c r="F8" s="1379" t="s">
        <v>1524</v>
      </c>
      <c r="G8" s="402"/>
    </row>
    <row r="9" spans="1:7" s="399" customFormat="1" ht="25" customHeight="1" x14ac:dyDescent="0.2">
      <c r="A9" s="372"/>
      <c r="B9" s="330">
        <v>4</v>
      </c>
      <c r="C9" s="370" t="s">
        <v>621</v>
      </c>
      <c r="D9" s="402"/>
      <c r="E9" s="769">
        <v>21</v>
      </c>
      <c r="F9" s="1379" t="s">
        <v>1525</v>
      </c>
      <c r="G9" s="402"/>
    </row>
    <row r="10" spans="1:7" s="399" customFormat="1" ht="25" customHeight="1" x14ac:dyDescent="0.2">
      <c r="A10" s="1380"/>
      <c r="B10" s="893">
        <v>5</v>
      </c>
      <c r="C10" s="370" t="s">
        <v>1871</v>
      </c>
      <c r="D10" s="402"/>
      <c r="E10" s="769">
        <v>22</v>
      </c>
      <c r="F10" s="1379" t="s">
        <v>98</v>
      </c>
      <c r="G10" s="402"/>
    </row>
    <row r="11" spans="1:7" s="399" customFormat="1" ht="25" customHeight="1" x14ac:dyDescent="0.2">
      <c r="A11" s="372" t="s">
        <v>24</v>
      </c>
      <c r="B11" s="330">
        <v>6</v>
      </c>
      <c r="C11" s="370" t="s">
        <v>1872</v>
      </c>
      <c r="D11" s="402"/>
      <c r="E11" s="769">
        <v>23</v>
      </c>
      <c r="F11" s="1379" t="s">
        <v>1526</v>
      </c>
      <c r="G11" s="402"/>
    </row>
    <row r="12" spans="1:7" s="399" customFormat="1" ht="25" customHeight="1" x14ac:dyDescent="0.2">
      <c r="A12" s="372"/>
      <c r="B12" s="330">
        <v>7</v>
      </c>
      <c r="C12" s="370" t="s">
        <v>1772</v>
      </c>
      <c r="D12" s="402"/>
      <c r="E12" s="769">
        <v>24</v>
      </c>
      <c r="F12" s="1379" t="s">
        <v>1527</v>
      </c>
      <c r="G12" s="402"/>
    </row>
    <row r="13" spans="1:7" s="399" customFormat="1" ht="25" customHeight="1" x14ac:dyDescent="0.2">
      <c r="A13" s="1380"/>
      <c r="B13" s="330">
        <v>8</v>
      </c>
      <c r="C13" s="370" t="s">
        <v>174</v>
      </c>
      <c r="D13" s="402"/>
      <c r="E13" s="769">
        <v>25</v>
      </c>
      <c r="F13" s="1379" t="s">
        <v>1528</v>
      </c>
      <c r="G13" s="402"/>
    </row>
    <row r="14" spans="1:7" s="399" customFormat="1" ht="25" customHeight="1" x14ac:dyDescent="0.2">
      <c r="A14" s="372" t="s">
        <v>25</v>
      </c>
      <c r="B14" s="330">
        <v>9</v>
      </c>
      <c r="C14" s="370" t="s">
        <v>173</v>
      </c>
      <c r="D14" s="402"/>
      <c r="E14" s="769">
        <v>26</v>
      </c>
      <c r="F14" s="1379" t="s">
        <v>1529</v>
      </c>
      <c r="G14" s="402"/>
    </row>
    <row r="15" spans="1:7" s="399" customFormat="1" ht="25" customHeight="1" x14ac:dyDescent="0.2">
      <c r="A15" s="372"/>
      <c r="B15" s="330">
        <v>10</v>
      </c>
      <c r="C15" s="370" t="s">
        <v>172</v>
      </c>
      <c r="D15" s="402"/>
      <c r="E15" s="769">
        <v>27</v>
      </c>
      <c r="F15" s="1379" t="s">
        <v>1530</v>
      </c>
      <c r="G15" s="402"/>
    </row>
    <row r="16" spans="1:7" s="399" customFormat="1" ht="25" customHeight="1" x14ac:dyDescent="0.2">
      <c r="A16" s="1380"/>
      <c r="B16" s="330">
        <v>11</v>
      </c>
      <c r="C16" s="1379" t="s">
        <v>1523</v>
      </c>
      <c r="D16" s="402"/>
      <c r="E16" s="769">
        <v>28</v>
      </c>
      <c r="F16" s="1379" t="s">
        <v>1531</v>
      </c>
      <c r="G16" s="402"/>
    </row>
    <row r="17" spans="1:7" s="399" customFormat="1" ht="25" customHeight="1" x14ac:dyDescent="0.2">
      <c r="A17" s="372" t="s">
        <v>26</v>
      </c>
      <c r="B17" s="330">
        <v>12</v>
      </c>
      <c r="C17" s="370" t="s">
        <v>171</v>
      </c>
      <c r="D17" s="402"/>
      <c r="E17" s="769">
        <v>29</v>
      </c>
      <c r="F17" s="1379" t="s">
        <v>1532</v>
      </c>
      <c r="G17" s="402"/>
    </row>
    <row r="18" spans="1:7" s="399" customFormat="1" ht="25" customHeight="1" x14ac:dyDescent="0.2">
      <c r="A18" s="372"/>
      <c r="B18" s="330">
        <v>13</v>
      </c>
      <c r="C18" s="370" t="s">
        <v>170</v>
      </c>
      <c r="D18" s="402"/>
      <c r="E18" s="769">
        <v>30</v>
      </c>
      <c r="F18" s="1379" t="s">
        <v>99</v>
      </c>
      <c r="G18" s="402"/>
    </row>
    <row r="19" spans="1:7" s="399" customFormat="1" ht="25" customHeight="1" x14ac:dyDescent="0.2">
      <c r="A19" s="372"/>
      <c r="B19" s="330">
        <v>14</v>
      </c>
      <c r="C19" s="370" t="s">
        <v>114</v>
      </c>
      <c r="D19" s="402"/>
      <c r="E19" s="769">
        <v>31</v>
      </c>
      <c r="F19" s="1379" t="s">
        <v>1835</v>
      </c>
      <c r="G19" s="402"/>
    </row>
    <row r="20" spans="1:7" s="399" customFormat="1" ht="25" customHeight="1" x14ac:dyDescent="0.2">
      <c r="A20" s="372"/>
      <c r="B20" s="330">
        <v>15</v>
      </c>
      <c r="C20" s="370" t="s">
        <v>102</v>
      </c>
      <c r="D20" s="402"/>
      <c r="E20" s="769">
        <v>32</v>
      </c>
      <c r="F20" s="1379" t="s">
        <v>1836</v>
      </c>
      <c r="G20" s="402"/>
    </row>
    <row r="21" spans="1:7" s="399" customFormat="1" ht="25" customHeight="1" x14ac:dyDescent="0.2">
      <c r="A21" s="372"/>
      <c r="B21" s="330">
        <v>16</v>
      </c>
      <c r="C21" s="370" t="s">
        <v>595</v>
      </c>
      <c r="D21" s="402"/>
      <c r="E21" s="769"/>
      <c r="F21" s="1379"/>
      <c r="G21" s="402"/>
    </row>
    <row r="22" spans="1:7" ht="24.75" customHeight="1" x14ac:dyDescent="0.2">
      <c r="A22" s="1381"/>
      <c r="B22" s="330">
        <v>17</v>
      </c>
      <c r="C22" s="370" t="s">
        <v>95</v>
      </c>
      <c r="D22" s="402"/>
      <c r="E22" s="1382"/>
      <c r="F22" s="1383"/>
      <c r="G22" s="1384"/>
    </row>
    <row r="23" spans="1:7" ht="24.75" customHeight="1" x14ac:dyDescent="0.2">
      <c r="A23" s="739"/>
      <c r="B23" s="757"/>
      <c r="D23" s="1385"/>
      <c r="E23" s="757"/>
      <c r="F23" s="888"/>
      <c r="G23" s="1385"/>
    </row>
  </sheetData>
  <sheetProtection formatRows="0"/>
  <mergeCells count="1">
    <mergeCell ref="F1:G1"/>
  </mergeCells>
  <phoneticPr fontId="3"/>
  <dataValidations count="1">
    <dataValidation type="list" allowBlank="1" showInputMessage="1" showErrorMessage="1" errorTitle="入力規則違反" error="リストから選択してください" sqref="G6:G23 D6:D23" xr:uid="{00000000-0002-0000-1C00-000000000000}">
      <formula1>"有,無,非該当"</formula1>
    </dataValidation>
  </dataValidations>
  <printOptions horizontalCentered="1" verticalCentered="1"/>
  <pageMargins left="0.23622047244094491" right="0.23622047244094491" top="0" bottom="0" header="0.31496062992125984" footer="0.31496062992125984"/>
  <pageSetup paperSize="9" orientation="landscape"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O23"/>
  <sheetViews>
    <sheetView showGridLines="0" tabSelected="1" view="pageBreakPreview" topLeftCell="A2" zoomScale="80" zoomScaleNormal="100" zoomScaleSheetLayoutView="80" workbookViewId="0">
      <selection activeCell="I8" sqref="I8"/>
    </sheetView>
  </sheetViews>
  <sheetFormatPr defaultColWidth="9" defaultRowHeight="22" customHeight="1" x14ac:dyDescent="0.2"/>
  <cols>
    <col min="1" max="1" width="6.453125" style="326" customWidth="1"/>
    <col min="2" max="2" width="21" style="326" customWidth="1"/>
    <col min="3" max="9" width="18.6328125" style="326" customWidth="1"/>
    <col min="10" max="16384" width="9" style="326"/>
  </cols>
  <sheetData>
    <row r="1" spans="1:15" ht="18" hidden="1" customHeight="1" x14ac:dyDescent="0.2">
      <c r="B1" s="871" t="s">
        <v>92</v>
      </c>
      <c r="C1" s="334"/>
      <c r="D1" s="335" t="str">
        <f>IF('P0(世田谷区)'!C5&lt;&gt;"", "MH" &amp; 'P0(世田谷区)'!C5,"")</f>
        <v/>
      </c>
    </row>
    <row r="2" spans="1:15" ht="17.25" customHeight="1" x14ac:dyDescent="0.2"/>
    <row r="3" spans="1:15" ht="30.75" customHeight="1" x14ac:dyDescent="0.2">
      <c r="A3" s="336" t="s">
        <v>1513</v>
      </c>
      <c r="B3" s="1363">
        <v>7</v>
      </c>
      <c r="C3" s="337" t="s">
        <v>1584</v>
      </c>
      <c r="E3" s="338"/>
      <c r="F3" s="338"/>
      <c r="G3" s="338"/>
    </row>
    <row r="4" spans="1:15" ht="11.5" customHeight="1" x14ac:dyDescent="0.2"/>
    <row r="5" spans="1:15" ht="27" customHeight="1" x14ac:dyDescent="0.2">
      <c r="B5" s="875" t="s">
        <v>1320</v>
      </c>
      <c r="C5" s="919"/>
      <c r="D5" s="931"/>
      <c r="E5" s="931"/>
      <c r="F5" s="920"/>
    </row>
    <row r="6" spans="1:15" ht="12.65" customHeight="1" x14ac:dyDescent="0.2">
      <c r="A6" s="868"/>
      <c r="H6" s="339"/>
      <c r="I6" s="339"/>
      <c r="J6" s="339"/>
      <c r="K6" s="339"/>
      <c r="L6" s="339"/>
      <c r="M6" s="339"/>
      <c r="N6" s="339"/>
      <c r="O6" s="339"/>
    </row>
    <row r="7" spans="1:15" ht="27" customHeight="1" x14ac:dyDescent="0.2">
      <c r="A7" s="340"/>
      <c r="B7" s="341" t="s">
        <v>28</v>
      </c>
      <c r="C7" s="342"/>
    </row>
    <row r="8" spans="1:15" ht="27" customHeight="1" x14ac:dyDescent="0.2">
      <c r="A8" s="340"/>
      <c r="B8" s="343" t="s">
        <v>1321</v>
      </c>
      <c r="C8" s="924"/>
      <c r="D8" s="930"/>
      <c r="E8" s="930"/>
      <c r="F8" s="925"/>
    </row>
    <row r="9" spans="1:15" ht="27" customHeight="1" x14ac:dyDescent="0.2">
      <c r="A9" s="340"/>
      <c r="B9" s="343" t="s">
        <v>130</v>
      </c>
      <c r="C9" s="344"/>
      <c r="I9" s="345"/>
    </row>
    <row r="10" spans="1:15" ht="27" customHeight="1" x14ac:dyDescent="0.2">
      <c r="A10" s="340"/>
      <c r="B10" s="343" t="s">
        <v>1598</v>
      </c>
      <c r="C10" s="346"/>
      <c r="I10" s="347"/>
    </row>
    <row r="11" spans="1:15" ht="27" customHeight="1" x14ac:dyDescent="0.2">
      <c r="A11" s="340"/>
      <c r="B11" s="343" t="s">
        <v>1322</v>
      </c>
      <c r="C11" s="924"/>
      <c r="D11" s="930"/>
      <c r="E11" s="930"/>
      <c r="F11" s="925"/>
    </row>
    <row r="12" spans="1:15" ht="27" customHeight="1" x14ac:dyDescent="0.2">
      <c r="A12" s="340"/>
      <c r="B12" s="343" t="s">
        <v>1407</v>
      </c>
      <c r="C12" s="924"/>
      <c r="D12" s="930"/>
      <c r="E12" s="930"/>
      <c r="F12" s="925"/>
    </row>
    <row r="13" spans="1:15" ht="27" customHeight="1" x14ac:dyDescent="0.2">
      <c r="A13" s="340"/>
      <c r="B13" s="343" t="s">
        <v>1323</v>
      </c>
      <c r="C13" s="924"/>
      <c r="D13" s="930"/>
      <c r="E13" s="930"/>
      <c r="F13" s="925"/>
    </row>
    <row r="14" spans="1:15" ht="37.5" customHeight="1" x14ac:dyDescent="0.2">
      <c r="A14" s="348"/>
      <c r="B14" s="343" t="s">
        <v>1324</v>
      </c>
      <c r="C14" s="927" t="s">
        <v>1503</v>
      </c>
      <c r="D14" s="928"/>
      <c r="E14" s="928"/>
      <c r="F14" s="929"/>
      <c r="G14" s="349" t="s">
        <v>1778</v>
      </c>
    </row>
    <row r="15" spans="1:15" ht="11.25" customHeight="1" x14ac:dyDescent="0.2">
      <c r="A15" s="350"/>
      <c r="B15" s="892"/>
      <c r="C15" s="351"/>
    </row>
    <row r="16" spans="1:15" ht="27" customHeight="1" x14ac:dyDescent="0.2">
      <c r="A16" s="340"/>
      <c r="B16" s="330" t="s">
        <v>1325</v>
      </c>
      <c r="C16" s="919"/>
      <c r="D16" s="920"/>
      <c r="E16" s="352"/>
      <c r="F16" s="890" t="s">
        <v>6</v>
      </c>
      <c r="G16" s="353"/>
    </row>
    <row r="17" spans="1:7" ht="29.25" customHeight="1" x14ac:dyDescent="0.2">
      <c r="A17" s="340"/>
      <c r="B17" s="354" t="s">
        <v>1326</v>
      </c>
      <c r="C17" s="924"/>
      <c r="D17" s="925"/>
      <c r="E17" s="355" t="s">
        <v>7</v>
      </c>
      <c r="F17" s="926"/>
      <c r="G17" s="925"/>
    </row>
    <row r="18" spans="1:7" ht="27" customHeight="1" x14ac:dyDescent="0.2">
      <c r="A18" s="340"/>
      <c r="B18" s="354" t="s">
        <v>1327</v>
      </c>
      <c r="C18" s="924"/>
      <c r="D18" s="925"/>
      <c r="E18" s="354" t="s">
        <v>1326</v>
      </c>
      <c r="F18" s="924"/>
      <c r="G18" s="925"/>
    </row>
    <row r="19" spans="1:7" ht="27" customHeight="1" x14ac:dyDescent="0.2">
      <c r="A19" s="340"/>
      <c r="B19" s="341" t="s">
        <v>1779</v>
      </c>
      <c r="C19" s="356"/>
    </row>
    <row r="20" spans="1:7" ht="11.25" customHeight="1" x14ac:dyDescent="0.2"/>
    <row r="21" spans="1:7" ht="16.899999999999999" customHeight="1" x14ac:dyDescent="0.2">
      <c r="A21" s="326" t="s">
        <v>358</v>
      </c>
    </row>
    <row r="22" spans="1:7" ht="27" customHeight="1" x14ac:dyDescent="0.2">
      <c r="B22" s="357" t="s">
        <v>1780</v>
      </c>
      <c r="C22" s="358"/>
    </row>
    <row r="23" spans="1:7" ht="27" customHeight="1" x14ac:dyDescent="0.2">
      <c r="B23" s="357" t="s">
        <v>136</v>
      </c>
      <c r="C23" s="921"/>
      <c r="D23" s="922"/>
      <c r="E23" s="922"/>
      <c r="F23" s="922"/>
      <c r="G23" s="923"/>
    </row>
  </sheetData>
  <sheetProtection formatRows="0"/>
  <customSheetViews>
    <customSheetView guid="{CB65DC77-56B9-4B82-BA4C-940D5F0607D4}" scale="90" showGridLines="0" topLeftCell="B1">
      <selection activeCell="J8" sqref="J8"/>
      <pageMargins left="0.75" right="0.75" top="0.57999999999999996" bottom="1" header="0.51200000000000001" footer="0.51200000000000001"/>
      <pageSetup paperSize="9" scale="97" orientation="landscape" horizontalDpi="4294967293" verticalDpi="300" r:id="rId1"/>
      <headerFooter alignWithMargins="0">
        <oddFooter>&amp;C&amp;A</oddFooter>
      </headerFooter>
    </customSheetView>
    <customSheetView guid="{EA53CA90-5139-4B28-B317-A0192C4E22DE}" scale="90" showPageBreaks="1" showGridLines="0" topLeftCell="B1">
      <selection activeCell="J8" sqref="J8"/>
      <pageMargins left="0.75" right="0.75" top="0.57999999999999996" bottom="1" header="0.51200000000000001" footer="0.51200000000000001"/>
      <pageSetup paperSize="9" scale="97" orientation="landscape" horizontalDpi="4294967293" verticalDpi="300" r:id="rId2"/>
      <headerFooter alignWithMargins="0">
        <oddFooter>&amp;C&amp;A</oddFooter>
      </headerFooter>
    </customSheetView>
  </customSheetViews>
  <mergeCells count="12">
    <mergeCell ref="C14:F14"/>
    <mergeCell ref="C12:F12"/>
    <mergeCell ref="C13:F13"/>
    <mergeCell ref="C5:F5"/>
    <mergeCell ref="C8:F8"/>
    <mergeCell ref="C11:F11"/>
    <mergeCell ref="C16:D16"/>
    <mergeCell ref="C23:G23"/>
    <mergeCell ref="C17:D17"/>
    <mergeCell ref="C18:D18"/>
    <mergeCell ref="F17:G17"/>
    <mergeCell ref="F18:G18"/>
  </mergeCells>
  <phoneticPr fontId="3"/>
  <dataValidations count="1">
    <dataValidation type="whole" operator="greaterThanOrEqual" allowBlank="1" showInputMessage="1" showErrorMessage="1" errorTitle="入力規則違反" error="整数を入力してください" sqref="C1" xr:uid="{00000000-0002-0000-0100-000000000000}">
      <formula1>0</formula1>
    </dataValidation>
  </dataValidations>
  <pageMargins left="0.74803149606299213" right="0.74803149606299213" top="0.59055118110236227" bottom="0.55000000000000004" header="0.51181102362204722" footer="0.32"/>
  <pageSetup paperSize="9" orientation="landscape" r:id="rId3"/>
  <headerFooter alignWithMargins="0">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dimension ref="A1:T27"/>
  <sheetViews>
    <sheetView showGridLines="0" view="pageBreakPreview" zoomScale="63" zoomScaleNormal="80" zoomScaleSheetLayoutView="63" workbookViewId="0">
      <selection activeCell="W16" sqref="W16"/>
    </sheetView>
  </sheetViews>
  <sheetFormatPr defaultColWidth="12.6328125" defaultRowHeight="24" customHeight="1" x14ac:dyDescent="0.2"/>
  <cols>
    <col min="1" max="1" width="4.6328125" style="881" customWidth="1"/>
    <col min="2" max="2" width="3.08984375" style="881" customWidth="1"/>
    <col min="3" max="4" width="6.6328125" style="881" customWidth="1"/>
    <col min="5" max="5" width="8.08984375" style="881" customWidth="1"/>
    <col min="6" max="6" width="9" style="881" customWidth="1"/>
    <col min="7" max="10" width="8.453125" style="881" customWidth="1"/>
    <col min="11" max="11" width="9" style="881" customWidth="1"/>
    <col min="12" max="16" width="8.453125" style="881" customWidth="1"/>
    <col min="17" max="20" width="4.08984375" style="881" customWidth="1"/>
    <col min="21" max="16384" width="12.6328125" style="881"/>
  </cols>
  <sheetData>
    <row r="1" spans="1:20" s="409" customFormat="1" ht="10.5" customHeight="1" x14ac:dyDescent="0.2">
      <c r="G1" s="399"/>
      <c r="H1" s="669"/>
      <c r="I1" s="669"/>
      <c r="J1" s="669"/>
    </row>
    <row r="2" spans="1:20" s="409" customFormat="1" ht="21.65" customHeight="1" x14ac:dyDescent="0.2">
      <c r="A2" s="409" t="s">
        <v>182</v>
      </c>
    </row>
    <row r="3" spans="1:20" s="409" customFormat="1" ht="20.5" customHeight="1" x14ac:dyDescent="0.2">
      <c r="A3" s="409" t="s">
        <v>181</v>
      </c>
    </row>
    <row r="4" spans="1:20" s="409" customFormat="1" ht="27.75" customHeight="1" x14ac:dyDescent="0.2">
      <c r="A4" s="398"/>
      <c r="B4" s="1386" t="s">
        <v>1663</v>
      </c>
      <c r="C4" s="1386"/>
      <c r="D4" s="1386"/>
      <c r="E4" s="1387"/>
      <c r="F4" s="1060" t="s">
        <v>1370</v>
      </c>
      <c r="G4" s="1167"/>
      <c r="H4" s="1167"/>
      <c r="I4" s="1167"/>
      <c r="J4" s="1167"/>
      <c r="K4" s="1167"/>
      <c r="L4" s="1167"/>
      <c r="M4" s="1167"/>
      <c r="N4" s="1167"/>
      <c r="O4" s="1061"/>
      <c r="P4" s="1388" t="s">
        <v>317</v>
      </c>
      <c r="Q4" s="1389"/>
      <c r="R4" s="1388" t="s">
        <v>1665</v>
      </c>
      <c r="S4" s="1390"/>
      <c r="T4" s="1389"/>
    </row>
    <row r="5" spans="1:20" s="409" customFormat="1" ht="18.75" customHeight="1" x14ac:dyDescent="0.2">
      <c r="A5" s="398"/>
      <c r="B5" s="1386"/>
      <c r="C5" s="1386"/>
      <c r="D5" s="1386"/>
      <c r="E5" s="757" t="s">
        <v>1664</v>
      </c>
      <c r="F5" s="1391" t="s">
        <v>1365</v>
      </c>
      <c r="G5" s="1392" t="s">
        <v>1371</v>
      </c>
      <c r="H5" s="1392"/>
      <c r="I5" s="1393"/>
      <c r="J5" s="1394"/>
      <c r="K5" s="1395" t="s">
        <v>350</v>
      </c>
      <c r="L5" s="1392" t="s">
        <v>1371</v>
      </c>
      <c r="M5" s="1392"/>
      <c r="N5" s="1393"/>
      <c r="O5" s="1394"/>
      <c r="P5" s="1396"/>
      <c r="Q5" s="1397"/>
      <c r="R5" s="1396"/>
      <c r="S5" s="1398"/>
      <c r="T5" s="1397"/>
    </row>
    <row r="6" spans="1:20" s="409" customFormat="1" ht="26.5" customHeight="1" x14ac:dyDescent="0.2">
      <c r="A6" s="398"/>
      <c r="B6" s="1386"/>
      <c r="C6" s="1386"/>
      <c r="D6" s="1386"/>
      <c r="E6" s="757"/>
      <c r="F6" s="1399"/>
      <c r="G6" s="1400" t="s">
        <v>1372</v>
      </c>
      <c r="H6" s="1401" t="s">
        <v>1373</v>
      </c>
      <c r="I6" s="1402" t="s">
        <v>1374</v>
      </c>
      <c r="J6" s="1403" t="s">
        <v>1375</v>
      </c>
      <c r="K6" s="1404"/>
      <c r="L6" s="1400" t="s">
        <v>1372</v>
      </c>
      <c r="M6" s="1401" t="s">
        <v>1373</v>
      </c>
      <c r="N6" s="1402" t="s">
        <v>1374</v>
      </c>
      <c r="O6" s="1403" t="s">
        <v>1375</v>
      </c>
      <c r="P6" s="1396"/>
      <c r="Q6" s="1397"/>
      <c r="R6" s="1396"/>
      <c r="S6" s="1398"/>
      <c r="T6" s="1397"/>
    </row>
    <row r="7" spans="1:20" s="409" customFormat="1" ht="24" customHeight="1" x14ac:dyDescent="0.2">
      <c r="A7" s="398"/>
      <c r="B7" s="1405"/>
      <c r="C7" s="1405"/>
      <c r="D7" s="1405"/>
      <c r="E7" s="1406"/>
      <c r="F7" s="1407"/>
      <c r="G7" s="1408"/>
      <c r="H7" s="1408"/>
      <c r="I7" s="1409"/>
      <c r="J7" s="1410"/>
      <c r="K7" s="1411"/>
      <c r="L7" s="1412"/>
      <c r="M7" s="1408"/>
      <c r="N7" s="1409"/>
      <c r="O7" s="1410"/>
      <c r="P7" s="1413"/>
      <c r="Q7" s="1413"/>
      <c r="R7" s="1413"/>
      <c r="S7" s="1413"/>
      <c r="T7" s="1413"/>
    </row>
    <row r="8" spans="1:20" s="409" customFormat="1" ht="24" customHeight="1" x14ac:dyDescent="0.2">
      <c r="A8" s="398"/>
      <c r="B8" s="1405"/>
      <c r="C8" s="1405"/>
      <c r="D8" s="1405"/>
      <c r="E8" s="1414"/>
      <c r="F8" s="1415"/>
      <c r="G8" s="1416"/>
      <c r="H8" s="1416"/>
      <c r="I8" s="1417"/>
      <c r="J8" s="1418"/>
      <c r="K8" s="1411"/>
      <c r="L8" s="1419"/>
      <c r="M8" s="1416"/>
      <c r="N8" s="1417"/>
      <c r="O8" s="1418"/>
      <c r="P8" s="1413"/>
      <c r="Q8" s="1413"/>
      <c r="R8" s="1413"/>
      <c r="S8" s="1413"/>
      <c r="T8" s="1413"/>
    </row>
    <row r="9" spans="1:20" s="409" customFormat="1" ht="24" customHeight="1" x14ac:dyDescent="0.2">
      <c r="A9" s="398"/>
      <c r="B9" s="1405"/>
      <c r="C9" s="1405"/>
      <c r="D9" s="1405"/>
      <c r="E9" s="1406"/>
      <c r="F9" s="1407"/>
      <c r="G9" s="1408"/>
      <c r="H9" s="1408"/>
      <c r="I9" s="1409"/>
      <c r="J9" s="1410"/>
      <c r="K9" s="1411"/>
      <c r="L9" s="1412"/>
      <c r="M9" s="1408"/>
      <c r="N9" s="1409"/>
      <c r="O9" s="1410"/>
      <c r="P9" s="1413"/>
      <c r="Q9" s="1413"/>
      <c r="R9" s="1413"/>
      <c r="S9" s="1413"/>
      <c r="T9" s="1413"/>
    </row>
    <row r="10" spans="1:20" s="409" customFormat="1" ht="24" customHeight="1" x14ac:dyDescent="0.2">
      <c r="A10" s="398"/>
      <c r="B10" s="1405"/>
      <c r="C10" s="1405"/>
      <c r="D10" s="1405"/>
      <c r="E10" s="1414"/>
      <c r="F10" s="1415"/>
      <c r="G10" s="1416"/>
      <c r="H10" s="1416"/>
      <c r="I10" s="1417"/>
      <c r="J10" s="1418"/>
      <c r="K10" s="1411"/>
      <c r="L10" s="1419"/>
      <c r="M10" s="1416"/>
      <c r="N10" s="1417"/>
      <c r="O10" s="1418"/>
      <c r="P10" s="1413"/>
      <c r="Q10" s="1413"/>
      <c r="R10" s="1413"/>
      <c r="S10" s="1413"/>
      <c r="T10" s="1413"/>
    </row>
    <row r="11" spans="1:20" s="409" customFormat="1" ht="24" customHeight="1" x14ac:dyDescent="0.2">
      <c r="A11" s="398"/>
      <c r="B11" s="1405"/>
      <c r="C11" s="1405"/>
      <c r="D11" s="1405"/>
      <c r="E11" s="1406"/>
      <c r="F11" s="1407"/>
      <c r="G11" s="1408"/>
      <c r="H11" s="1408"/>
      <c r="I11" s="1409"/>
      <c r="J11" s="1410"/>
      <c r="K11" s="1411"/>
      <c r="L11" s="1412"/>
      <c r="M11" s="1408"/>
      <c r="N11" s="1409"/>
      <c r="O11" s="1410"/>
      <c r="P11" s="1413"/>
      <c r="Q11" s="1413"/>
      <c r="R11" s="1413"/>
      <c r="S11" s="1413"/>
      <c r="T11" s="1413"/>
    </row>
    <row r="12" spans="1:20" s="409" customFormat="1" ht="24" customHeight="1" x14ac:dyDescent="0.2">
      <c r="A12" s="398"/>
      <c r="B12" s="1405"/>
      <c r="C12" s="1405"/>
      <c r="D12" s="1405"/>
      <c r="E12" s="1414"/>
      <c r="F12" s="1415"/>
      <c r="G12" s="1416"/>
      <c r="H12" s="1416"/>
      <c r="I12" s="1417"/>
      <c r="J12" s="1418"/>
      <c r="K12" s="1420"/>
      <c r="L12" s="1419"/>
      <c r="M12" s="1416"/>
      <c r="N12" s="1417"/>
      <c r="O12" s="1418"/>
      <c r="P12" s="1413"/>
      <c r="Q12" s="1413"/>
      <c r="R12" s="1413"/>
      <c r="S12" s="1413"/>
      <c r="T12" s="1413"/>
    </row>
    <row r="13" spans="1:20" s="409" customFormat="1" ht="24" customHeight="1" x14ac:dyDescent="0.2">
      <c r="A13" s="398"/>
      <c r="B13" s="1421" t="s">
        <v>1376</v>
      </c>
      <c r="C13" s="1422"/>
      <c r="D13" s="1423"/>
      <c r="E13" s="1424" t="s">
        <v>111</v>
      </c>
      <c r="F13" s="1425" t="s">
        <v>1377</v>
      </c>
      <c r="G13" s="1426"/>
      <c r="H13" s="1426"/>
      <c r="I13" s="1427"/>
      <c r="J13" s="1428"/>
      <c r="K13" s="1429"/>
      <c r="L13" s="1430"/>
      <c r="M13" s="1426"/>
      <c r="N13" s="1427"/>
      <c r="O13" s="1428"/>
      <c r="P13" s="1431">
        <f>SUM(Q7:Q12)</f>
        <v>0</v>
      </c>
      <c r="Q13" s="1431"/>
      <c r="R13" s="1432"/>
      <c r="S13" s="1432"/>
      <c r="T13" s="1432"/>
    </row>
    <row r="14" spans="1:20" s="409" customFormat="1" ht="18" customHeight="1" x14ac:dyDescent="0.2">
      <c r="B14" s="1433" t="s">
        <v>1873</v>
      </c>
      <c r="C14" s="1433"/>
      <c r="D14" s="1433"/>
      <c r="J14" s="399"/>
      <c r="K14" s="399"/>
      <c r="L14" s="399"/>
      <c r="M14" s="399"/>
      <c r="N14" s="399"/>
      <c r="O14" s="399"/>
      <c r="P14" s="399"/>
      <c r="Q14" s="1434"/>
      <c r="R14" s="1434"/>
      <c r="S14" s="1434"/>
      <c r="T14" s="1434"/>
    </row>
    <row r="15" spans="1:20" s="409" customFormat="1" ht="16.899999999999999" customHeight="1" x14ac:dyDescent="0.2">
      <c r="B15" s="1435" t="s">
        <v>1378</v>
      </c>
      <c r="C15" s="1435"/>
      <c r="D15" s="1435"/>
      <c r="J15" s="399"/>
      <c r="K15" s="399"/>
      <c r="L15" s="399"/>
      <c r="M15" s="399"/>
      <c r="N15" s="399"/>
      <c r="O15" s="399"/>
      <c r="P15" s="399"/>
      <c r="Q15" s="1434"/>
      <c r="R15" s="1434"/>
      <c r="S15" s="1434"/>
      <c r="T15" s="1434"/>
    </row>
    <row r="16" spans="1:20" s="409" customFormat="1" ht="8.15" customHeight="1" x14ac:dyDescent="0.2">
      <c r="B16" s="1435"/>
      <c r="C16" s="1435"/>
      <c r="D16" s="1435"/>
      <c r="J16" s="399"/>
      <c r="K16" s="399"/>
      <c r="L16" s="399"/>
      <c r="M16" s="399"/>
      <c r="N16" s="399"/>
      <c r="O16" s="399"/>
      <c r="P16" s="399"/>
      <c r="Q16" s="1434"/>
      <c r="R16" s="1434"/>
      <c r="S16" s="1434"/>
      <c r="T16" s="1434"/>
    </row>
    <row r="17" spans="1:14" s="409" customFormat="1" ht="24.65" customHeight="1" x14ac:dyDescent="0.2">
      <c r="A17" s="409" t="s">
        <v>1764</v>
      </c>
    </row>
    <row r="18" spans="1:14" s="409" customFormat="1" ht="21.65" customHeight="1" x14ac:dyDescent="0.2">
      <c r="A18" s="409" t="s">
        <v>1765</v>
      </c>
      <c r="L18" s="402"/>
    </row>
    <row r="19" spans="1:14" s="409" customFormat="1" ht="9" customHeight="1" x14ac:dyDescent="0.2"/>
    <row r="20" spans="1:14" s="409" customFormat="1" ht="19" customHeight="1" x14ac:dyDescent="0.2">
      <c r="A20" s="1433" t="s">
        <v>1766</v>
      </c>
    </row>
    <row r="21" spans="1:14" s="409" customFormat="1" ht="24" customHeight="1" x14ac:dyDescent="0.2">
      <c r="B21" s="1436"/>
      <c r="C21" s="1437"/>
      <c r="D21" s="1438"/>
      <c r="E21" s="1436" t="s">
        <v>1666</v>
      </c>
      <c r="F21" s="1438"/>
      <c r="G21" s="1436" t="s">
        <v>1667</v>
      </c>
      <c r="H21" s="1438"/>
      <c r="I21" s="1436" t="s">
        <v>1668</v>
      </c>
      <c r="J21" s="1438"/>
      <c r="K21" s="775"/>
      <c r="L21" s="398"/>
      <c r="M21" s="398"/>
      <c r="N21" s="398"/>
    </row>
    <row r="22" spans="1:14" ht="24" customHeight="1" x14ac:dyDescent="0.2">
      <c r="B22" s="1111" t="s">
        <v>1670</v>
      </c>
      <c r="C22" s="1439"/>
      <c r="D22" s="1440"/>
      <c r="E22" s="1441"/>
      <c r="F22" s="1442"/>
      <c r="G22" s="1441"/>
      <c r="H22" s="1442"/>
      <c r="I22" s="1441"/>
      <c r="J22" s="1442"/>
      <c r="K22" s="775"/>
      <c r="L22" s="398"/>
      <c r="M22" s="398"/>
      <c r="N22" s="398"/>
    </row>
    <row r="23" spans="1:14" ht="24" customHeight="1" x14ac:dyDescent="0.2">
      <c r="B23" s="1111" t="s">
        <v>1671</v>
      </c>
      <c r="C23" s="1439"/>
      <c r="D23" s="1440"/>
      <c r="E23" s="1441"/>
      <c r="F23" s="1442"/>
      <c r="G23" s="1441"/>
      <c r="H23" s="1442"/>
      <c r="I23" s="1441"/>
      <c r="J23" s="1442"/>
      <c r="K23" s="775"/>
      <c r="L23" s="398"/>
      <c r="M23" s="398"/>
      <c r="N23" s="398"/>
    </row>
    <row r="24" spans="1:14" ht="24" customHeight="1" x14ac:dyDescent="0.2">
      <c r="B24" s="1111" t="s">
        <v>1672</v>
      </c>
      <c r="C24" s="1439"/>
      <c r="D24" s="1440"/>
      <c r="E24" s="1441"/>
      <c r="F24" s="1442"/>
      <c r="G24" s="1441"/>
      <c r="H24" s="1442"/>
      <c r="I24" s="1441"/>
      <c r="J24" s="1442"/>
      <c r="K24" s="775"/>
      <c r="L24" s="398"/>
      <c r="M24" s="398"/>
      <c r="N24" s="398"/>
    </row>
    <row r="25" spans="1:14" ht="24" customHeight="1" x14ac:dyDescent="0.2">
      <c r="B25" s="1111" t="s">
        <v>1673</v>
      </c>
      <c r="C25" s="1439"/>
      <c r="D25" s="1440"/>
      <c r="E25" s="1441"/>
      <c r="F25" s="1442"/>
      <c r="G25" s="1441"/>
      <c r="H25" s="1442"/>
      <c r="I25" s="1441"/>
      <c r="J25" s="1442"/>
      <c r="K25" s="775"/>
      <c r="L25" s="398"/>
      <c r="M25" s="398"/>
      <c r="N25" s="398"/>
    </row>
    <row r="26" spans="1:14" ht="24" customHeight="1" x14ac:dyDescent="0.2">
      <c r="B26" s="1443" t="s">
        <v>1674</v>
      </c>
      <c r="C26" s="1444"/>
      <c r="D26" s="1445"/>
      <c r="E26" s="1446"/>
      <c r="F26" s="1447"/>
      <c r="G26" s="1446"/>
      <c r="H26" s="1447"/>
      <c r="I26" s="1446"/>
      <c r="J26" s="1447"/>
      <c r="K26" s="775"/>
      <c r="L26" s="398"/>
      <c r="M26" s="398"/>
      <c r="N26" s="398"/>
    </row>
    <row r="27" spans="1:14" ht="24" customHeight="1" x14ac:dyDescent="0.2">
      <c r="B27" s="1448"/>
      <c r="C27" s="1449" t="s">
        <v>1669</v>
      </c>
      <c r="D27" s="1450"/>
      <c r="E27" s="1451"/>
      <c r="F27" s="1452"/>
      <c r="G27" s="1451"/>
      <c r="H27" s="1452"/>
      <c r="I27" s="1451"/>
      <c r="J27" s="1452"/>
      <c r="K27" s="775"/>
      <c r="L27" s="398"/>
      <c r="M27" s="398"/>
      <c r="N27" s="398"/>
    </row>
  </sheetData>
  <sheetProtection formatRows="0"/>
  <mergeCells count="57">
    <mergeCell ref="E21:F21"/>
    <mergeCell ref="G21:H21"/>
    <mergeCell ref="I21:J21"/>
    <mergeCell ref="P4:Q6"/>
    <mergeCell ref="F4:O4"/>
    <mergeCell ref="F5:F6"/>
    <mergeCell ref="G5:J5"/>
    <mergeCell ref="K5:K6"/>
    <mergeCell ref="L5:O5"/>
    <mergeCell ref="P7:Q7"/>
    <mergeCell ref="P8:Q8"/>
    <mergeCell ref="P9:Q9"/>
    <mergeCell ref="P10:Q10"/>
    <mergeCell ref="P11:Q11"/>
    <mergeCell ref="R11:T11"/>
    <mergeCell ref="R12:T12"/>
    <mergeCell ref="R13:T13"/>
    <mergeCell ref="P12:Q12"/>
    <mergeCell ref="P13:Q13"/>
    <mergeCell ref="R4:T6"/>
    <mergeCell ref="R7:T7"/>
    <mergeCell ref="R8:T8"/>
    <mergeCell ref="R9:T9"/>
    <mergeCell ref="R10:T10"/>
    <mergeCell ref="E26:F26"/>
    <mergeCell ref="E27:F27"/>
    <mergeCell ref="G22:H22"/>
    <mergeCell ref="G23:H23"/>
    <mergeCell ref="G24:H24"/>
    <mergeCell ref="G25:H25"/>
    <mergeCell ref="G26:H26"/>
    <mergeCell ref="G27:H27"/>
    <mergeCell ref="E22:F22"/>
    <mergeCell ref="E23:F23"/>
    <mergeCell ref="E24:F24"/>
    <mergeCell ref="E25:F25"/>
    <mergeCell ref="I26:J26"/>
    <mergeCell ref="I27:J27"/>
    <mergeCell ref="I22:J22"/>
    <mergeCell ref="I23:J23"/>
    <mergeCell ref="I24:J24"/>
    <mergeCell ref="I25:J25"/>
    <mergeCell ref="B11:D11"/>
    <mergeCell ref="B12:D12"/>
    <mergeCell ref="B13:D13"/>
    <mergeCell ref="B21:D21"/>
    <mergeCell ref="B4:D6"/>
    <mergeCell ref="B7:D7"/>
    <mergeCell ref="B8:D8"/>
    <mergeCell ref="B9:D9"/>
    <mergeCell ref="B10:D10"/>
    <mergeCell ref="C27:D27"/>
    <mergeCell ref="B22:D22"/>
    <mergeCell ref="B23:D23"/>
    <mergeCell ref="B24:D24"/>
    <mergeCell ref="B25:D25"/>
    <mergeCell ref="B26:D26"/>
  </mergeCells>
  <phoneticPr fontId="3"/>
  <dataValidations count="3">
    <dataValidation type="list" operator="equal" allowBlank="1" showInputMessage="1" showErrorMessage="1" errorTitle="入力規則違反" error="リストから選択してください" sqref="L18" xr:uid="{00000000-0002-0000-1D00-000000000000}">
      <formula1>"○"</formula1>
    </dataValidation>
    <dataValidation type="whole" operator="greaterThanOrEqual" allowBlank="1" showInputMessage="1" showErrorMessage="1" sqref="E13" xr:uid="{00000000-0002-0000-1D00-000001000000}">
      <formula1>0</formula1>
    </dataValidation>
    <dataValidation type="list" allowBlank="1" showInputMessage="1" showErrorMessage="1" sqref="E22:J27" xr:uid="{75647690-2708-4584-8494-F6C97E14250E}">
      <formula1>"〇,×"</formula1>
    </dataValidation>
  </dataValidations>
  <printOptions horizontalCentered="1"/>
  <pageMargins left="0.19685039370078741" right="0.19685039370078741" top="0.43307086614173229" bottom="0.35433070866141736" header="0.39370078740157483" footer="0.15748031496062992"/>
  <pageSetup paperSize="9" scale="95" orientation="landscape" r:id="rId1"/>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H29"/>
  <sheetViews>
    <sheetView showGridLines="0" view="pageBreakPreview" zoomScale="72" zoomScaleNormal="80" zoomScaleSheetLayoutView="72" workbookViewId="0">
      <selection activeCell="K19" sqref="K19"/>
    </sheetView>
  </sheetViews>
  <sheetFormatPr defaultColWidth="12.6328125" defaultRowHeight="25" customHeight="1" x14ac:dyDescent="0.2"/>
  <cols>
    <col min="1" max="1" width="5.08984375" style="881" customWidth="1"/>
    <col min="2" max="2" width="13.6328125" style="881" customWidth="1"/>
    <col min="3" max="3" width="66.26953125" style="881" customWidth="1"/>
    <col min="4" max="4" width="6.08984375" style="881" customWidth="1"/>
    <col min="5" max="5" width="5.453125" style="881" customWidth="1"/>
    <col min="6" max="6" width="9.08984375" style="881" customWidth="1"/>
    <col min="7" max="7" width="5.6328125" style="881" customWidth="1"/>
    <col min="8" max="8" width="9.08984375" style="881" customWidth="1"/>
    <col min="9" max="16384" width="12.6328125" style="881"/>
  </cols>
  <sheetData>
    <row r="1" spans="1:6" ht="8.15" customHeight="1" x14ac:dyDescent="0.2"/>
    <row r="2" spans="1:6" s="409" customFormat="1" ht="21" customHeight="1" x14ac:dyDescent="0.2">
      <c r="A2" s="409" t="s">
        <v>1677</v>
      </c>
      <c r="F2" s="402"/>
    </row>
    <row r="3" spans="1:6" ht="7" customHeight="1" x14ac:dyDescent="0.2">
      <c r="B3" s="1453"/>
      <c r="C3" s="1453"/>
      <c r="D3" s="1453"/>
      <c r="E3" s="1453"/>
    </row>
    <row r="4" spans="1:6" s="409" customFormat="1" ht="21" customHeight="1" x14ac:dyDescent="0.2">
      <c r="A4" s="409" t="s">
        <v>1874</v>
      </c>
      <c r="F4" s="402"/>
    </row>
    <row r="5" spans="1:6" s="409" customFormat="1" ht="7" customHeight="1" x14ac:dyDescent="0.2">
      <c r="D5" s="404"/>
    </row>
    <row r="6" spans="1:6" s="409" customFormat="1" ht="21" customHeight="1" x14ac:dyDescent="0.2">
      <c r="A6" s="409" t="s">
        <v>1678</v>
      </c>
      <c r="F6" s="402"/>
    </row>
    <row r="7" spans="1:6" s="409" customFormat="1" ht="7" customHeight="1" x14ac:dyDescent="0.2">
      <c r="E7" s="1385"/>
    </row>
    <row r="8" spans="1:6" ht="21" customHeight="1" x14ac:dyDescent="0.2">
      <c r="A8" s="881" t="s">
        <v>1679</v>
      </c>
      <c r="B8" s="1453"/>
      <c r="C8" s="1453"/>
      <c r="D8" s="1453"/>
      <c r="F8" s="402"/>
    </row>
    <row r="9" spans="1:6" s="409" customFormat="1" ht="9" customHeight="1" x14ac:dyDescent="0.2"/>
    <row r="10" spans="1:6" s="409" customFormat="1" ht="22.5" customHeight="1" x14ac:dyDescent="0.2">
      <c r="A10" s="399" t="s">
        <v>1675</v>
      </c>
      <c r="B10" s="399"/>
      <c r="C10" s="399"/>
    </row>
    <row r="11" spans="1:6" s="409" customFormat="1" ht="21" customHeight="1" x14ac:dyDescent="0.2">
      <c r="A11" s="399" t="s">
        <v>1676</v>
      </c>
      <c r="B11" s="399"/>
      <c r="C11" s="399"/>
      <c r="D11" s="404"/>
    </row>
    <row r="12" spans="1:6" s="409" customFormat="1" ht="7" customHeight="1" x14ac:dyDescent="0.2">
      <c r="A12" s="399"/>
      <c r="B12" s="399"/>
      <c r="C12" s="399"/>
    </row>
    <row r="13" spans="1:6" s="409" customFormat="1" ht="21" customHeight="1" x14ac:dyDescent="0.2">
      <c r="A13" s="399" t="s">
        <v>1680</v>
      </c>
      <c r="B13" s="399"/>
      <c r="C13" s="399"/>
      <c r="F13" s="402"/>
    </row>
    <row r="14" spans="1:6" s="409" customFormat="1" ht="7" customHeight="1" x14ac:dyDescent="0.2">
      <c r="A14" s="399"/>
      <c r="B14" s="399"/>
      <c r="C14" s="399"/>
    </row>
    <row r="15" spans="1:6" s="409" customFormat="1" ht="21" customHeight="1" x14ac:dyDescent="0.2">
      <c r="A15" s="399" t="s">
        <v>1681</v>
      </c>
      <c r="B15" s="399"/>
      <c r="C15" s="399"/>
      <c r="F15" s="402"/>
    </row>
    <row r="16" spans="1:6" s="409" customFormat="1" ht="7" customHeight="1" x14ac:dyDescent="0.2">
      <c r="A16" s="399"/>
      <c r="B16" s="399"/>
      <c r="C16" s="399"/>
    </row>
    <row r="17" spans="1:8" s="409" customFormat="1" ht="21" customHeight="1" x14ac:dyDescent="0.2">
      <c r="A17" s="399" t="s">
        <v>1682</v>
      </c>
      <c r="B17" s="399"/>
      <c r="C17" s="399"/>
      <c r="F17" s="402"/>
    </row>
    <row r="18" spans="1:8" s="409" customFormat="1" ht="7" customHeight="1" x14ac:dyDescent="0.2">
      <c r="A18" s="399"/>
      <c r="B18" s="399"/>
      <c r="C18" s="399"/>
    </row>
    <row r="19" spans="1:8" s="409" customFormat="1" ht="21" customHeight="1" x14ac:dyDescent="0.2">
      <c r="A19" s="409" t="s">
        <v>1683</v>
      </c>
      <c r="F19" s="402"/>
    </row>
    <row r="20" spans="1:8" s="409" customFormat="1" ht="7" customHeight="1" x14ac:dyDescent="0.2"/>
    <row r="21" spans="1:8" s="409" customFormat="1" ht="21" customHeight="1" x14ac:dyDescent="0.2">
      <c r="A21" s="409" t="s">
        <v>1684</v>
      </c>
      <c r="D21" s="404"/>
      <c r="F21" s="402"/>
    </row>
    <row r="22" spans="1:8" ht="7" customHeight="1" x14ac:dyDescent="0.2"/>
    <row r="23" spans="1:8" ht="21" customHeight="1" x14ac:dyDescent="0.2">
      <c r="A23" s="881" t="s">
        <v>1685</v>
      </c>
      <c r="F23" s="402"/>
    </row>
    <row r="24" spans="1:8" ht="7.5" customHeight="1" x14ac:dyDescent="0.2"/>
    <row r="25" spans="1:8" ht="21" customHeight="1" x14ac:dyDescent="0.2">
      <c r="A25" s="881" t="s">
        <v>1686</v>
      </c>
      <c r="H25" s="402"/>
    </row>
    <row r="26" spans="1:8" s="1454" customFormat="1" ht="20.149999999999999" customHeight="1" x14ac:dyDescent="0.2">
      <c r="A26" s="1454" t="s">
        <v>1689</v>
      </c>
    </row>
    <row r="27" spans="1:8" ht="25" customHeight="1" x14ac:dyDescent="0.2">
      <c r="A27" s="881" t="s">
        <v>1687</v>
      </c>
    </row>
    <row r="28" spans="1:8" s="730" customFormat="1" ht="16.5" customHeight="1" x14ac:dyDescent="0.2">
      <c r="B28" s="730" t="s">
        <v>1688</v>
      </c>
    </row>
    <row r="29" spans="1:8" ht="83.5" customHeight="1" x14ac:dyDescent="0.2">
      <c r="B29" s="1455"/>
      <c r="C29" s="1456"/>
      <c r="D29" s="1456"/>
      <c r="E29" s="1456"/>
      <c r="F29" s="1456"/>
      <c r="G29" s="1456"/>
      <c r="H29" s="1457"/>
    </row>
  </sheetData>
  <sheetProtection formatRows="0"/>
  <mergeCells count="1">
    <mergeCell ref="B29:H29"/>
  </mergeCells>
  <phoneticPr fontId="3"/>
  <dataValidations count="1">
    <dataValidation type="list" operator="equal" allowBlank="1" showInputMessage="1" showErrorMessage="1" errorTitle="入力規則違反" error="リストから選択してください" sqref="F4 F2 F6 F8 E7 F13 F15 F17 F19 F21 F23 H25" xr:uid="{00000000-0002-0000-1F00-000000000000}">
      <formula1>"○"</formula1>
    </dataValidation>
  </dataValidations>
  <pageMargins left="0.6692913385826772" right="0.51181102362204722" top="0.51181102362204722" bottom="0.59055118110236227" header="0.39370078740157483" footer="0.31496062992125984"/>
  <pageSetup paperSize="9" orientation="landscape"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3"/>
  <dimension ref="A1:V25"/>
  <sheetViews>
    <sheetView view="pageBreakPreview" zoomScale="62" zoomScaleNormal="80" zoomScaleSheetLayoutView="62" workbookViewId="0">
      <selection activeCell="AC17" sqref="AC17"/>
    </sheetView>
  </sheetViews>
  <sheetFormatPr defaultRowHeight="13" x14ac:dyDescent="0.2"/>
  <cols>
    <col min="1" max="1" width="4.90625" style="881" customWidth="1"/>
    <col min="2" max="2" width="16.08984375" style="881" bestFit="1" customWidth="1"/>
    <col min="3" max="3" width="10.453125" style="1461" bestFit="1" customWidth="1"/>
    <col min="4" max="4" width="8.08984375" style="881" customWidth="1"/>
    <col min="5" max="5" width="3.453125" style="881" bestFit="1" customWidth="1"/>
    <col min="6" max="8" width="3.453125" style="881" customWidth="1"/>
    <col min="9" max="9" width="4" style="881" customWidth="1"/>
    <col min="10" max="10" width="3.7265625" style="881" customWidth="1"/>
    <col min="11" max="11" width="3.453125" style="881" customWidth="1"/>
    <col min="12" max="12" width="4.7265625" style="881" customWidth="1"/>
    <col min="13" max="13" width="3.453125" style="881" bestFit="1" customWidth="1"/>
    <col min="14" max="14" width="2.08984375" style="881" customWidth="1"/>
    <col min="15" max="17" width="3.6328125" style="881" customWidth="1"/>
    <col min="18" max="18" width="10.26953125" style="881" customWidth="1"/>
    <col min="19" max="19" width="11.08984375" style="881" customWidth="1"/>
    <col min="20" max="20" width="11" style="881" customWidth="1"/>
    <col min="21" max="21" width="10.26953125" style="881" customWidth="1"/>
    <col min="22" max="22" width="12.08984375" style="881" customWidth="1"/>
    <col min="23" max="23" width="12.6328125" style="378" customWidth="1"/>
    <col min="24" max="16384" width="8.7265625" style="378"/>
  </cols>
  <sheetData>
    <row r="1" spans="1:22" ht="24.75" customHeight="1" x14ac:dyDescent="0.2">
      <c r="A1" s="409" t="s">
        <v>1690</v>
      </c>
      <c r="B1" s="409"/>
      <c r="C1" s="506"/>
      <c r="D1" s="409"/>
      <c r="E1" s="409"/>
      <c r="F1" s="409"/>
      <c r="G1" s="409"/>
      <c r="H1" s="409"/>
      <c r="I1" s="409"/>
      <c r="J1" s="409"/>
      <c r="K1" s="409"/>
      <c r="L1" s="409"/>
      <c r="M1" s="409"/>
      <c r="N1" s="409"/>
      <c r="O1" s="409"/>
      <c r="P1" s="409"/>
      <c r="Q1" s="409"/>
      <c r="R1" s="409"/>
      <c r="S1" s="1458"/>
      <c r="T1" s="1459"/>
      <c r="U1" s="1460"/>
      <c r="V1" s="409"/>
    </row>
    <row r="2" spans="1:22" ht="24.75" customHeight="1" x14ac:dyDescent="0.2">
      <c r="A2" s="881" t="s">
        <v>1695</v>
      </c>
      <c r="T2" s="399"/>
      <c r="U2" s="699"/>
    </row>
    <row r="3" spans="1:22" x14ac:dyDescent="0.2">
      <c r="B3" s="1462"/>
      <c r="C3" s="1463" t="s">
        <v>1693</v>
      </c>
      <c r="D3" s="1464" t="s">
        <v>1694</v>
      </c>
      <c r="E3" s="1465"/>
      <c r="F3" s="1465"/>
      <c r="G3" s="1465"/>
      <c r="H3" s="1465"/>
      <c r="I3" s="1466"/>
      <c r="J3" s="1118" t="s">
        <v>1696</v>
      </c>
      <c r="K3" s="1118"/>
      <c r="L3" s="1118"/>
      <c r="M3" s="1118"/>
      <c r="N3" s="1118"/>
      <c r="O3" s="1118"/>
      <c r="P3" s="1118"/>
      <c r="Q3" s="1118"/>
      <c r="R3" s="699"/>
      <c r="T3" s="378"/>
      <c r="U3" s="378"/>
      <c r="V3" s="378"/>
    </row>
    <row r="4" spans="1:22" ht="21" customHeight="1" x14ac:dyDescent="0.2">
      <c r="A4" s="409"/>
      <c r="B4" s="332" t="s">
        <v>1691</v>
      </c>
      <c r="C4" s="894"/>
      <c r="D4" s="1441"/>
      <c r="E4" s="1442"/>
      <c r="F4" s="332" t="s">
        <v>1493</v>
      </c>
      <c r="G4" s="1441"/>
      <c r="H4" s="1467"/>
      <c r="I4" s="1442"/>
      <c r="J4" s="1441"/>
      <c r="K4" s="1467"/>
      <c r="L4" s="1442"/>
      <c r="M4" s="1468" t="s">
        <v>1493</v>
      </c>
      <c r="N4" s="1441"/>
      <c r="O4" s="1467"/>
      <c r="P4" s="1467"/>
      <c r="Q4" s="1442"/>
      <c r="R4" s="1460"/>
      <c r="S4" s="409"/>
      <c r="T4" s="378"/>
      <c r="U4" s="378"/>
      <c r="V4" s="378"/>
    </row>
    <row r="5" spans="1:22" ht="21" customHeight="1" x14ac:dyDescent="0.2">
      <c r="A5" s="408"/>
      <c r="B5" s="357" t="s">
        <v>1692</v>
      </c>
      <c r="C5" s="488"/>
      <c r="D5" s="1469"/>
      <c r="E5" s="1470"/>
      <c r="F5" s="357" t="s">
        <v>1493</v>
      </c>
      <c r="G5" s="1469"/>
      <c r="H5" s="1471"/>
      <c r="I5" s="1470"/>
      <c r="J5" s="1469"/>
      <c r="K5" s="1471"/>
      <c r="L5" s="1470"/>
      <c r="M5" s="913" t="s">
        <v>1493</v>
      </c>
      <c r="N5" s="1469"/>
      <c r="O5" s="1471"/>
      <c r="P5" s="1471"/>
      <c r="Q5" s="1470"/>
      <c r="R5" s="1472"/>
      <c r="S5" s="408"/>
      <c r="T5" s="378"/>
      <c r="U5" s="378"/>
      <c r="V5" s="378"/>
    </row>
    <row r="6" spans="1:22" ht="8.15" customHeight="1" x14ac:dyDescent="0.2">
      <c r="A6" s="409"/>
      <c r="B6" s="409"/>
      <c r="C6" s="506"/>
      <c r="D6" s="409"/>
      <c r="E6" s="409"/>
      <c r="F6" s="409"/>
      <c r="G6" s="409"/>
      <c r="H6" s="409"/>
      <c r="I6" s="409"/>
      <c r="J6" s="409"/>
      <c r="K6" s="409"/>
      <c r="L6" s="409"/>
      <c r="M6" s="409"/>
      <c r="N6" s="409"/>
      <c r="O6" s="409"/>
      <c r="P6" s="409"/>
      <c r="Q6" s="409"/>
      <c r="R6" s="398"/>
      <c r="S6" s="1458"/>
      <c r="T6" s="1459"/>
      <c r="U6" s="1460"/>
      <c r="V6" s="409"/>
    </row>
    <row r="7" spans="1:22" ht="18" customHeight="1" x14ac:dyDescent="0.2">
      <c r="A7" s="409" t="s">
        <v>1767</v>
      </c>
      <c r="B7" s="409"/>
      <c r="C7" s="506"/>
      <c r="D7" s="409"/>
      <c r="E7" s="409"/>
      <c r="F7" s="409"/>
      <c r="G7" s="409"/>
      <c r="H7" s="409"/>
      <c r="I7" s="409"/>
      <c r="J7" s="409"/>
      <c r="K7" s="409"/>
      <c r="L7" s="409"/>
      <c r="M7" s="409"/>
      <c r="N7" s="409"/>
      <c r="O7" s="409"/>
      <c r="P7" s="409"/>
      <c r="Q7" s="409"/>
      <c r="R7" s="409"/>
      <c r="S7" s="1458"/>
      <c r="T7" s="1458"/>
      <c r="U7" s="1473"/>
      <c r="V7" s="409"/>
    </row>
    <row r="8" spans="1:22" ht="15.75" customHeight="1" x14ac:dyDescent="0.2">
      <c r="A8" s="717" t="s">
        <v>59</v>
      </c>
      <c r="B8" s="1093"/>
      <c r="C8" s="1060" t="s">
        <v>22</v>
      </c>
      <c r="D8" s="1167"/>
      <c r="E8" s="1167"/>
      <c r="F8" s="1167"/>
      <c r="G8" s="1167"/>
      <c r="H8" s="1167"/>
      <c r="I8" s="1167"/>
      <c r="J8" s="1167"/>
      <c r="K8" s="1167"/>
      <c r="L8" s="1167"/>
      <c r="M8" s="1167"/>
      <c r="N8" s="1061"/>
      <c r="O8" s="1060" t="s">
        <v>23</v>
      </c>
      <c r="P8" s="1167"/>
      <c r="Q8" s="1167"/>
      <c r="R8" s="1167"/>
      <c r="S8" s="1167"/>
      <c r="T8" s="1167"/>
      <c r="U8" s="1061"/>
      <c r="V8" s="378"/>
    </row>
    <row r="9" spans="1:22" ht="21" customHeight="1" x14ac:dyDescent="0.2">
      <c r="A9" s="717"/>
      <c r="B9" s="1474"/>
      <c r="C9" s="1475" t="s">
        <v>1372</v>
      </c>
      <c r="D9" s="1476" t="s">
        <v>1373</v>
      </c>
      <c r="E9" s="1477"/>
      <c r="F9" s="1476" t="s">
        <v>1374</v>
      </c>
      <c r="G9" s="1478"/>
      <c r="H9" s="1477"/>
      <c r="I9" s="1476" t="s">
        <v>1697</v>
      </c>
      <c r="J9" s="1478"/>
      <c r="K9" s="1477"/>
      <c r="L9" s="1476" t="s">
        <v>1375</v>
      </c>
      <c r="M9" s="1478"/>
      <c r="N9" s="1479"/>
      <c r="O9" s="1480" t="s">
        <v>1372</v>
      </c>
      <c r="P9" s="1478"/>
      <c r="Q9" s="1478"/>
      <c r="R9" s="1481" t="s">
        <v>1373</v>
      </c>
      <c r="S9" s="1482" t="s">
        <v>1374</v>
      </c>
      <c r="T9" s="1482" t="s">
        <v>1697</v>
      </c>
      <c r="U9" s="1483" t="s">
        <v>1375</v>
      </c>
      <c r="V9" s="378"/>
    </row>
    <row r="10" spans="1:22" ht="24.75" customHeight="1" x14ac:dyDescent="0.2">
      <c r="A10" s="717"/>
      <c r="B10" s="330" t="s">
        <v>1379</v>
      </c>
      <c r="C10" s="1484"/>
      <c r="D10" s="1485"/>
      <c r="E10" s="1486"/>
      <c r="F10" s="1485"/>
      <c r="G10" s="1487"/>
      <c r="H10" s="1486"/>
      <c r="I10" s="1485"/>
      <c r="J10" s="1487"/>
      <c r="K10" s="1486"/>
      <c r="L10" s="1488"/>
      <c r="M10" s="1489"/>
      <c r="N10" s="886"/>
      <c r="O10" s="1490"/>
      <c r="P10" s="1491"/>
      <c r="Q10" s="1492"/>
      <c r="R10" s="1408"/>
      <c r="S10" s="1412"/>
      <c r="T10" s="1416"/>
      <c r="U10" s="1418"/>
      <c r="V10" s="378"/>
    </row>
    <row r="11" spans="1:22" ht="24.75" customHeight="1" x14ac:dyDescent="0.2">
      <c r="A11" s="717"/>
      <c r="B11" s="330" t="s">
        <v>1380</v>
      </c>
      <c r="C11" s="1493"/>
      <c r="D11" s="1494"/>
      <c r="E11" s="1495"/>
      <c r="F11" s="1494"/>
      <c r="G11" s="1496"/>
      <c r="H11" s="1495"/>
      <c r="I11" s="1485"/>
      <c r="J11" s="1487"/>
      <c r="K11" s="1486"/>
      <c r="L11" s="1497"/>
      <c r="M11" s="1498"/>
      <c r="N11" s="1499"/>
      <c r="O11" s="1085"/>
      <c r="P11" s="1487"/>
      <c r="Q11" s="1486"/>
      <c r="R11" s="1500"/>
      <c r="S11" s="1501"/>
      <c r="T11" s="1502"/>
      <c r="U11" s="1503"/>
      <c r="V11" s="378"/>
    </row>
    <row r="12" spans="1:22" ht="15.75" customHeight="1" x14ac:dyDescent="0.2">
      <c r="A12" s="409"/>
      <c r="B12" s="409"/>
      <c r="C12" s="506"/>
      <c r="D12" s="409"/>
      <c r="E12" s="409"/>
      <c r="F12" s="409"/>
      <c r="G12" s="409"/>
      <c r="H12" s="409"/>
      <c r="I12" s="409"/>
      <c r="J12" s="409"/>
      <c r="K12" s="409"/>
      <c r="L12" s="409"/>
      <c r="M12" s="409"/>
      <c r="N12" s="409"/>
      <c r="O12" s="409"/>
      <c r="P12" s="409"/>
      <c r="Q12" s="409"/>
      <c r="R12" s="409"/>
      <c r="S12" s="1458"/>
      <c r="T12" s="1458"/>
      <c r="U12" s="1458"/>
      <c r="V12" s="409"/>
    </row>
    <row r="13" spans="1:22" ht="24.75" customHeight="1" x14ac:dyDescent="0.2">
      <c r="A13" s="327" t="s">
        <v>1768</v>
      </c>
      <c r="B13" s="506"/>
      <c r="C13" s="506"/>
      <c r="D13" s="506"/>
      <c r="E13" s="506"/>
      <c r="F13" s="506"/>
      <c r="G13" s="506"/>
      <c r="H13" s="506"/>
      <c r="I13" s="506"/>
      <c r="J13" s="506"/>
      <c r="K13" s="506"/>
      <c r="L13" s="506"/>
      <c r="M13" s="506"/>
      <c r="N13" s="506"/>
      <c r="O13" s="506"/>
      <c r="P13" s="506"/>
      <c r="Q13" s="506"/>
      <c r="R13" s="506"/>
      <c r="S13" s="506"/>
      <c r="T13" s="506"/>
      <c r="U13" s="506"/>
    </row>
    <row r="14" spans="1:22" ht="15.75" customHeight="1" x14ac:dyDescent="0.2">
      <c r="A14" s="717" t="s">
        <v>59</v>
      </c>
      <c r="B14" s="1093"/>
      <c r="C14" s="1060" t="s">
        <v>22</v>
      </c>
      <c r="D14" s="1167"/>
      <c r="E14" s="1167"/>
      <c r="F14" s="1167"/>
      <c r="G14" s="1167"/>
      <c r="H14" s="1167"/>
      <c r="I14" s="1167"/>
      <c r="J14" s="1167"/>
      <c r="K14" s="1167"/>
      <c r="L14" s="1167"/>
      <c r="M14" s="1167"/>
      <c r="N14" s="1061"/>
      <c r="O14" s="1060" t="s">
        <v>23</v>
      </c>
      <c r="P14" s="1167"/>
      <c r="Q14" s="1167"/>
      <c r="R14" s="1167"/>
      <c r="S14" s="1167"/>
      <c r="T14" s="1167"/>
      <c r="U14" s="1061"/>
      <c r="V14" s="378"/>
    </row>
    <row r="15" spans="1:22" ht="21" customHeight="1" x14ac:dyDescent="0.2">
      <c r="A15" s="717"/>
      <c r="B15" s="1474"/>
      <c r="C15" s="1475" t="s">
        <v>1372</v>
      </c>
      <c r="D15" s="1476" t="s">
        <v>1373</v>
      </c>
      <c r="E15" s="1477"/>
      <c r="F15" s="1476" t="s">
        <v>1374</v>
      </c>
      <c r="G15" s="1478"/>
      <c r="H15" s="1477"/>
      <c r="I15" s="1476" t="s">
        <v>1697</v>
      </c>
      <c r="J15" s="1478"/>
      <c r="K15" s="1477"/>
      <c r="L15" s="1476" t="s">
        <v>1375</v>
      </c>
      <c r="M15" s="1478"/>
      <c r="N15" s="1479"/>
      <c r="O15" s="1480" t="s">
        <v>1372</v>
      </c>
      <c r="P15" s="1478"/>
      <c r="Q15" s="1478"/>
      <c r="R15" s="1481" t="s">
        <v>1373</v>
      </c>
      <c r="S15" s="1482" t="s">
        <v>1374</v>
      </c>
      <c r="T15" s="1482" t="s">
        <v>1697</v>
      </c>
      <c r="U15" s="1483" t="s">
        <v>1375</v>
      </c>
      <c r="V15" s="378"/>
    </row>
    <row r="16" spans="1:22" ht="24.75" customHeight="1" x14ac:dyDescent="0.2">
      <c r="A16" s="717"/>
      <c r="B16" s="330" t="s">
        <v>1379</v>
      </c>
      <c r="C16" s="1484"/>
      <c r="D16" s="1485"/>
      <c r="E16" s="1486"/>
      <c r="F16" s="1485"/>
      <c r="G16" s="1487"/>
      <c r="H16" s="1486"/>
      <c r="I16" s="1485"/>
      <c r="J16" s="1487"/>
      <c r="K16" s="1486"/>
      <c r="L16" s="1488"/>
      <c r="M16" s="1489"/>
      <c r="N16" s="886"/>
      <c r="O16" s="1490"/>
      <c r="P16" s="1491"/>
      <c r="Q16" s="1492"/>
      <c r="R16" s="1408"/>
      <c r="S16" s="1412"/>
      <c r="T16" s="1416"/>
      <c r="U16" s="1418"/>
      <c r="V16" s="378"/>
    </row>
    <row r="17" spans="1:22" ht="24.75" customHeight="1" x14ac:dyDescent="0.2">
      <c r="A17" s="717"/>
      <c r="B17" s="330" t="s">
        <v>1380</v>
      </c>
      <c r="C17" s="1493"/>
      <c r="D17" s="1494"/>
      <c r="E17" s="1495"/>
      <c r="F17" s="1494"/>
      <c r="G17" s="1496"/>
      <c r="H17" s="1495"/>
      <c r="I17" s="1485"/>
      <c r="J17" s="1487"/>
      <c r="K17" s="1486"/>
      <c r="L17" s="1497"/>
      <c r="M17" s="1498"/>
      <c r="N17" s="1499"/>
      <c r="O17" s="1085"/>
      <c r="P17" s="1487"/>
      <c r="Q17" s="1486"/>
      <c r="R17" s="1500"/>
      <c r="S17" s="1501"/>
      <c r="T17" s="1502"/>
      <c r="U17" s="1503"/>
      <c r="V17" s="378"/>
    </row>
    <row r="18" spans="1:22" ht="7.5" customHeight="1" x14ac:dyDescent="0.2"/>
    <row r="19" spans="1:22" ht="21.75" customHeight="1" x14ac:dyDescent="0.2">
      <c r="A19" s="881" t="s">
        <v>1769</v>
      </c>
    </row>
    <row r="20" spans="1:22" ht="21" customHeight="1" x14ac:dyDescent="0.2">
      <c r="A20" s="717"/>
      <c r="B20" s="330"/>
      <c r="C20" s="1504" t="s">
        <v>1372</v>
      </c>
      <c r="D20" s="1476" t="s">
        <v>1373</v>
      </c>
      <c r="E20" s="1477"/>
      <c r="F20" s="1476" t="s">
        <v>1374</v>
      </c>
      <c r="G20" s="1478"/>
      <c r="H20" s="1477"/>
      <c r="I20" s="1476" t="s">
        <v>1697</v>
      </c>
      <c r="J20" s="1478"/>
      <c r="K20" s="1477"/>
      <c r="L20" s="1476" t="s">
        <v>1375</v>
      </c>
      <c r="M20" s="1478"/>
      <c r="N20" s="1479"/>
      <c r="O20" s="378"/>
      <c r="P20" s="378"/>
      <c r="Q20" s="378"/>
      <c r="R20" s="378"/>
      <c r="S20" s="378"/>
      <c r="T20" s="378"/>
      <c r="U20" s="378"/>
      <c r="V20" s="378"/>
    </row>
    <row r="21" spans="1:22" ht="24.75" customHeight="1" x14ac:dyDescent="0.2">
      <c r="A21" s="717"/>
      <c r="B21" s="330" t="s">
        <v>1379</v>
      </c>
      <c r="C21" s="1484"/>
      <c r="D21" s="1485"/>
      <c r="E21" s="1486"/>
      <c r="F21" s="1485"/>
      <c r="G21" s="1487"/>
      <c r="H21" s="1486"/>
      <c r="I21" s="1485"/>
      <c r="J21" s="1487"/>
      <c r="K21" s="1486"/>
      <c r="L21" s="1488"/>
      <c r="M21" s="1489"/>
      <c r="N21" s="886"/>
      <c r="O21" s="378"/>
      <c r="P21" s="378"/>
      <c r="Q21" s="378"/>
      <c r="R21" s="378"/>
      <c r="S21" s="378"/>
      <c r="T21" s="378"/>
      <c r="U21" s="378"/>
      <c r="V21" s="378"/>
    </row>
    <row r="22" spans="1:22" ht="24.75" customHeight="1" x14ac:dyDescent="0.2">
      <c r="A22" s="717"/>
      <c r="B22" s="330" t="s">
        <v>1380</v>
      </c>
      <c r="C22" s="1493"/>
      <c r="D22" s="1494"/>
      <c r="E22" s="1495"/>
      <c r="F22" s="1494"/>
      <c r="G22" s="1496"/>
      <c r="H22" s="1495"/>
      <c r="I22" s="1485"/>
      <c r="J22" s="1487"/>
      <c r="K22" s="1486"/>
      <c r="L22" s="1497"/>
      <c r="M22" s="1498"/>
      <c r="N22" s="1499"/>
      <c r="O22" s="378"/>
      <c r="P22" s="378"/>
      <c r="Q22" s="378"/>
      <c r="R22" s="378"/>
      <c r="S22" s="378"/>
      <c r="T22" s="378"/>
      <c r="U22" s="378"/>
      <c r="V22" s="378"/>
    </row>
    <row r="24" spans="1:22" x14ac:dyDescent="0.2">
      <c r="B24" s="881" t="s">
        <v>1698</v>
      </c>
    </row>
    <row r="25" spans="1:22" x14ac:dyDescent="0.2">
      <c r="B25" s="881" t="s">
        <v>1699</v>
      </c>
    </row>
  </sheetData>
  <sheetProtection formatRows="0"/>
  <mergeCells count="52">
    <mergeCell ref="D3:I3"/>
    <mergeCell ref="G4:I4"/>
    <mergeCell ref="G5:I5"/>
    <mergeCell ref="I9:K9"/>
    <mergeCell ref="C8:N8"/>
    <mergeCell ref="J3:Q3"/>
    <mergeCell ref="O9:Q9"/>
    <mergeCell ref="N4:Q4"/>
    <mergeCell ref="N5:Q5"/>
    <mergeCell ref="J4:L4"/>
    <mergeCell ref="J5:L5"/>
    <mergeCell ref="L9:N9"/>
    <mergeCell ref="I10:K10"/>
    <mergeCell ref="I11:K11"/>
    <mergeCell ref="O8:U8"/>
    <mergeCell ref="D4:E4"/>
    <mergeCell ref="D5:E5"/>
    <mergeCell ref="D9:E9"/>
    <mergeCell ref="F9:H9"/>
    <mergeCell ref="O10:Q10"/>
    <mergeCell ref="O11:Q11"/>
    <mergeCell ref="B8:B9"/>
    <mergeCell ref="D10:E10"/>
    <mergeCell ref="D11:E11"/>
    <mergeCell ref="F10:H10"/>
    <mergeCell ref="F11:H11"/>
    <mergeCell ref="B14:B15"/>
    <mergeCell ref="C14:N14"/>
    <mergeCell ref="O14:U14"/>
    <mergeCell ref="D15:E15"/>
    <mergeCell ref="F15:H15"/>
    <mergeCell ref="I15:K15"/>
    <mergeCell ref="L15:N15"/>
    <mergeCell ref="O15:Q15"/>
    <mergeCell ref="O16:Q16"/>
    <mergeCell ref="D17:E17"/>
    <mergeCell ref="F17:H17"/>
    <mergeCell ref="I17:K17"/>
    <mergeCell ref="O17:Q17"/>
    <mergeCell ref="D20:E20"/>
    <mergeCell ref="F20:H20"/>
    <mergeCell ref="I20:K20"/>
    <mergeCell ref="L20:N20"/>
    <mergeCell ref="D16:E16"/>
    <mergeCell ref="F16:H16"/>
    <mergeCell ref="I16:K16"/>
    <mergeCell ref="D21:E21"/>
    <mergeCell ref="F21:H21"/>
    <mergeCell ref="I21:K21"/>
    <mergeCell ref="D22:E22"/>
    <mergeCell ref="F22:H22"/>
    <mergeCell ref="I22:K22"/>
  </mergeCells>
  <phoneticPr fontId="3"/>
  <dataValidations count="3">
    <dataValidation type="list" operator="equal" allowBlank="1" showInputMessage="1" showErrorMessage="1" errorTitle="入力規則違反" error="リストから選択してください" sqref="R4 U1 U6" xr:uid="{00000000-0002-0000-2100-000000000000}">
      <formula1>"○"</formula1>
    </dataValidation>
    <dataValidation type="whole" operator="greaterThanOrEqual" allowBlank="1" showInputMessage="1" showErrorMessage="1" errorTitle="入力規則違反" error="整数を入力してください" sqref="R11:T11 C11:D11 F11:G11 R17:T17 C17:D17 F17:G17 C22:D22 F22:G22" xr:uid="{00000000-0002-0000-2100-000001000000}">
      <formula1>1</formula1>
    </dataValidation>
    <dataValidation type="list" allowBlank="1" showInputMessage="1" showErrorMessage="1" sqref="C4:C5" xr:uid="{24F2910C-48E8-4E66-BB10-76D1C37B73D9}">
      <formula1>"〇,―"</formula1>
    </dataValidation>
  </dataValidations>
  <pageMargins left="0.70866141732283472" right="0.70866141732283472" top="0.74803149606299213" bottom="0.74803149606299213" header="0.31496062992125984" footer="0.31496062992125984"/>
  <pageSetup paperSize="9" orientation="landscape" r:id="rId1"/>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1"/>
  <dimension ref="A1:Q25"/>
  <sheetViews>
    <sheetView showGridLines="0" view="pageBreakPreview" topLeftCell="A4" zoomScale="75" zoomScaleNormal="100" zoomScaleSheetLayoutView="75" workbookViewId="0">
      <selection activeCell="U17" sqref="U17"/>
    </sheetView>
  </sheetViews>
  <sheetFormatPr defaultColWidth="12.6328125" defaultRowHeight="22" customHeight="1" x14ac:dyDescent="0.2"/>
  <cols>
    <col min="1" max="1" width="7.453125" style="881" customWidth="1"/>
    <col min="2" max="2" width="2" style="881" customWidth="1"/>
    <col min="3" max="3" width="13" style="881" customWidth="1"/>
    <col min="4" max="4" width="9.6328125" style="881" customWidth="1"/>
    <col min="5" max="5" width="7.7265625" style="881" customWidth="1"/>
    <col min="6" max="6" width="23.453125" style="881" customWidth="1"/>
    <col min="7" max="7" width="8.08984375" style="881" customWidth="1"/>
    <col min="8" max="8" width="8" style="881" customWidth="1"/>
    <col min="9" max="9" width="8.36328125" style="881" customWidth="1"/>
    <col min="10" max="10" width="6.26953125" style="881" customWidth="1"/>
    <col min="11" max="11" width="8.453125" style="881" customWidth="1"/>
    <col min="12" max="12" width="3" style="881" customWidth="1"/>
    <col min="13" max="13" width="6.36328125" style="881" customWidth="1"/>
    <col min="14" max="14" width="1.6328125" style="881" customWidth="1"/>
    <col min="15" max="15" width="7.36328125" style="881" customWidth="1"/>
    <col min="16" max="16" width="2.453125" style="881" customWidth="1"/>
    <col min="17" max="17" width="7.453125" style="881" customWidth="1"/>
    <col min="18" max="16384" width="12.6328125" style="881"/>
  </cols>
  <sheetData>
    <row r="1" spans="1:15" s="409" customFormat="1" ht="19" customHeight="1" x14ac:dyDescent="0.2">
      <c r="A1" s="327" t="s">
        <v>1700</v>
      </c>
      <c r="B1" s="327"/>
    </row>
    <row r="2" spans="1:15" s="409" customFormat="1" ht="21" customHeight="1" x14ac:dyDescent="0.2">
      <c r="A2" s="327" t="s">
        <v>1875</v>
      </c>
      <c r="B2" s="327"/>
      <c r="H2" s="1505"/>
    </row>
    <row r="3" spans="1:15" s="409" customFormat="1" ht="8.15" customHeight="1" x14ac:dyDescent="0.2"/>
    <row r="4" spans="1:15" s="409" customFormat="1" ht="21" customHeight="1" x14ac:dyDescent="0.2">
      <c r="A4" s="409" t="s">
        <v>1701</v>
      </c>
      <c r="O4" s="1505"/>
    </row>
    <row r="5" spans="1:15" s="409" customFormat="1" ht="8.15" customHeight="1" x14ac:dyDescent="0.2"/>
    <row r="6" spans="1:15" s="409" customFormat="1" ht="21" customHeight="1" x14ac:dyDescent="0.2">
      <c r="A6" s="409" t="s">
        <v>1702</v>
      </c>
      <c r="M6" s="1506"/>
      <c r="N6" s="1507"/>
    </row>
    <row r="7" spans="1:15" s="409" customFormat="1" ht="8.15" customHeight="1" x14ac:dyDescent="0.2"/>
    <row r="8" spans="1:15" ht="22" customHeight="1" x14ac:dyDescent="0.2">
      <c r="A8" s="881" t="s">
        <v>1876</v>
      </c>
    </row>
    <row r="9" spans="1:15" ht="21" customHeight="1" x14ac:dyDescent="0.2">
      <c r="A9" s="881" t="s">
        <v>1774</v>
      </c>
      <c r="M9" s="1508"/>
      <c r="N9" s="1509"/>
    </row>
    <row r="10" spans="1:15" ht="22" customHeight="1" x14ac:dyDescent="0.2">
      <c r="A10" s="881" t="s">
        <v>1773</v>
      </c>
    </row>
    <row r="11" spans="1:15" ht="22" customHeight="1" x14ac:dyDescent="0.2">
      <c r="B11" s="1510" t="s">
        <v>1703</v>
      </c>
      <c r="C11" s="1511"/>
      <c r="D11" s="1512"/>
      <c r="E11" s="1505"/>
      <c r="F11" s="1513" t="s">
        <v>1705</v>
      </c>
      <c r="G11" s="1505"/>
      <c r="H11" s="1510" t="s">
        <v>1707</v>
      </c>
      <c r="I11" s="1511"/>
      <c r="J11" s="1512"/>
      <c r="K11" s="1505"/>
    </row>
    <row r="12" spans="1:15" ht="22" customHeight="1" x14ac:dyDescent="0.2">
      <c r="B12" s="1464" t="s">
        <v>1704</v>
      </c>
      <c r="C12" s="1465"/>
      <c r="D12" s="1466"/>
      <c r="E12" s="1505"/>
      <c r="F12" s="1513" t="s">
        <v>1706</v>
      </c>
      <c r="G12" s="1505"/>
      <c r="H12" s="1510" t="s">
        <v>1708</v>
      </c>
      <c r="I12" s="1511"/>
      <c r="J12" s="1512"/>
      <c r="K12" s="1505"/>
    </row>
    <row r="13" spans="1:15" ht="8.5" customHeight="1" x14ac:dyDescent="0.2">
      <c r="B13" s="1514"/>
      <c r="C13" s="1514"/>
      <c r="D13" s="1514"/>
      <c r="E13" s="399"/>
      <c r="F13" s="1514"/>
      <c r="G13" s="399"/>
      <c r="H13" s="1514"/>
      <c r="I13" s="1514"/>
      <c r="J13" s="1514"/>
      <c r="K13" s="399"/>
    </row>
    <row r="14" spans="1:15" ht="22" customHeight="1" x14ac:dyDescent="0.2">
      <c r="A14" s="881" t="s">
        <v>1877</v>
      </c>
      <c r="J14" s="1515"/>
      <c r="K14" s="1505"/>
    </row>
    <row r="15" spans="1:15" ht="8.15" customHeight="1" x14ac:dyDescent="0.2"/>
    <row r="16" spans="1:15" ht="22" customHeight="1" x14ac:dyDescent="0.2">
      <c r="A16" s="881" t="s">
        <v>1878</v>
      </c>
    </row>
    <row r="17" spans="1:17" ht="22" customHeight="1" x14ac:dyDescent="0.2">
      <c r="A17" s="881" t="s">
        <v>1879</v>
      </c>
      <c r="J17" s="1515"/>
      <c r="K17" s="1505"/>
    </row>
    <row r="18" spans="1:17" ht="22" customHeight="1" x14ac:dyDescent="0.2">
      <c r="A18" s="881" t="s">
        <v>1880</v>
      </c>
      <c r="Q18" s="1505"/>
    </row>
    <row r="19" spans="1:17" ht="22" customHeight="1" x14ac:dyDescent="0.2">
      <c r="A19" s="881" t="s">
        <v>1881</v>
      </c>
      <c r="K19" s="1505"/>
    </row>
    <row r="20" spans="1:17" ht="8.15" customHeight="1" x14ac:dyDescent="0.2"/>
    <row r="21" spans="1:17" ht="22" customHeight="1" x14ac:dyDescent="0.2">
      <c r="A21" s="881" t="s">
        <v>1882</v>
      </c>
    </row>
    <row r="22" spans="1:17" ht="22" customHeight="1" x14ac:dyDescent="0.2">
      <c r="A22" s="881" t="s">
        <v>1883</v>
      </c>
      <c r="I22" s="1516"/>
      <c r="J22" s="1516"/>
      <c r="K22" s="1516"/>
      <c r="L22" s="1516"/>
      <c r="M22" s="1516"/>
      <c r="N22" s="1516"/>
      <c r="O22" s="1516"/>
      <c r="P22" s="1516"/>
      <c r="Q22" s="1516"/>
    </row>
    <row r="23" spans="1:17" ht="22" customHeight="1" x14ac:dyDescent="0.2">
      <c r="A23" s="881" t="s">
        <v>1884</v>
      </c>
    </row>
    <row r="24" spans="1:17" ht="22" customHeight="1" x14ac:dyDescent="0.2">
      <c r="C24" s="893" t="s">
        <v>1710</v>
      </c>
      <c r="D24" s="1516"/>
      <c r="E24" s="1516"/>
      <c r="F24" s="1516"/>
      <c r="G24" s="1516"/>
    </row>
    <row r="25" spans="1:17" ht="22" customHeight="1" x14ac:dyDescent="0.2">
      <c r="C25" s="893" t="s">
        <v>1709</v>
      </c>
      <c r="D25" s="1516"/>
      <c r="E25" s="1516"/>
      <c r="F25" s="1516"/>
      <c r="G25" s="1516"/>
    </row>
  </sheetData>
  <sheetProtection formatRows="0"/>
  <mergeCells count="9">
    <mergeCell ref="M6:N6"/>
    <mergeCell ref="H11:J11"/>
    <mergeCell ref="H12:J12"/>
    <mergeCell ref="D24:G24"/>
    <mergeCell ref="D25:G25"/>
    <mergeCell ref="B11:D11"/>
    <mergeCell ref="B12:D12"/>
    <mergeCell ref="I22:Q22"/>
    <mergeCell ref="M9:N9"/>
  </mergeCells>
  <phoneticPr fontId="3"/>
  <dataValidations count="1">
    <dataValidation type="list" operator="equal" allowBlank="1" showInputMessage="1" showErrorMessage="1" errorTitle="入力規則違反" error="リストから選択してください" sqref="H2 O4 M6 M9 Q18 E11:E12 G11:G12 K11:K12 K14 K17 K19" xr:uid="{00000000-0002-0000-2300-000000000000}">
      <formula1>"○"</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0"/>
  <dimension ref="A1:V22"/>
  <sheetViews>
    <sheetView showGridLines="0" view="pageBreakPreview" zoomScale="93" zoomScaleNormal="80" zoomScaleSheetLayoutView="93" workbookViewId="0">
      <selection activeCell="X8" sqref="X8"/>
    </sheetView>
  </sheetViews>
  <sheetFormatPr defaultColWidth="12.6328125" defaultRowHeight="25" customHeight="1" x14ac:dyDescent="0.2"/>
  <cols>
    <col min="1" max="1" width="3.90625" style="881" customWidth="1"/>
    <col min="2" max="2" width="9.26953125" style="881" customWidth="1"/>
    <col min="3" max="3" width="5.90625" style="881" customWidth="1"/>
    <col min="4" max="4" width="8.6328125" style="881" customWidth="1"/>
    <col min="5" max="5" width="6.453125" style="881" customWidth="1"/>
    <col min="6" max="6" width="2.90625" style="881" customWidth="1"/>
    <col min="7" max="7" width="5.7265625" style="881" customWidth="1"/>
    <col min="8" max="8" width="10.08984375" style="881" customWidth="1"/>
    <col min="9" max="9" width="4.453125" style="881" customWidth="1"/>
    <col min="10" max="10" width="5.90625" style="881" customWidth="1"/>
    <col min="11" max="11" width="2.08984375" style="881" customWidth="1"/>
    <col min="12" max="12" width="4.26953125" style="881" customWidth="1"/>
    <col min="13" max="13" width="4.7265625" style="881" customWidth="1"/>
    <col min="14" max="14" width="3.08984375" style="881" customWidth="1"/>
    <col min="15" max="15" width="6.7265625" style="881" customWidth="1"/>
    <col min="16" max="17" width="2.90625" style="881" customWidth="1"/>
    <col min="18" max="18" width="2.453125" style="881" customWidth="1"/>
    <col min="19" max="19" width="8.08984375" style="881" customWidth="1"/>
    <col min="20" max="20" width="9.6328125" style="881" customWidth="1"/>
    <col min="21" max="21" width="6.08984375" style="881" customWidth="1"/>
    <col min="22" max="22" width="9.90625" style="881" customWidth="1"/>
    <col min="23" max="23" width="9.453125" style="881" customWidth="1"/>
    <col min="24" max="16384" width="12.6328125" style="881"/>
  </cols>
  <sheetData>
    <row r="1" spans="1:22" ht="21" customHeight="1" x14ac:dyDescent="0.2">
      <c r="A1" s="409" t="s">
        <v>1885</v>
      </c>
      <c r="B1" s="409"/>
      <c r="C1" s="409"/>
      <c r="D1" s="409"/>
      <c r="E1" s="409"/>
      <c r="F1" s="409"/>
      <c r="G1" s="409"/>
      <c r="H1" s="409"/>
      <c r="I1" s="409"/>
      <c r="J1" s="409"/>
      <c r="K1" s="409"/>
      <c r="L1" s="409"/>
      <c r="M1" s="409"/>
      <c r="N1" s="409"/>
      <c r="O1" s="409"/>
      <c r="P1" s="409"/>
      <c r="Q1" s="409"/>
    </row>
    <row r="2" spans="1:22" ht="21" customHeight="1" x14ac:dyDescent="0.2">
      <c r="A2" s="409" t="s">
        <v>1711</v>
      </c>
      <c r="B2" s="409"/>
      <c r="C2" s="409"/>
      <c r="D2" s="409"/>
      <c r="E2" s="409"/>
      <c r="F2" s="409"/>
      <c r="G2" s="409"/>
      <c r="H2" s="409"/>
      <c r="I2" s="409"/>
      <c r="J2" s="409"/>
      <c r="K2" s="409"/>
      <c r="L2" s="1517"/>
      <c r="M2" s="1517"/>
      <c r="N2" s="409"/>
    </row>
    <row r="3" spans="1:22" ht="6.75" customHeight="1" x14ac:dyDescent="0.2">
      <c r="A3" s="409"/>
      <c r="B3" s="409"/>
      <c r="C3" s="409"/>
      <c r="D3" s="409"/>
      <c r="E3" s="409"/>
      <c r="F3" s="409"/>
      <c r="G3" s="409"/>
      <c r="H3" s="409"/>
      <c r="I3" s="409"/>
      <c r="J3" s="409"/>
      <c r="K3" s="409"/>
      <c r="L3" s="409"/>
      <c r="M3" s="409"/>
      <c r="N3" s="409"/>
      <c r="O3" s="409"/>
    </row>
    <row r="4" spans="1:22" ht="13" x14ac:dyDescent="0.2">
      <c r="A4" s="409" t="s">
        <v>1770</v>
      </c>
      <c r="B4" s="409"/>
      <c r="C4" s="409"/>
      <c r="D4" s="409"/>
      <c r="E4" s="409"/>
      <c r="F4" s="409"/>
      <c r="G4" s="409"/>
      <c r="H4" s="409"/>
      <c r="I4" s="409"/>
      <c r="J4" s="409"/>
      <c r="K4" s="409"/>
      <c r="L4" s="409"/>
      <c r="M4" s="409"/>
      <c r="N4" s="409"/>
      <c r="O4" s="409"/>
    </row>
    <row r="5" spans="1:22" ht="8.5" customHeight="1" x14ac:dyDescent="0.2">
      <c r="A5" s="409"/>
      <c r="B5" s="409"/>
      <c r="C5" s="409"/>
      <c r="D5" s="409"/>
      <c r="E5" s="409"/>
      <c r="F5" s="409"/>
      <c r="G5" s="409"/>
      <c r="H5" s="409"/>
      <c r="I5" s="409"/>
      <c r="J5" s="409"/>
      <c r="K5" s="409"/>
      <c r="L5" s="409"/>
      <c r="M5" s="409"/>
      <c r="N5" s="409"/>
      <c r="O5" s="409"/>
    </row>
    <row r="6" spans="1:22" ht="25" customHeight="1" x14ac:dyDescent="0.2">
      <c r="A6" s="409"/>
      <c r="B6" s="430"/>
      <c r="C6" s="1518"/>
      <c r="D6" s="1519"/>
      <c r="E6" s="1060" t="s">
        <v>1712</v>
      </c>
      <c r="F6" s="1167"/>
      <c r="G6" s="1167"/>
      <c r="H6" s="1167"/>
      <c r="I6" s="1061"/>
      <c r="J6" s="1060" t="s">
        <v>1713</v>
      </c>
      <c r="K6" s="1167"/>
      <c r="L6" s="1061"/>
      <c r="M6" s="472"/>
      <c r="N6" s="472"/>
    </row>
    <row r="7" spans="1:22" ht="25" customHeight="1" x14ac:dyDescent="0.2">
      <c r="A7" s="409"/>
      <c r="B7" s="1060" t="s">
        <v>1714</v>
      </c>
      <c r="C7" s="1167"/>
      <c r="D7" s="1061"/>
      <c r="E7" s="1520"/>
      <c r="F7" s="1521"/>
      <c r="G7" s="1521"/>
      <c r="H7" s="1521"/>
      <c r="I7" s="1522"/>
      <c r="J7" s="1506"/>
      <c r="K7" s="1523"/>
      <c r="L7" s="1507"/>
    </row>
    <row r="8" spans="1:22" ht="25" customHeight="1" x14ac:dyDescent="0.2">
      <c r="A8" s="409"/>
      <c r="B8" s="1524" t="s">
        <v>1886</v>
      </c>
      <c r="C8" s="1525"/>
      <c r="D8" s="330" t="s">
        <v>184</v>
      </c>
      <c r="E8" s="866"/>
      <c r="F8" s="1526"/>
      <c r="G8" s="1526"/>
      <c r="H8" s="1526"/>
      <c r="I8" s="867"/>
      <c r="J8" s="1527"/>
      <c r="K8" s="1528"/>
      <c r="L8" s="1529"/>
    </row>
    <row r="9" spans="1:22" ht="21.75" customHeight="1" x14ac:dyDescent="0.2">
      <c r="A9" s="409"/>
      <c r="B9" s="1530"/>
      <c r="C9" s="1531"/>
      <c r="D9" s="330" t="s">
        <v>183</v>
      </c>
      <c r="E9" s="1532"/>
      <c r="F9" s="1533"/>
      <c r="G9" s="1533"/>
      <c r="H9" s="1533"/>
      <c r="I9" s="1534"/>
      <c r="J9" s="1506"/>
      <c r="K9" s="1523"/>
      <c r="L9" s="1507"/>
    </row>
    <row r="10" spans="1:22" ht="24" customHeight="1" x14ac:dyDescent="0.2">
      <c r="A10" s="409" t="s">
        <v>1771</v>
      </c>
      <c r="B10" s="409" t="s">
        <v>1887</v>
      </c>
      <c r="C10" s="409"/>
      <c r="D10" s="409"/>
      <c r="E10" s="409"/>
      <c r="F10" s="409"/>
      <c r="G10" s="409"/>
      <c r="H10" s="409"/>
      <c r="I10" s="409"/>
      <c r="J10" s="409"/>
      <c r="K10" s="409"/>
      <c r="L10" s="409"/>
      <c r="M10" s="409"/>
      <c r="N10" s="409"/>
      <c r="O10" s="409"/>
      <c r="P10" s="409"/>
      <c r="Q10" s="409"/>
      <c r="V10" s="1505"/>
    </row>
    <row r="11" spans="1:22" ht="10" customHeight="1" x14ac:dyDescent="0.2">
      <c r="A11" s="409"/>
      <c r="B11" s="409"/>
      <c r="C11" s="409"/>
      <c r="D11" s="409"/>
      <c r="E11" s="409"/>
      <c r="F11" s="409"/>
      <c r="G11" s="409"/>
      <c r="H11" s="409"/>
      <c r="I11" s="409"/>
      <c r="J11" s="409"/>
      <c r="K11" s="409"/>
      <c r="L11" s="409"/>
      <c r="M11" s="409"/>
      <c r="N11" s="409"/>
      <c r="O11" s="409"/>
      <c r="P11" s="409"/>
      <c r="Q11" s="409"/>
      <c r="V11" s="1459"/>
    </row>
    <row r="12" spans="1:22" ht="21" customHeight="1" x14ac:dyDescent="0.2">
      <c r="A12" s="409" t="s">
        <v>1888</v>
      </c>
      <c r="B12" s="409"/>
      <c r="C12" s="409"/>
      <c r="D12" s="409"/>
      <c r="E12" s="409"/>
      <c r="F12" s="409"/>
      <c r="G12" s="409"/>
      <c r="H12" s="409"/>
      <c r="I12" s="409"/>
      <c r="J12" s="409"/>
      <c r="K12" s="409"/>
      <c r="L12" s="409"/>
      <c r="M12" s="409"/>
      <c r="N12" s="409"/>
      <c r="O12" s="1535"/>
      <c r="P12" s="1535"/>
      <c r="Q12" s="1459"/>
      <c r="R12" s="714"/>
    </row>
    <row r="13" spans="1:22" ht="21" customHeight="1" x14ac:dyDescent="0.2">
      <c r="A13" s="409" t="s">
        <v>1889</v>
      </c>
      <c r="B13" s="409"/>
      <c r="C13" s="409"/>
      <c r="D13" s="409"/>
      <c r="E13" s="409"/>
      <c r="F13" s="409"/>
      <c r="G13" s="409"/>
      <c r="H13" s="409"/>
      <c r="I13" s="409"/>
      <c r="J13" s="409"/>
      <c r="K13" s="409"/>
      <c r="L13" s="409"/>
      <c r="M13" s="409"/>
      <c r="N13" s="409"/>
      <c r="O13" s="1508"/>
      <c r="P13" s="1509"/>
      <c r="Q13" s="1536"/>
      <c r="R13" s="714"/>
    </row>
    <row r="14" spans="1:22" ht="10.5" customHeight="1" x14ac:dyDescent="0.2">
      <c r="A14" s="409"/>
      <c r="B14" s="409"/>
      <c r="C14" s="409"/>
      <c r="D14" s="409"/>
      <c r="E14" s="409"/>
      <c r="F14" s="409"/>
      <c r="G14" s="409"/>
      <c r="H14" s="409"/>
      <c r="I14" s="409"/>
      <c r="J14" s="409"/>
      <c r="K14" s="409"/>
      <c r="L14" s="409"/>
      <c r="M14" s="409"/>
      <c r="N14" s="409"/>
      <c r="O14" s="409"/>
      <c r="P14" s="409"/>
      <c r="Q14" s="409"/>
    </row>
    <row r="15" spans="1:22" ht="20.25" customHeight="1" x14ac:dyDescent="0.2">
      <c r="A15" s="881" t="s">
        <v>1890</v>
      </c>
      <c r="P15" s="1517"/>
      <c r="Q15" s="1517"/>
      <c r="R15" s="1517"/>
    </row>
    <row r="16" spans="1:22" ht="13.5" customHeight="1" x14ac:dyDescent="0.2"/>
    <row r="17" spans="1:21" ht="21" customHeight="1" x14ac:dyDescent="0.2">
      <c r="A17" s="881" t="s">
        <v>1891</v>
      </c>
    </row>
    <row r="18" spans="1:21" ht="21" customHeight="1" x14ac:dyDescent="0.2">
      <c r="A18" s="881" t="s">
        <v>1892</v>
      </c>
    </row>
    <row r="19" spans="1:21" ht="21" customHeight="1" x14ac:dyDescent="0.2">
      <c r="B19" s="1537" t="s">
        <v>1715</v>
      </c>
      <c r="C19" s="1537"/>
      <c r="D19" s="1537"/>
      <c r="E19" s="1505"/>
      <c r="F19" s="1510" t="s">
        <v>1717</v>
      </c>
      <c r="G19" s="1511"/>
      <c r="H19" s="1511"/>
      <c r="I19" s="1512"/>
      <c r="J19" s="1505"/>
      <c r="K19" s="1537" t="s">
        <v>1719</v>
      </c>
      <c r="L19" s="1537"/>
      <c r="M19" s="1537"/>
      <c r="N19" s="1537"/>
      <c r="O19" s="1537"/>
      <c r="P19" s="1506"/>
      <c r="Q19" s="1507"/>
      <c r="R19" s="1537" t="s">
        <v>1721</v>
      </c>
      <c r="S19" s="1537"/>
      <c r="T19" s="1537"/>
      <c r="U19" s="1505"/>
    </row>
    <row r="20" spans="1:21" ht="21" customHeight="1" x14ac:dyDescent="0.2">
      <c r="B20" s="1537" t="s">
        <v>1716</v>
      </c>
      <c r="C20" s="1537"/>
      <c r="D20" s="1537"/>
      <c r="E20" s="1505"/>
      <c r="F20" s="1510" t="s">
        <v>1718</v>
      </c>
      <c r="G20" s="1511"/>
      <c r="H20" s="1511"/>
      <c r="I20" s="1512"/>
      <c r="J20" s="1505"/>
      <c r="K20" s="1537" t="s">
        <v>1720</v>
      </c>
      <c r="L20" s="1537"/>
      <c r="M20" s="1537"/>
      <c r="N20" s="1537"/>
      <c r="O20" s="1537"/>
      <c r="P20" s="1506"/>
      <c r="Q20" s="1507"/>
      <c r="R20" s="1537" t="s">
        <v>1722</v>
      </c>
      <c r="S20" s="1537"/>
      <c r="T20" s="1537"/>
      <c r="U20" s="1505"/>
    </row>
    <row r="21" spans="1:21" ht="25" customHeight="1" x14ac:dyDescent="0.2">
      <c r="A21" s="881" t="s">
        <v>1893</v>
      </c>
    </row>
    <row r="22" spans="1:21" ht="21" customHeight="1" x14ac:dyDescent="0.2">
      <c r="B22" s="1538" t="s">
        <v>1723</v>
      </c>
      <c r="C22" s="1539"/>
      <c r="D22" s="1540" t="s">
        <v>1724</v>
      </c>
      <c r="E22" s="1510" t="s">
        <v>1725</v>
      </c>
      <c r="F22" s="1511"/>
      <c r="G22" s="1539"/>
      <c r="H22" s="1540" t="s">
        <v>1724</v>
      </c>
      <c r="I22" s="1510" t="s">
        <v>1726</v>
      </c>
      <c r="J22" s="1511"/>
      <c r="K22" s="1541"/>
      <c r="L22" s="1542"/>
      <c r="M22" s="1543" t="s">
        <v>1724</v>
      </c>
      <c r="N22" s="1440"/>
    </row>
  </sheetData>
  <sheetProtection formatRows="0"/>
  <mergeCells count="25">
    <mergeCell ref="M22:N22"/>
    <mergeCell ref="K22:L22"/>
    <mergeCell ref="E22:F22"/>
    <mergeCell ref="E6:I6"/>
    <mergeCell ref="E7:I7"/>
    <mergeCell ref="F19:I19"/>
    <mergeCell ref="F20:I20"/>
    <mergeCell ref="I22:J22"/>
    <mergeCell ref="L2:M2"/>
    <mergeCell ref="P19:Q19"/>
    <mergeCell ref="P20:Q20"/>
    <mergeCell ref="J6:L6"/>
    <mergeCell ref="J7:L7"/>
    <mergeCell ref="J9:L9"/>
    <mergeCell ref="P15:R15"/>
    <mergeCell ref="O13:P13"/>
    <mergeCell ref="O12:P12"/>
    <mergeCell ref="B8:C9"/>
    <mergeCell ref="B7:D7"/>
    <mergeCell ref="R19:T19"/>
    <mergeCell ref="R20:T20"/>
    <mergeCell ref="B20:D20"/>
    <mergeCell ref="K19:O19"/>
    <mergeCell ref="K20:O20"/>
    <mergeCell ref="B19:D19"/>
  </mergeCells>
  <phoneticPr fontId="3"/>
  <dataValidations count="2">
    <dataValidation type="list" operator="equal" allowBlank="1" showInputMessage="1" showErrorMessage="1" errorTitle="入力規則違反" error="リストから選択してください" sqref="J7:K9" xr:uid="{00000000-0002-0000-2B00-000000000000}">
      <formula1>"有,無,非該当"</formula1>
    </dataValidation>
    <dataValidation type="list" operator="equal" allowBlank="1" showInputMessage="1" showErrorMessage="1" errorTitle="入力規則違反" error="リストから選択してください" sqref="L2 O13 P15 U19:U20 E19:E20 J19:J20 P19:P20 V10" xr:uid="{00000000-0002-0000-2B00-000001000000}">
      <formula1>"○"</formula1>
    </dataValidation>
  </dataValidations>
  <pageMargins left="0.74803149606299213" right="0.74803149606299213" top="0.98425196850393704" bottom="0.78740157480314965" header="0.51181102362204722" footer="0.51181102362204722"/>
  <pageSetup paperSize="9" orientation="landscape"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3"/>
  <dimension ref="A1:BL21"/>
  <sheetViews>
    <sheetView showGridLines="0" view="pageBreakPreview" zoomScale="83" zoomScaleNormal="80" zoomScaleSheetLayoutView="83" workbookViewId="0">
      <selection activeCell="AE13" sqref="AE13"/>
    </sheetView>
  </sheetViews>
  <sheetFormatPr defaultColWidth="12.6328125" defaultRowHeight="25" customHeight="1" x14ac:dyDescent="0.2"/>
  <cols>
    <col min="1" max="1" width="2.08984375" style="881" customWidth="1"/>
    <col min="2" max="2" width="4.6328125" style="881" customWidth="1"/>
    <col min="3" max="3" width="4.26953125" style="881" customWidth="1"/>
    <col min="4" max="4" width="7.08984375" style="881" customWidth="1"/>
    <col min="5" max="5" width="6.453125" style="881" customWidth="1"/>
    <col min="6" max="6" width="9.7265625" style="881" customWidth="1"/>
    <col min="7" max="7" width="2.54296875" style="881" customWidth="1"/>
    <col min="8" max="8" width="3.7265625" style="881" customWidth="1"/>
    <col min="9" max="9" width="3.81640625" style="881" customWidth="1"/>
    <col min="10" max="10" width="8.26953125" style="881" customWidth="1"/>
    <col min="11" max="11" width="1.90625" style="881" customWidth="1"/>
    <col min="12" max="12" width="2.08984375" style="881" customWidth="1"/>
    <col min="13" max="14" width="2.6328125" style="881" customWidth="1"/>
    <col min="15" max="15" width="1.90625" style="881" customWidth="1"/>
    <col min="16" max="16" width="14.08984375" style="881" customWidth="1"/>
    <col min="17" max="17" width="7.26953125" style="881" customWidth="1"/>
    <col min="18" max="18" width="3.90625" style="881" customWidth="1"/>
    <col min="19" max="19" width="4.08984375" style="881" customWidth="1"/>
    <col min="20" max="20" width="2.90625" style="881" customWidth="1"/>
    <col min="21" max="21" width="2.453125" style="881" customWidth="1"/>
    <col min="22" max="22" width="3.54296875" style="881" customWidth="1"/>
    <col min="23" max="23" width="2.90625" style="881" customWidth="1"/>
    <col min="24" max="24" width="4.26953125" style="881" customWidth="1"/>
    <col min="25" max="25" width="2.7265625" style="881" customWidth="1"/>
    <col min="26" max="26" width="7.81640625" style="881" customWidth="1"/>
    <col min="27" max="27" width="9" style="881" customWidth="1"/>
    <col min="28" max="28" width="5.90625" style="881" customWidth="1"/>
    <col min="29" max="29" width="5.1796875" style="881" customWidth="1"/>
    <col min="30" max="16384" width="12.6328125" style="881"/>
  </cols>
  <sheetData>
    <row r="1" spans="1:64" ht="20.25" customHeight="1" x14ac:dyDescent="0.2">
      <c r="A1" s="399" t="s">
        <v>1894</v>
      </c>
      <c r="B1" s="1544"/>
      <c r="C1" s="1544"/>
      <c r="D1" s="1544"/>
      <c r="E1" s="1544"/>
      <c r="F1" s="1544"/>
      <c r="G1" s="1544"/>
      <c r="H1" s="1544"/>
      <c r="I1" s="1544"/>
      <c r="J1" s="1544"/>
      <c r="K1" s="1544"/>
      <c r="L1" s="1544"/>
      <c r="M1" s="1544"/>
      <c r="N1" s="1544"/>
      <c r="O1" s="1544"/>
      <c r="P1" s="399"/>
      <c r="Q1" s="399"/>
      <c r="R1" s="399"/>
      <c r="S1" s="399"/>
      <c r="T1" s="399"/>
      <c r="U1" s="399"/>
      <c r="V1" s="399"/>
      <c r="W1" s="399"/>
    </row>
    <row r="2" spans="1:64" ht="21" customHeight="1" x14ac:dyDescent="0.2">
      <c r="A2" s="399" t="s">
        <v>1839</v>
      </c>
      <c r="B2" s="1459"/>
      <c r="C2" s="407"/>
      <c r="D2" s="407"/>
      <c r="E2" s="407"/>
      <c r="F2" s="1545"/>
      <c r="G2" s="1459"/>
      <c r="H2" s="1459"/>
      <c r="I2" s="407"/>
      <c r="J2" s="1544"/>
      <c r="K2" s="1546"/>
      <c r="L2" s="1546"/>
      <c r="M2" s="1546"/>
      <c r="N2" s="1546"/>
      <c r="O2" s="1546"/>
      <c r="P2" s="1547"/>
      <c r="Q2" s="1548"/>
      <c r="R2" s="1548"/>
      <c r="S2" s="1548"/>
      <c r="T2" s="1548"/>
      <c r="U2" s="1548"/>
      <c r="V2" s="1548"/>
      <c r="W2" s="1549"/>
      <c r="X2" s="1550"/>
      <c r="Y2" s="868"/>
      <c r="Z2" s="1548"/>
    </row>
    <row r="3" spans="1:64" ht="21" customHeight="1" x14ac:dyDescent="0.2">
      <c r="A3" s="399" t="s">
        <v>1837</v>
      </c>
      <c r="B3" s="399"/>
      <c r="C3" s="399"/>
      <c r="D3" s="399"/>
      <c r="E3" s="399"/>
      <c r="F3" s="399"/>
      <c r="G3" s="399"/>
      <c r="H3" s="399"/>
      <c r="I3" s="399"/>
      <c r="J3" s="399"/>
      <c r="K3" s="399"/>
      <c r="L3" s="399"/>
      <c r="M3" s="399"/>
      <c r="N3" s="399"/>
      <c r="O3" s="399"/>
      <c r="P3" s="399"/>
      <c r="Q3" s="399"/>
      <c r="R3" s="399"/>
      <c r="S3" s="399"/>
      <c r="T3" s="399"/>
      <c r="U3" s="399"/>
      <c r="V3" s="399"/>
      <c r="W3" s="399"/>
      <c r="AA3" s="402"/>
      <c r="AB3" s="1551"/>
      <c r="AC3" s="1551"/>
      <c r="AD3" s="1551"/>
    </row>
    <row r="4" spans="1:64" s="1554" customFormat="1" ht="21" customHeight="1" x14ac:dyDescent="0.2">
      <c r="A4" s="1552" t="s">
        <v>1838</v>
      </c>
      <c r="B4" s="1553"/>
      <c r="C4" s="1548"/>
      <c r="D4" s="1548"/>
      <c r="E4" s="1548"/>
      <c r="F4" s="1548"/>
      <c r="G4" s="1548"/>
      <c r="H4" s="1548"/>
      <c r="I4" s="1548"/>
      <c r="J4" s="1548"/>
      <c r="O4" s="1548"/>
      <c r="P4" s="1548"/>
      <c r="Q4" s="1552"/>
      <c r="R4" s="1552"/>
      <c r="S4" s="1552"/>
      <c r="T4" s="1552"/>
      <c r="U4" s="1552"/>
      <c r="V4" s="1552"/>
      <c r="W4" s="1552"/>
      <c r="X4" s="1555"/>
    </row>
    <row r="5" spans="1:64" ht="21" customHeight="1" x14ac:dyDescent="0.2">
      <c r="A5" s="1556"/>
      <c r="B5" s="1557" t="s">
        <v>1775</v>
      </c>
      <c r="C5" s="399"/>
      <c r="D5" s="399"/>
      <c r="E5" s="399"/>
      <c r="F5" s="399"/>
      <c r="G5" s="399"/>
      <c r="H5" s="1558"/>
      <c r="I5" s="1559"/>
      <c r="J5" s="1560"/>
      <c r="K5" s="1560"/>
      <c r="L5" s="399"/>
      <c r="M5" s="399"/>
      <c r="N5" s="399"/>
      <c r="O5" s="399"/>
      <c r="P5" s="399"/>
      <c r="Q5" s="399"/>
      <c r="R5" s="399"/>
      <c r="S5" s="399"/>
      <c r="T5" s="399"/>
      <c r="U5" s="399"/>
      <c r="V5" s="399"/>
      <c r="W5" s="399"/>
      <c r="X5" s="399"/>
      <c r="Y5" s="399"/>
      <c r="Z5" s="399"/>
    </row>
    <row r="6" spans="1:64" s="1554" customFormat="1" ht="21" customHeight="1" x14ac:dyDescent="0.2">
      <c r="A6" s="1552" t="s">
        <v>1840</v>
      </c>
      <c r="B6" s="1552"/>
      <c r="C6" s="1552"/>
      <c r="D6" s="1552"/>
      <c r="E6" s="1552"/>
      <c r="F6" s="1552"/>
      <c r="G6" s="1552"/>
      <c r="H6" s="1552"/>
      <c r="I6" s="1552"/>
      <c r="J6" s="1552"/>
      <c r="K6" s="1552"/>
      <c r="L6" s="1552"/>
      <c r="M6" s="1552"/>
      <c r="N6" s="1552"/>
      <c r="O6" s="1552"/>
      <c r="P6" s="1552"/>
      <c r="Q6" s="1552"/>
      <c r="R6" s="1552"/>
      <c r="S6" s="1552"/>
      <c r="T6" s="1552"/>
      <c r="U6" s="1552"/>
      <c r="V6" s="1552"/>
      <c r="W6" s="1549"/>
      <c r="X6" s="1550"/>
    </row>
    <row r="7" spans="1:64" s="1564" customFormat="1" ht="19" customHeight="1" x14ac:dyDescent="0.2">
      <c r="A7" s="1561" t="s">
        <v>1776</v>
      </c>
      <c r="B7" s="1562" t="s">
        <v>1895</v>
      </c>
      <c r="C7" s="1563"/>
      <c r="D7" s="1563"/>
      <c r="E7" s="1563"/>
      <c r="F7" s="1563"/>
      <c r="G7" s="1563"/>
      <c r="H7" s="1563"/>
      <c r="I7" s="1563"/>
      <c r="L7" s="1563"/>
      <c r="M7" s="1563"/>
      <c r="N7" s="1563"/>
      <c r="O7" s="1563"/>
      <c r="P7" s="1563"/>
      <c r="Q7" s="1563"/>
      <c r="R7" s="1563"/>
      <c r="S7" s="1563"/>
      <c r="X7" s="1563"/>
      <c r="Y7" s="1554"/>
      <c r="Z7" s="1554"/>
      <c r="AA7" s="1554"/>
      <c r="AB7" s="1554"/>
      <c r="AC7" s="1554"/>
      <c r="AD7" s="1554"/>
      <c r="AE7" s="1554"/>
      <c r="AF7" s="1554"/>
      <c r="AG7" s="1554"/>
      <c r="AH7" s="1554"/>
      <c r="AI7" s="1554"/>
      <c r="AJ7" s="1554"/>
      <c r="AK7" s="1554"/>
      <c r="AL7" s="1554"/>
      <c r="AM7" s="1554"/>
      <c r="AN7" s="1554"/>
      <c r="AO7" s="1554"/>
      <c r="AP7" s="1554"/>
      <c r="AQ7" s="1554"/>
      <c r="AR7" s="1554"/>
      <c r="AS7" s="1554"/>
      <c r="AT7" s="1554"/>
      <c r="AU7" s="1554"/>
      <c r="AV7" s="1554"/>
      <c r="AW7" s="1554"/>
      <c r="AX7" s="1554"/>
      <c r="AY7" s="1554"/>
      <c r="AZ7" s="1554"/>
      <c r="BA7" s="1554"/>
      <c r="BB7" s="1554"/>
      <c r="BC7" s="1554"/>
      <c r="BD7" s="1554"/>
      <c r="BE7" s="1554"/>
      <c r="BF7" s="1554"/>
      <c r="BG7" s="1554"/>
      <c r="BH7" s="1554"/>
      <c r="BI7" s="1554"/>
      <c r="BJ7" s="1554"/>
      <c r="BK7" s="1554"/>
      <c r="BL7" s="1554"/>
    </row>
    <row r="8" spans="1:64" s="1554" customFormat="1" ht="21" customHeight="1" x14ac:dyDescent="0.2">
      <c r="A8" s="1563" t="s">
        <v>1841</v>
      </c>
      <c r="B8" s="1563"/>
      <c r="C8" s="1563"/>
      <c r="D8" s="1563"/>
      <c r="E8" s="1563"/>
      <c r="F8" s="1563"/>
      <c r="G8" s="1563"/>
      <c r="H8" s="1563"/>
      <c r="I8" s="1563"/>
      <c r="J8" s="1563"/>
      <c r="K8" s="1563"/>
      <c r="L8" s="1563"/>
      <c r="M8" s="1563"/>
      <c r="N8" s="1563"/>
      <c r="O8" s="1563"/>
      <c r="P8" s="1563"/>
      <c r="Q8" s="1563"/>
      <c r="R8" s="1563"/>
      <c r="S8" s="1563"/>
      <c r="T8" s="1565"/>
      <c r="U8" s="1565"/>
      <c r="V8" s="1565"/>
    </row>
    <row r="9" spans="1:64" s="1554" customFormat="1" ht="7" customHeight="1" x14ac:dyDescent="0.2">
      <c r="A9" s="1563"/>
      <c r="B9" s="1563"/>
      <c r="C9" s="1563"/>
      <c r="D9" s="1563"/>
      <c r="E9" s="1563"/>
      <c r="F9" s="1563"/>
      <c r="G9" s="1563"/>
      <c r="H9" s="1563"/>
      <c r="I9" s="1563"/>
      <c r="J9" s="1563"/>
      <c r="K9" s="1563"/>
      <c r="L9" s="1563"/>
      <c r="M9" s="1563"/>
      <c r="N9" s="1563"/>
      <c r="O9" s="1563"/>
      <c r="P9" s="1563"/>
      <c r="Q9" s="1563"/>
      <c r="R9" s="1563"/>
      <c r="S9" s="1563"/>
      <c r="T9" s="1546"/>
      <c r="U9" s="1546"/>
      <c r="V9" s="1546"/>
    </row>
    <row r="10" spans="1:64" s="1554" customFormat="1" ht="21" customHeight="1" x14ac:dyDescent="0.2">
      <c r="A10" s="1563" t="s">
        <v>1842</v>
      </c>
      <c r="B10" s="1563"/>
      <c r="C10" s="1563"/>
      <c r="D10" s="1563"/>
      <c r="E10" s="1563"/>
      <c r="F10" s="1563"/>
      <c r="G10" s="1563"/>
      <c r="H10" s="1563"/>
      <c r="I10" s="1563"/>
      <c r="J10" s="1563"/>
      <c r="K10" s="1563"/>
      <c r="L10" s="1563"/>
      <c r="M10" s="1563"/>
      <c r="N10" s="1563"/>
      <c r="O10" s="1563"/>
      <c r="P10" s="1563"/>
      <c r="Q10" s="1563"/>
      <c r="R10" s="1563"/>
      <c r="S10" s="1558"/>
      <c r="T10" s="1559"/>
      <c r="AA10" s="1551"/>
    </row>
    <row r="11" spans="1:64" s="1554" customFormat="1" ht="21" customHeight="1" x14ac:dyDescent="0.2">
      <c r="A11" s="1563" t="s">
        <v>1843</v>
      </c>
      <c r="B11" s="1563"/>
      <c r="C11" s="1563"/>
      <c r="D11" s="1563"/>
      <c r="E11" s="1563"/>
      <c r="F11" s="1563"/>
      <c r="G11" s="1563"/>
      <c r="H11" s="1563"/>
      <c r="I11" s="1563"/>
      <c r="J11" s="1563"/>
      <c r="K11" s="1563"/>
      <c r="L11" s="1563"/>
      <c r="M11" s="1563"/>
      <c r="N11" s="1563"/>
      <c r="O11" s="1563"/>
      <c r="P11" s="1563"/>
      <c r="Q11" s="1563"/>
      <c r="R11" s="1563"/>
      <c r="S11" s="1563"/>
      <c r="T11" s="1563"/>
      <c r="U11" s="1563"/>
      <c r="V11" s="1563"/>
      <c r="W11" s="1563"/>
      <c r="X11" s="1566"/>
      <c r="Y11" s="1567"/>
      <c r="AA11" s="1546"/>
      <c r="AB11" s="1546"/>
      <c r="AC11" s="1546"/>
    </row>
    <row r="12" spans="1:64" s="1554" customFormat="1" ht="27" customHeight="1" x14ac:dyDescent="0.2">
      <c r="A12" s="1563" t="s">
        <v>1896</v>
      </c>
      <c r="B12" s="1568"/>
      <c r="C12" s="1563"/>
      <c r="D12" s="1563"/>
      <c r="E12" s="1563"/>
      <c r="F12" s="1563"/>
      <c r="G12" s="1563"/>
      <c r="H12" s="1563"/>
      <c r="I12" s="1563"/>
      <c r="J12" s="1563"/>
      <c r="K12" s="1563"/>
      <c r="L12" s="1563"/>
      <c r="M12" s="1563"/>
      <c r="N12" s="1563"/>
      <c r="O12" s="1563"/>
      <c r="P12" s="1563"/>
      <c r="Q12" s="1563"/>
      <c r="R12" s="1563"/>
      <c r="S12" s="1563"/>
      <c r="T12" s="1563"/>
      <c r="U12" s="1563"/>
      <c r="V12" s="1563"/>
    </row>
    <row r="13" spans="1:64" ht="23.15" customHeight="1" x14ac:dyDescent="0.2">
      <c r="C13" s="362"/>
      <c r="D13" s="1510" t="s">
        <v>1729</v>
      </c>
      <c r="E13" s="1512"/>
      <c r="F13" s="1569"/>
      <c r="G13" s="1570" t="s">
        <v>1727</v>
      </c>
      <c r="H13" s="1571"/>
      <c r="I13" s="1572"/>
      <c r="J13" s="1510" t="s">
        <v>1728</v>
      </c>
      <c r="K13" s="1511"/>
      <c r="L13" s="1511"/>
      <c r="M13" s="1511"/>
      <c r="N13" s="1511"/>
      <c r="O13" s="1512"/>
      <c r="P13" s="1573"/>
      <c r="Q13" s="1574"/>
      <c r="R13" s="1574"/>
      <c r="S13" s="1574"/>
      <c r="T13" s="1574"/>
      <c r="U13" s="1574"/>
      <c r="V13" s="1574"/>
      <c r="W13" s="1574"/>
      <c r="X13" s="1574"/>
      <c r="Y13" s="1574"/>
      <c r="Z13" s="1574"/>
      <c r="AA13" s="1574"/>
      <c r="AB13" s="1575"/>
    </row>
    <row r="14" spans="1:64" ht="8.15" customHeight="1" x14ac:dyDescent="0.2"/>
    <row r="15" spans="1:64" ht="25" customHeight="1" x14ac:dyDescent="0.2">
      <c r="A15" s="881" t="s">
        <v>1897</v>
      </c>
      <c r="J15" s="881" t="s">
        <v>201</v>
      </c>
    </row>
    <row r="16" spans="1:64" ht="21" customHeight="1" x14ac:dyDescent="0.2">
      <c r="C16" s="1510" t="s">
        <v>1730</v>
      </c>
      <c r="D16" s="1511"/>
      <c r="E16" s="1512"/>
      <c r="F16" s="1576"/>
      <c r="G16" s="1537" t="s">
        <v>1732</v>
      </c>
      <c r="H16" s="1537"/>
      <c r="I16" s="1537"/>
      <c r="J16" s="1537"/>
      <c r="K16" s="1565"/>
      <c r="L16" s="1565"/>
      <c r="M16" s="1565"/>
      <c r="N16" s="1577" t="s">
        <v>1736</v>
      </c>
      <c r="O16" s="1577"/>
      <c r="P16" s="1578"/>
      <c r="Q16" s="1576"/>
      <c r="R16" s="1537" t="s">
        <v>1734</v>
      </c>
      <c r="S16" s="1537"/>
      <c r="T16" s="1537"/>
      <c r="U16" s="1537"/>
      <c r="V16" s="1537"/>
      <c r="W16" s="1549"/>
      <c r="X16" s="1550"/>
    </row>
    <row r="17" spans="1:24" ht="21" customHeight="1" x14ac:dyDescent="0.2">
      <c r="C17" s="1510" t="s">
        <v>1731</v>
      </c>
      <c r="D17" s="1511"/>
      <c r="E17" s="1512"/>
      <c r="F17" s="1576"/>
      <c r="G17" s="1537" t="s">
        <v>1733</v>
      </c>
      <c r="H17" s="1537"/>
      <c r="I17" s="1537"/>
      <c r="J17" s="1537"/>
      <c r="K17" s="1565"/>
      <c r="L17" s="1565"/>
      <c r="M17" s="1565"/>
      <c r="N17" s="1577" t="s">
        <v>1737</v>
      </c>
      <c r="O17" s="1577"/>
      <c r="P17" s="1578"/>
      <c r="Q17" s="1576"/>
      <c r="R17" s="1537" t="s">
        <v>1735</v>
      </c>
      <c r="S17" s="1537"/>
      <c r="T17" s="1537"/>
      <c r="U17" s="1537"/>
      <c r="V17" s="1537"/>
      <c r="W17" s="1549"/>
      <c r="X17" s="1550"/>
    </row>
    <row r="18" spans="1:24" ht="8.15" customHeight="1" x14ac:dyDescent="0.2"/>
    <row r="19" spans="1:24" s="1454" customFormat="1" ht="25" customHeight="1" x14ac:dyDescent="0.2">
      <c r="A19" s="881" t="s">
        <v>1898</v>
      </c>
    </row>
    <row r="20" spans="1:24" s="730" customFormat="1" ht="21" customHeight="1" x14ac:dyDescent="0.2">
      <c r="A20" s="730" t="s">
        <v>1777</v>
      </c>
      <c r="L20" s="1565"/>
      <c r="M20" s="1565"/>
      <c r="N20" s="1565"/>
      <c r="O20" s="1565"/>
      <c r="P20" s="1579"/>
    </row>
    <row r="21" spans="1:24" ht="8.5" customHeight="1" x14ac:dyDescent="0.2"/>
  </sheetData>
  <sheetProtection formatRows="0"/>
  <dataConsolidate/>
  <mergeCells count="23">
    <mergeCell ref="L20:O20"/>
    <mergeCell ref="R16:V16"/>
    <mergeCell ref="R17:V17"/>
    <mergeCell ref="W16:X16"/>
    <mergeCell ref="W17:X17"/>
    <mergeCell ref="N16:P16"/>
    <mergeCell ref="N17:P17"/>
    <mergeCell ref="K16:M16"/>
    <mergeCell ref="K17:M17"/>
    <mergeCell ref="W2:X2"/>
    <mergeCell ref="J5:K5"/>
    <mergeCell ref="C16:E16"/>
    <mergeCell ref="C17:E17"/>
    <mergeCell ref="G16:J16"/>
    <mergeCell ref="G17:J17"/>
    <mergeCell ref="D13:E13"/>
    <mergeCell ref="J13:O13"/>
    <mergeCell ref="H5:I5"/>
    <mergeCell ref="S10:T10"/>
    <mergeCell ref="G13:H13"/>
    <mergeCell ref="P13:AB13"/>
    <mergeCell ref="T8:V8"/>
    <mergeCell ref="W6:X6"/>
  </mergeCells>
  <phoneticPr fontId="3"/>
  <dataValidations count="2">
    <dataValidation type="list" operator="equal" allowBlank="1" showErrorMessage="1" errorTitle="入力規則違反" error="リストから選択してください" sqref="WKS7 WUO7 AA11 IC7 RY7 ABU7 ALQ7 AVM7 BFI7 BPE7 BZA7 CIW7 CSS7 DCO7 DMK7 DWG7 EGC7 EPY7 EZU7 FJQ7 FTM7 GDI7 GNE7 GXA7 HGW7 HQS7 IAO7 IKK7 IUG7 JEC7 JNY7 JXU7 KHQ7 KRM7 LBI7 LLE7 LVA7 MEW7 MOS7 MYO7 NIK7 NSG7 OCC7 OLY7 OVU7 PFQ7 PPM7 PZI7 QJE7 QTA7 RCW7 RMS7 RWO7 SGK7 SQG7 TAC7 TJY7 TTU7 UDQ7 UNM7 UXI7 VHE7 VRA7 WAW7 H5 W16:W17 W2 W6 F16:F17 Q16:Q17 K16:K17 L20 S10 T8 X11" xr:uid="{00000000-0002-0000-2D00-000002000000}">
      <formula1>"○"</formula1>
      <formula2>0</formula2>
    </dataValidation>
    <dataValidation type="list" operator="equal" allowBlank="1" showInputMessage="1" showErrorMessage="1" errorTitle="入力規則違反" error="リストから選択してください" sqref="AA3" xr:uid="{D9F60CF8-6F80-4FDE-BE7B-19DB81AFA6AB}">
      <formula1>"○"</formula1>
    </dataValidation>
  </dataValidations>
  <pageMargins left="0.55118110236220474" right="0.47244094488188981" top="0.9055118110236221" bottom="0.98425196850393704" header="0.51181102362204722" footer="0.51181102362204722"/>
  <pageSetup paperSize="9" scale="99" orientation="landscape" r:id="rId1"/>
  <headerFooter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94"/>
  <dimension ref="A1:M36"/>
  <sheetViews>
    <sheetView showGridLines="0" view="pageBreakPreview" zoomScale="77" zoomScaleNormal="75" zoomScaleSheetLayoutView="77" workbookViewId="0">
      <selection activeCell="N13" sqref="N13"/>
    </sheetView>
  </sheetViews>
  <sheetFormatPr defaultColWidth="9" defaultRowHeight="21.65" customHeight="1" x14ac:dyDescent="0.2"/>
  <cols>
    <col min="1" max="1" width="4.08984375" style="408" customWidth="1"/>
    <col min="2" max="2" width="4.6328125" style="408" customWidth="1"/>
    <col min="3" max="3" width="30.6328125" style="408" customWidth="1"/>
    <col min="4" max="4" width="12.6328125" style="408" customWidth="1"/>
    <col min="5" max="5" width="5.6328125" style="408" customWidth="1"/>
    <col min="6" max="6" width="8.08984375" style="738" customWidth="1"/>
    <col min="7" max="7" width="4.6328125" style="408" customWidth="1"/>
    <col min="8" max="8" width="35.6328125" style="408" customWidth="1"/>
    <col min="9" max="9" width="32.6328125" style="408" customWidth="1"/>
    <col min="10" max="10" width="5.6328125" style="408" customWidth="1"/>
    <col min="11" max="11" width="8.08984375" style="408" customWidth="1"/>
    <col min="12" max="16384" width="9" style="408"/>
  </cols>
  <sheetData>
    <row r="1" spans="1:13" ht="30.5" customHeight="1" x14ac:dyDescent="0.3">
      <c r="A1" s="731" t="s">
        <v>1899</v>
      </c>
      <c r="F1" s="865" t="s">
        <v>1381</v>
      </c>
      <c r="G1" s="1105" t="str">
        <f>IF('P0(世田谷区)'!C5&lt;&gt;"",'P0(世田谷区)'!C5,"")</f>
        <v/>
      </c>
      <c r="H1" s="1106"/>
      <c r="I1" s="1106"/>
      <c r="J1" s="1106"/>
      <c r="K1" s="1107"/>
    </row>
    <row r="2" spans="1:13" ht="5" customHeight="1" x14ac:dyDescent="0.2">
      <c r="A2" s="731"/>
      <c r="F2" s="865"/>
      <c r="G2" s="732"/>
      <c r="H2" s="732"/>
      <c r="I2" s="732"/>
      <c r="J2" s="732"/>
      <c r="K2" s="732"/>
    </row>
    <row r="3" spans="1:13" s="360" customFormat="1" ht="21.65" customHeight="1" x14ac:dyDescent="0.2">
      <c r="A3" s="733" t="s">
        <v>186</v>
      </c>
      <c r="B3" s="363"/>
      <c r="C3" s="363"/>
      <c r="D3" s="363"/>
      <c r="E3" s="363"/>
      <c r="G3" s="359"/>
      <c r="H3" s="364"/>
      <c r="I3" s="363"/>
      <c r="J3" s="363"/>
    </row>
    <row r="4" spans="1:13" ht="13" x14ac:dyDescent="0.2">
      <c r="A4" s="326"/>
      <c r="F4" s="408"/>
      <c r="K4" s="865" t="s">
        <v>140</v>
      </c>
    </row>
    <row r="5" spans="1:13" ht="20.5" customHeight="1" x14ac:dyDescent="0.2">
      <c r="A5" s="1099" t="s">
        <v>596</v>
      </c>
      <c r="B5" s="1108" t="s">
        <v>187</v>
      </c>
      <c r="C5" s="1109"/>
      <c r="D5" s="1109"/>
      <c r="E5" s="1110"/>
      <c r="F5" s="357" t="s">
        <v>188</v>
      </c>
      <c r="G5" s="1108" t="s">
        <v>189</v>
      </c>
      <c r="H5" s="1102"/>
      <c r="I5" s="1102"/>
      <c r="J5" s="1069"/>
      <c r="K5" s="357" t="s">
        <v>188</v>
      </c>
    </row>
    <row r="6" spans="1:13" s="714" customFormat="1" ht="20.5" customHeight="1" x14ac:dyDescent="0.2">
      <c r="A6" s="1100"/>
      <c r="B6" s="330">
        <v>1</v>
      </c>
      <c r="C6" s="1082" t="s">
        <v>190</v>
      </c>
      <c r="D6" s="1083"/>
      <c r="E6" s="1084"/>
      <c r="F6" s="402"/>
      <c r="G6" s="889">
        <v>14</v>
      </c>
      <c r="H6" s="1111" t="s">
        <v>597</v>
      </c>
      <c r="I6" s="1083"/>
      <c r="J6" s="1083"/>
      <c r="K6" s="402"/>
      <c r="L6" s="734"/>
    </row>
    <row r="7" spans="1:13" s="714" customFormat="1" ht="20.5" customHeight="1" x14ac:dyDescent="0.2">
      <c r="A7" s="1100"/>
      <c r="B7" s="330">
        <v>2</v>
      </c>
      <c r="C7" s="1082" t="s">
        <v>191</v>
      </c>
      <c r="D7" s="1083"/>
      <c r="E7" s="1084"/>
      <c r="F7" s="402"/>
      <c r="G7" s="1112">
        <v>15</v>
      </c>
      <c r="H7" s="1111" t="s">
        <v>598</v>
      </c>
      <c r="I7" s="1083"/>
      <c r="J7" s="1083"/>
      <c r="K7" s="1069"/>
      <c r="L7" s="734"/>
      <c r="M7" s="735"/>
    </row>
    <row r="8" spans="1:13" s="714" customFormat="1" ht="20.5" customHeight="1" x14ac:dyDescent="0.2">
      <c r="A8" s="1100"/>
      <c r="B8" s="330">
        <v>3</v>
      </c>
      <c r="C8" s="1082" t="s">
        <v>192</v>
      </c>
      <c r="D8" s="1083"/>
      <c r="E8" s="1084"/>
      <c r="F8" s="402"/>
      <c r="G8" s="1094"/>
      <c r="H8" s="1082" t="s">
        <v>1550</v>
      </c>
      <c r="I8" s="1083"/>
      <c r="J8" s="1084"/>
      <c r="K8" s="402"/>
      <c r="L8" s="734"/>
      <c r="M8" s="888"/>
    </row>
    <row r="9" spans="1:13" s="714" customFormat="1" ht="20.5" customHeight="1" x14ac:dyDescent="0.2">
      <c r="A9" s="1100"/>
      <c r="B9" s="330">
        <v>4</v>
      </c>
      <c r="C9" s="1082" t="s">
        <v>193</v>
      </c>
      <c r="D9" s="1083"/>
      <c r="E9" s="1084"/>
      <c r="F9" s="402"/>
      <c r="G9" s="1094"/>
      <c r="H9" s="1082" t="s">
        <v>1551</v>
      </c>
      <c r="I9" s="1083"/>
      <c r="J9" s="1084"/>
      <c r="K9" s="402"/>
      <c r="L9" s="734"/>
    </row>
    <row r="10" spans="1:13" s="714" customFormat="1" ht="20.5" customHeight="1" x14ac:dyDescent="0.2">
      <c r="A10" s="1100"/>
      <c r="B10" s="1093">
        <v>5</v>
      </c>
      <c r="C10" s="1082" t="s">
        <v>194</v>
      </c>
      <c r="D10" s="1083"/>
      <c r="E10" s="1083"/>
      <c r="F10" s="1069"/>
      <c r="G10" s="1094"/>
      <c r="H10" s="1082" t="s">
        <v>1552</v>
      </c>
      <c r="I10" s="1083"/>
      <c r="J10" s="1084"/>
      <c r="K10" s="402"/>
      <c r="L10" s="328"/>
    </row>
    <row r="11" spans="1:13" s="714" customFormat="1" ht="20.5" customHeight="1" x14ac:dyDescent="0.2">
      <c r="A11" s="1100"/>
      <c r="B11" s="1094"/>
      <c r="C11" s="1082" t="s">
        <v>1540</v>
      </c>
      <c r="D11" s="1083"/>
      <c r="E11" s="1084"/>
      <c r="F11" s="402"/>
      <c r="G11" s="1094"/>
      <c r="H11" s="1082" t="s">
        <v>1553</v>
      </c>
      <c r="I11" s="1083"/>
      <c r="J11" s="1084"/>
      <c r="K11" s="402"/>
      <c r="L11" s="328"/>
    </row>
    <row r="12" spans="1:13" s="714" customFormat="1" ht="20.5" customHeight="1" x14ac:dyDescent="0.2">
      <c r="A12" s="1100"/>
      <c r="B12" s="1094"/>
      <c r="C12" s="1082" t="s">
        <v>1541</v>
      </c>
      <c r="D12" s="1083"/>
      <c r="E12" s="1083"/>
      <c r="F12" s="402"/>
      <c r="G12" s="1094"/>
      <c r="H12" s="1082" t="s">
        <v>1554</v>
      </c>
      <c r="I12" s="1083"/>
      <c r="J12" s="1084"/>
      <c r="K12" s="402"/>
      <c r="L12" s="328"/>
    </row>
    <row r="13" spans="1:13" s="714" customFormat="1" ht="20.5" customHeight="1" x14ac:dyDescent="0.2">
      <c r="A13" s="1100"/>
      <c r="B13" s="1094"/>
      <c r="C13" s="1082" t="s">
        <v>1542</v>
      </c>
      <c r="D13" s="1083"/>
      <c r="E13" s="1084"/>
      <c r="F13" s="402"/>
      <c r="G13" s="1094"/>
      <c r="H13" s="1082" t="s">
        <v>1555</v>
      </c>
      <c r="I13" s="1083"/>
      <c r="J13" s="1084"/>
      <c r="K13" s="402"/>
      <c r="L13" s="328"/>
    </row>
    <row r="14" spans="1:13" s="714" customFormat="1" ht="20.5" customHeight="1" x14ac:dyDescent="0.2">
      <c r="A14" s="1100"/>
      <c r="B14" s="1094"/>
      <c r="C14" s="1082" t="s">
        <v>1543</v>
      </c>
      <c r="D14" s="1083"/>
      <c r="E14" s="1084"/>
      <c r="F14" s="402"/>
      <c r="G14" s="1094"/>
      <c r="H14" s="1082" t="s">
        <v>1556</v>
      </c>
      <c r="I14" s="1083"/>
      <c r="J14" s="1084"/>
      <c r="K14" s="402"/>
      <c r="L14" s="328"/>
    </row>
    <row r="15" spans="1:13" s="714" customFormat="1" ht="20.5" customHeight="1" x14ac:dyDescent="0.2">
      <c r="A15" s="1100"/>
      <c r="B15" s="1094"/>
      <c r="C15" s="1082" t="s">
        <v>1544</v>
      </c>
      <c r="D15" s="1102"/>
      <c r="E15" s="1069"/>
      <c r="F15" s="402"/>
      <c r="G15" s="1094"/>
      <c r="H15" s="1082" t="s">
        <v>1557</v>
      </c>
      <c r="I15" s="1083"/>
      <c r="J15" s="1084"/>
      <c r="K15" s="402"/>
      <c r="L15" s="328"/>
    </row>
    <row r="16" spans="1:13" s="714" customFormat="1" ht="20.5" customHeight="1" x14ac:dyDescent="0.2">
      <c r="A16" s="1100"/>
      <c r="B16" s="1095"/>
      <c r="C16" s="883" t="s">
        <v>1545</v>
      </c>
      <c r="D16" s="736"/>
      <c r="E16" s="737" t="s">
        <v>599</v>
      </c>
      <c r="F16" s="402"/>
      <c r="G16" s="1094"/>
      <c r="H16" s="1082" t="s">
        <v>1558</v>
      </c>
      <c r="I16" s="1083"/>
      <c r="J16" s="1084"/>
      <c r="K16" s="402"/>
      <c r="L16" s="328"/>
    </row>
    <row r="17" spans="1:12" s="714" customFormat="1" ht="20.5" customHeight="1" x14ac:dyDescent="0.2">
      <c r="A17" s="1100"/>
      <c r="B17" s="330">
        <v>6</v>
      </c>
      <c r="C17" s="1082" t="s">
        <v>600</v>
      </c>
      <c r="D17" s="1083"/>
      <c r="E17" s="1083"/>
      <c r="F17" s="402"/>
      <c r="G17" s="1094"/>
      <c r="H17" s="1082" t="s">
        <v>1559</v>
      </c>
      <c r="I17" s="1083"/>
      <c r="J17" s="1084"/>
      <c r="K17" s="402"/>
      <c r="L17" s="328"/>
    </row>
    <row r="18" spans="1:12" s="714" customFormat="1" ht="20.5" customHeight="1" x14ac:dyDescent="0.2">
      <c r="A18" s="1100"/>
      <c r="B18" s="330">
        <v>7</v>
      </c>
      <c r="C18" s="1096" t="s">
        <v>195</v>
      </c>
      <c r="D18" s="1097"/>
      <c r="E18" s="1098"/>
      <c r="F18" s="402"/>
      <c r="G18" s="1094"/>
      <c r="H18" s="1082" t="s">
        <v>1560</v>
      </c>
      <c r="I18" s="1083"/>
      <c r="J18" s="1084"/>
      <c r="K18" s="402"/>
      <c r="L18" s="328"/>
    </row>
    <row r="19" spans="1:12" s="714" customFormat="1" ht="20.5" customHeight="1" x14ac:dyDescent="0.2">
      <c r="A19" s="1100"/>
      <c r="B19" s="330">
        <v>8</v>
      </c>
      <c r="C19" s="1082" t="s">
        <v>601</v>
      </c>
      <c r="D19" s="1083"/>
      <c r="E19" s="1083"/>
      <c r="F19" s="402"/>
      <c r="G19" s="1094"/>
      <c r="H19" s="1082" t="s">
        <v>1561</v>
      </c>
      <c r="I19" s="1083"/>
      <c r="J19" s="1084"/>
      <c r="K19" s="402"/>
      <c r="L19" s="328"/>
    </row>
    <row r="20" spans="1:12" s="714" customFormat="1" ht="20.5" customHeight="1" x14ac:dyDescent="0.2">
      <c r="A20" s="1100"/>
      <c r="B20" s="330">
        <v>9</v>
      </c>
      <c r="C20" s="1082" t="s">
        <v>1533</v>
      </c>
      <c r="D20" s="1083"/>
      <c r="E20" s="1083"/>
      <c r="F20" s="402"/>
      <c r="G20" s="1094"/>
      <c r="H20" s="883" t="s">
        <v>1562</v>
      </c>
      <c r="I20" s="884"/>
      <c r="J20" s="885"/>
      <c r="K20" s="402"/>
      <c r="L20" s="328"/>
    </row>
    <row r="21" spans="1:12" s="714" customFormat="1" ht="20.5" customHeight="1" x14ac:dyDescent="0.2">
      <c r="A21" s="1100"/>
      <c r="B21" s="330">
        <v>10</v>
      </c>
      <c r="C21" s="1082" t="s">
        <v>608</v>
      </c>
      <c r="D21" s="1083"/>
      <c r="E21" s="1083"/>
      <c r="F21" s="402"/>
      <c r="G21" s="1094"/>
      <c r="H21" s="883" t="s">
        <v>1563</v>
      </c>
      <c r="I21" s="884"/>
      <c r="J21" s="885"/>
      <c r="K21" s="402"/>
      <c r="L21" s="328"/>
    </row>
    <row r="22" spans="1:12" s="714" customFormat="1" ht="20.5" customHeight="1" x14ac:dyDescent="0.2">
      <c r="A22" s="1100"/>
      <c r="B22" s="330">
        <v>11</v>
      </c>
      <c r="C22" s="1082" t="s">
        <v>196</v>
      </c>
      <c r="D22" s="1083"/>
      <c r="E22" s="1083"/>
      <c r="F22" s="402"/>
      <c r="G22" s="1094"/>
      <c r="H22" s="883" t="s">
        <v>1564</v>
      </c>
      <c r="I22" s="884"/>
      <c r="J22" s="885"/>
      <c r="K22" s="402"/>
      <c r="L22" s="328"/>
    </row>
    <row r="23" spans="1:12" s="714" customFormat="1" ht="20.5" customHeight="1" x14ac:dyDescent="0.2">
      <c r="A23" s="1100"/>
      <c r="B23" s="330">
        <v>12</v>
      </c>
      <c r="C23" s="883" t="s">
        <v>602</v>
      </c>
      <c r="D23" s="884"/>
      <c r="E23" s="884"/>
      <c r="F23" s="402"/>
      <c r="G23" s="1094"/>
      <c r="H23" s="883" t="s">
        <v>1565</v>
      </c>
      <c r="I23" s="884"/>
      <c r="J23" s="885"/>
      <c r="K23" s="402"/>
      <c r="L23" s="328"/>
    </row>
    <row r="24" spans="1:12" s="714" customFormat="1" ht="20.5" customHeight="1" x14ac:dyDescent="0.2">
      <c r="A24" s="1100"/>
      <c r="B24" s="1093">
        <v>13</v>
      </c>
      <c r="C24" s="883" t="s">
        <v>603</v>
      </c>
      <c r="D24" s="884"/>
      <c r="E24" s="884"/>
      <c r="F24" s="880"/>
      <c r="G24" s="1094"/>
      <c r="H24" s="883" t="s">
        <v>1566</v>
      </c>
      <c r="I24" s="884"/>
      <c r="J24" s="885"/>
      <c r="K24" s="402"/>
      <c r="L24" s="328"/>
    </row>
    <row r="25" spans="1:12" s="714" customFormat="1" ht="20.5" customHeight="1" x14ac:dyDescent="0.2">
      <c r="A25" s="1100"/>
      <c r="B25" s="1094"/>
      <c r="C25" s="883" t="s">
        <v>1546</v>
      </c>
      <c r="D25" s="884"/>
      <c r="E25" s="884"/>
      <c r="F25" s="402"/>
      <c r="G25" s="1094"/>
      <c r="H25" s="883" t="s">
        <v>1567</v>
      </c>
      <c r="I25" s="884"/>
      <c r="J25" s="885"/>
      <c r="K25" s="402"/>
      <c r="L25" s="328"/>
    </row>
    <row r="26" spans="1:12" s="714" customFormat="1" ht="20.5" customHeight="1" x14ac:dyDescent="0.2">
      <c r="A26" s="1100"/>
      <c r="B26" s="1094"/>
      <c r="C26" s="883" t="s">
        <v>1547</v>
      </c>
      <c r="D26" s="884"/>
      <c r="E26" s="884"/>
      <c r="F26" s="402"/>
      <c r="G26" s="1095"/>
      <c r="H26" s="883" t="s">
        <v>1568</v>
      </c>
      <c r="I26" s="736"/>
      <c r="J26" s="914" t="s">
        <v>599</v>
      </c>
      <c r="K26" s="402"/>
      <c r="L26" s="328"/>
    </row>
    <row r="27" spans="1:12" s="714" customFormat="1" ht="20.5" customHeight="1" x14ac:dyDescent="0.2">
      <c r="A27" s="1100"/>
      <c r="B27" s="1094"/>
      <c r="C27" s="883" t="s">
        <v>1548</v>
      </c>
      <c r="D27" s="884"/>
      <c r="E27" s="884"/>
      <c r="F27" s="402"/>
      <c r="G27" s="893">
        <v>16</v>
      </c>
      <c r="H27" s="1082" t="s">
        <v>197</v>
      </c>
      <c r="I27" s="1083"/>
      <c r="J27" s="1084" t="s">
        <v>599</v>
      </c>
      <c r="K27" s="402"/>
      <c r="L27" s="328"/>
    </row>
    <row r="28" spans="1:12" s="714" customFormat="1" ht="20.5" customHeight="1" x14ac:dyDescent="0.2">
      <c r="A28" s="1101"/>
      <c r="B28" s="1095"/>
      <c r="C28" s="1082" t="s">
        <v>1549</v>
      </c>
      <c r="D28" s="1083"/>
      <c r="E28" s="1083"/>
      <c r="F28" s="402"/>
      <c r="G28" s="893">
        <v>17</v>
      </c>
      <c r="H28" s="883" t="s">
        <v>604</v>
      </c>
      <c r="I28" s="884"/>
      <c r="J28" s="885"/>
      <c r="K28" s="402"/>
      <c r="L28" s="328"/>
    </row>
    <row r="29" spans="1:12" ht="21.65" customHeight="1" x14ac:dyDescent="0.2">
      <c r="C29" s="888"/>
    </row>
    <row r="31" spans="1:12" ht="21.65" customHeight="1" x14ac:dyDescent="0.2">
      <c r="G31" s="739"/>
      <c r="H31" s="739"/>
      <c r="I31" s="739"/>
      <c r="J31" s="739"/>
      <c r="K31" s="739"/>
    </row>
    <row r="32" spans="1:12" ht="20.5" customHeight="1" x14ac:dyDescent="0.2">
      <c r="G32" s="739"/>
      <c r="H32" s="1103"/>
      <c r="I32" s="1104"/>
      <c r="J32" s="1104"/>
      <c r="K32" s="739"/>
    </row>
    <row r="33" spans="7:11" ht="21.65" customHeight="1" x14ac:dyDescent="0.2">
      <c r="G33" s="739"/>
      <c r="H33" s="739"/>
      <c r="I33" s="739"/>
      <c r="J33" s="739"/>
      <c r="K33" s="739"/>
    </row>
    <row r="34" spans="7:11" ht="21.65" customHeight="1" x14ac:dyDescent="0.2">
      <c r="G34" s="739"/>
      <c r="H34" s="1103"/>
      <c r="I34" s="1104"/>
      <c r="J34" s="1104"/>
      <c r="K34" s="739"/>
    </row>
    <row r="35" spans="7:11" ht="21.65" customHeight="1" x14ac:dyDescent="0.2">
      <c r="G35" s="739"/>
      <c r="H35" s="1103"/>
      <c r="I35" s="1104"/>
      <c r="J35" s="1104"/>
      <c r="K35" s="739"/>
    </row>
    <row r="36" spans="7:11" ht="21.65" customHeight="1" x14ac:dyDescent="0.2">
      <c r="G36" s="739"/>
      <c r="H36" s="739"/>
      <c r="I36" s="739"/>
      <c r="J36" s="739"/>
      <c r="K36" s="739"/>
    </row>
  </sheetData>
  <sheetProtection formatRows="0"/>
  <mergeCells count="42">
    <mergeCell ref="C7:E7"/>
    <mergeCell ref="G7:G26"/>
    <mergeCell ref="H7:K7"/>
    <mergeCell ref="C8:E8"/>
    <mergeCell ref="H8:J8"/>
    <mergeCell ref="C19:E19"/>
    <mergeCell ref="H19:J19"/>
    <mergeCell ref="C14:E14"/>
    <mergeCell ref="H14:J14"/>
    <mergeCell ref="C13:E13"/>
    <mergeCell ref="G1:K1"/>
    <mergeCell ref="B5:E5"/>
    <mergeCell ref="G5:J5"/>
    <mergeCell ref="C6:E6"/>
    <mergeCell ref="H6:J6"/>
    <mergeCell ref="H34:J34"/>
    <mergeCell ref="H35:J35"/>
    <mergeCell ref="C20:E20"/>
    <mergeCell ref="C21:E21"/>
    <mergeCell ref="C22:E22"/>
    <mergeCell ref="H32:J32"/>
    <mergeCell ref="A5:A28"/>
    <mergeCell ref="H27:J27"/>
    <mergeCell ref="C28:E28"/>
    <mergeCell ref="C15:E15"/>
    <mergeCell ref="H15:J15"/>
    <mergeCell ref="C9:E9"/>
    <mergeCell ref="H9:J9"/>
    <mergeCell ref="B10:B16"/>
    <mergeCell ref="C10:F10"/>
    <mergeCell ref="H18:J18"/>
    <mergeCell ref="H10:J10"/>
    <mergeCell ref="C11:E11"/>
    <mergeCell ref="H11:J11"/>
    <mergeCell ref="C12:E12"/>
    <mergeCell ref="H12:J12"/>
    <mergeCell ref="H13:J13"/>
    <mergeCell ref="B24:B28"/>
    <mergeCell ref="H16:J16"/>
    <mergeCell ref="C17:E17"/>
    <mergeCell ref="H17:J17"/>
    <mergeCell ref="C18:E18"/>
  </mergeCells>
  <phoneticPr fontId="3"/>
  <dataValidations count="1">
    <dataValidation type="list" allowBlank="1" showInputMessage="1" showErrorMessage="1" errorTitle="入力規則違反" error="リストから選択してください" sqref="F11:F23 F6:F9 K6 K8:K28 F25:F28" xr:uid="{00000000-0002-0000-3000-000000000000}">
      <formula1>"有,無,非該当"</formula1>
    </dataValidation>
  </dataValidations>
  <printOptions horizontalCentered="1"/>
  <pageMargins left="0.43307086614173229" right="0.31496062992125984" top="0.33" bottom="0.33" header="0.27559055118110237" footer="0.17"/>
  <pageSetup paperSize="9" scale="90" orientation="landscape" cellComments="asDisplayed" r:id="rId1"/>
  <headerFooter alignWithMargins="0">
    <oddFooter>&amp;C&amp;A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5"/>
  <dimension ref="A1:M24"/>
  <sheetViews>
    <sheetView showGridLines="0" view="pageBreakPreview" zoomScale="84" zoomScaleNormal="100" zoomScaleSheetLayoutView="84" workbookViewId="0">
      <selection activeCell="P16" sqref="P16"/>
    </sheetView>
  </sheetViews>
  <sheetFormatPr defaultColWidth="9" defaultRowHeight="21" customHeight="1" x14ac:dyDescent="0.2"/>
  <cols>
    <col min="1" max="1" width="4.08984375" style="327" customWidth="1"/>
    <col min="2" max="2" width="18.36328125" style="327" customWidth="1"/>
    <col min="3" max="3" width="8.08984375" style="327" customWidth="1"/>
    <col min="4" max="4" width="16.453125" style="327" customWidth="1"/>
    <col min="5" max="5" width="11.26953125" style="327" customWidth="1"/>
    <col min="6" max="6" width="10.90625" style="327" customWidth="1"/>
    <col min="7" max="7" width="16.453125" style="327" customWidth="1"/>
    <col min="8" max="8" width="3.453125" style="327" bestFit="1" customWidth="1"/>
    <col min="9" max="9" width="14.453125" style="327" customWidth="1"/>
    <col min="10" max="10" width="9.6328125" style="327" customWidth="1"/>
    <col min="11" max="11" width="9.36328125" style="327" customWidth="1"/>
    <col min="12" max="12" width="13.08984375" style="327" customWidth="1"/>
    <col min="13" max="13" width="8.90625" style="327" customWidth="1"/>
    <col min="14" max="14" width="15.6328125" style="327" customWidth="1"/>
    <col min="15" max="15" width="13.7265625" style="327" customWidth="1"/>
    <col min="16" max="16" width="21" style="327" customWidth="1"/>
    <col min="17" max="16384" width="9" style="327"/>
  </cols>
  <sheetData>
    <row r="1" spans="1:13" ht="8.15" customHeight="1" x14ac:dyDescent="0.2"/>
    <row r="2" spans="1:13" ht="21" customHeight="1" x14ac:dyDescent="0.2">
      <c r="A2" s="327" t="s">
        <v>368</v>
      </c>
    </row>
    <row r="3" spans="1:13" ht="21" customHeight="1" x14ac:dyDescent="0.2">
      <c r="A3" s="327" t="s">
        <v>1738</v>
      </c>
      <c r="F3" s="1113"/>
      <c r="G3" s="1113"/>
      <c r="H3" s="1113"/>
    </row>
    <row r="4" spans="1:13" ht="8.15" customHeight="1" x14ac:dyDescent="0.2">
      <c r="G4" s="717"/>
      <c r="H4" s="717"/>
      <c r="I4" s="717"/>
      <c r="J4" s="717"/>
      <c r="K4" s="717"/>
      <c r="L4" s="717"/>
      <c r="M4" s="717"/>
    </row>
    <row r="5" spans="1:13" ht="21" customHeight="1" x14ac:dyDescent="0.2">
      <c r="A5" s="327" t="s">
        <v>1739</v>
      </c>
      <c r="F5" s="1114"/>
      <c r="G5" s="1114"/>
      <c r="H5" s="1114"/>
    </row>
    <row r="6" spans="1:13" ht="8.15" customHeight="1" x14ac:dyDescent="0.2">
      <c r="B6" s="888"/>
      <c r="C6" s="888"/>
      <c r="D6" s="888"/>
      <c r="E6" s="328"/>
      <c r="F6" s="328"/>
      <c r="G6" s="328"/>
      <c r="H6" s="328"/>
      <c r="I6" s="328"/>
      <c r="J6" s="328"/>
      <c r="K6" s="329"/>
      <c r="L6" s="329"/>
      <c r="M6" s="329"/>
    </row>
    <row r="7" spans="1:13" ht="21" customHeight="1" x14ac:dyDescent="0.2">
      <c r="A7" s="327" t="s">
        <v>1740</v>
      </c>
      <c r="B7" s="888"/>
      <c r="C7" s="888"/>
      <c r="D7" s="888"/>
      <c r="E7" s="328"/>
      <c r="F7" s="328"/>
      <c r="G7" s="328"/>
      <c r="H7" s="328"/>
      <c r="I7" s="328"/>
      <c r="J7" s="328"/>
      <c r="K7" s="329"/>
      <c r="L7" s="329"/>
      <c r="M7" s="329"/>
    </row>
    <row r="8" spans="1:13" ht="21" customHeight="1" x14ac:dyDescent="0.2">
      <c r="B8" s="330"/>
      <c r="C8" s="980" t="s">
        <v>198</v>
      </c>
      <c r="D8" s="1115"/>
      <c r="E8" s="331" t="s">
        <v>1745</v>
      </c>
      <c r="F8" s="331" t="s">
        <v>1746</v>
      </c>
      <c r="G8" s="1118" t="s">
        <v>1741</v>
      </c>
      <c r="H8" s="1118"/>
      <c r="I8" s="1118"/>
      <c r="J8" s="1118"/>
      <c r="K8" s="1118"/>
    </row>
    <row r="9" spans="1:13" ht="21" customHeight="1" x14ac:dyDescent="0.2">
      <c r="B9" s="332" t="s">
        <v>1742</v>
      </c>
      <c r="C9" s="1116"/>
      <c r="D9" s="1117"/>
      <c r="E9" s="894"/>
      <c r="F9" s="894"/>
      <c r="G9" s="1119"/>
      <c r="H9" s="1119"/>
      <c r="I9" s="1119"/>
      <c r="J9" s="1119"/>
      <c r="K9" s="1119"/>
    </row>
    <row r="10" spans="1:13" ht="21" customHeight="1" x14ac:dyDescent="0.2">
      <c r="B10" s="332" t="s">
        <v>1743</v>
      </c>
      <c r="C10" s="1116"/>
      <c r="D10" s="1117"/>
      <c r="E10" s="894"/>
      <c r="F10" s="894"/>
      <c r="G10" s="1119"/>
      <c r="H10" s="1119"/>
      <c r="I10" s="1119"/>
      <c r="J10" s="1119"/>
      <c r="K10" s="1119"/>
    </row>
    <row r="11" spans="1:13" ht="21" customHeight="1" x14ac:dyDescent="0.2">
      <c r="B11" s="332" t="s">
        <v>1744</v>
      </c>
      <c r="C11" s="1116"/>
      <c r="D11" s="1117"/>
      <c r="E11" s="894"/>
      <c r="F11" s="333"/>
      <c r="G11" s="1125"/>
      <c r="H11" s="1125"/>
      <c r="I11" s="1125"/>
      <c r="J11" s="1125"/>
      <c r="K11" s="1125"/>
    </row>
    <row r="12" spans="1:13" ht="13" x14ac:dyDescent="0.2">
      <c r="B12" s="327" t="s">
        <v>1748</v>
      </c>
    </row>
    <row r="13" spans="1:13" ht="13" x14ac:dyDescent="0.2">
      <c r="B13" s="327" t="s">
        <v>1747</v>
      </c>
    </row>
    <row r="14" spans="1:13" ht="13" x14ac:dyDescent="0.2">
      <c r="B14" s="327" t="s">
        <v>1749</v>
      </c>
    </row>
    <row r="15" spans="1:13" ht="8.15" customHeight="1" x14ac:dyDescent="0.2"/>
    <row r="16" spans="1:13" s="742" customFormat="1" ht="21" customHeight="1" x14ac:dyDescent="0.2">
      <c r="A16" s="1132" t="s">
        <v>609</v>
      </c>
      <c r="B16" s="1132"/>
      <c r="C16" s="1132"/>
      <c r="D16" s="1132"/>
      <c r="E16" s="1132"/>
      <c r="F16" s="1132"/>
      <c r="G16" s="1133"/>
      <c r="H16" s="1134"/>
      <c r="I16" s="740"/>
      <c r="J16" s="741"/>
      <c r="K16" s="868"/>
      <c r="L16" s="891"/>
      <c r="M16" s="891"/>
    </row>
    <row r="17" spans="1:11" s="347" customFormat="1" ht="21" customHeight="1" x14ac:dyDescent="0.2">
      <c r="B17" s="743" t="s">
        <v>199</v>
      </c>
      <c r="C17" s="1135" t="s">
        <v>200</v>
      </c>
      <c r="D17" s="1136"/>
      <c r="E17" s="1126" t="s">
        <v>1750</v>
      </c>
      <c r="F17" s="1127"/>
      <c r="G17" s="1127"/>
      <c r="H17" s="1127"/>
      <c r="I17" s="1127"/>
      <c r="J17" s="1128"/>
      <c r="K17" s="744"/>
    </row>
    <row r="18" spans="1:11" s="347" customFormat="1" ht="21" customHeight="1" x14ac:dyDescent="0.2">
      <c r="B18" s="743" t="s">
        <v>202</v>
      </c>
      <c r="C18" s="1137"/>
      <c r="D18" s="1138"/>
      <c r="E18" s="1129"/>
      <c r="F18" s="1130"/>
      <c r="G18" s="1130"/>
      <c r="H18" s="1130"/>
      <c r="I18" s="1130"/>
      <c r="J18" s="1131"/>
      <c r="K18" s="744"/>
    </row>
    <row r="19" spans="1:11" s="347" customFormat="1" ht="21" customHeight="1" x14ac:dyDescent="0.2">
      <c r="B19" s="743" t="s">
        <v>203</v>
      </c>
      <c r="C19" s="1137"/>
      <c r="D19" s="1138"/>
      <c r="E19" s="1129"/>
      <c r="F19" s="1130"/>
      <c r="G19" s="1130"/>
      <c r="H19" s="1130"/>
      <c r="I19" s="1130"/>
      <c r="J19" s="1131"/>
    </row>
    <row r="20" spans="1:11" ht="11.5" customHeight="1" x14ac:dyDescent="0.2"/>
    <row r="21" spans="1:11" ht="20.149999999999999" customHeight="1" x14ac:dyDescent="0.2">
      <c r="A21" s="327" t="s">
        <v>1751</v>
      </c>
    </row>
    <row r="22" spans="1:11" ht="21" customHeight="1" x14ac:dyDescent="0.2">
      <c r="B22" s="1122"/>
      <c r="C22" s="1123"/>
      <c r="D22" s="327" t="s">
        <v>103</v>
      </c>
    </row>
    <row r="23" spans="1:11" ht="21" customHeight="1" x14ac:dyDescent="0.2">
      <c r="B23" s="1120" t="s">
        <v>1752</v>
      </c>
      <c r="C23" s="1121"/>
      <c r="D23" s="1124"/>
      <c r="E23" s="1124"/>
      <c r="F23" s="1124"/>
      <c r="G23" s="1124"/>
      <c r="H23" s="1124"/>
      <c r="I23" s="327" t="s">
        <v>1754</v>
      </c>
    </row>
    <row r="24" spans="1:11" ht="21" customHeight="1" x14ac:dyDescent="0.2">
      <c r="B24" s="1120" t="s">
        <v>1753</v>
      </c>
      <c r="C24" s="1121"/>
      <c r="D24" s="1124"/>
      <c r="E24" s="1124"/>
      <c r="F24" s="1124"/>
      <c r="G24" s="1124"/>
      <c r="H24" s="1124"/>
      <c r="I24" s="327" t="s">
        <v>1755</v>
      </c>
    </row>
  </sheetData>
  <sheetProtection formatRows="0"/>
  <mergeCells count="22">
    <mergeCell ref="G11:K11"/>
    <mergeCell ref="E17:J17"/>
    <mergeCell ref="E18:J18"/>
    <mergeCell ref="E19:J19"/>
    <mergeCell ref="A16:H16"/>
    <mergeCell ref="C11:D11"/>
    <mergeCell ref="C17:D17"/>
    <mergeCell ref="C18:D18"/>
    <mergeCell ref="C19:D19"/>
    <mergeCell ref="B23:C23"/>
    <mergeCell ref="B22:C22"/>
    <mergeCell ref="D23:H23"/>
    <mergeCell ref="B24:C24"/>
    <mergeCell ref="D24:H24"/>
    <mergeCell ref="F3:H3"/>
    <mergeCell ref="F5:H5"/>
    <mergeCell ref="C8:D8"/>
    <mergeCell ref="C9:D9"/>
    <mergeCell ref="C10:D10"/>
    <mergeCell ref="G8:K8"/>
    <mergeCell ref="G9:K9"/>
    <mergeCell ref="G10:K10"/>
  </mergeCells>
  <phoneticPr fontId="3"/>
  <dataValidations count="4">
    <dataValidation type="list" allowBlank="1" showErrorMessage="1" errorTitle="入力規則違反" error="リストから選択してください" sqref="F3" xr:uid="{521385F1-CE5F-49EC-9024-A51965D28266}">
      <formula1>"社会福祉法人会計,学校法人会計,企業会計,その他"</formula1>
    </dataValidation>
    <dataValidation type="list" allowBlank="1" showErrorMessage="1" errorTitle="入力規則違反" error="リストから選択してください" sqref="F5" xr:uid="{44762A3D-CFC1-41E0-813F-FD4A4364F890}">
      <formula1>"職員のみでの処理,会計事務所に一部委託又は共同処理,会計事務所等へ全部事務委託"</formula1>
    </dataValidation>
    <dataValidation type="list" allowBlank="1" showInputMessage="1" showErrorMessage="1" sqref="E9:E11 F9:F10" xr:uid="{A9FE0A12-9EE9-487B-9D7A-FBC409C9AD62}">
      <formula1>"有,無"</formula1>
    </dataValidation>
    <dataValidation type="list" allowBlank="1" showInputMessage="1" showErrorMessage="1" sqref="B22:C22" xr:uid="{61E381FB-64B8-41BB-92D8-0E627F5D33D5}">
      <formula1>"いる,いない"</formula1>
    </dataValidation>
  </dataValidations>
  <printOptions horizontalCentered="1"/>
  <pageMargins left="0.43307086614173229" right="0.31496062992125984" top="0.55118110236220474" bottom="0.70866141732283472" header="0.27559055118110237" footer="0.23622047244094491"/>
  <pageSetup paperSize="9" orientation="landscape" cellComments="asDisplayed" r:id="rId1"/>
  <headerFooter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65"/>
  <dimension ref="A1:M21"/>
  <sheetViews>
    <sheetView showGridLines="0" view="pageBreakPreview" zoomScale="89" zoomScaleNormal="100" zoomScaleSheetLayoutView="89" workbookViewId="0">
      <selection activeCell="P11" sqref="P11"/>
    </sheetView>
  </sheetViews>
  <sheetFormatPr defaultColWidth="6" defaultRowHeight="21" customHeight="1" x14ac:dyDescent="0.2"/>
  <cols>
    <col min="1" max="1" width="4.08984375" style="351" customWidth="1"/>
    <col min="2" max="3" width="11" style="351" customWidth="1"/>
    <col min="4" max="4" width="2.26953125" style="351" customWidth="1"/>
    <col min="5" max="5" width="8.7265625" style="351" customWidth="1"/>
    <col min="6" max="6" width="13" style="351" customWidth="1"/>
    <col min="7" max="7" width="4.08984375" style="351" customWidth="1"/>
    <col min="8" max="8" width="12.90625" style="351" customWidth="1"/>
    <col min="9" max="10" width="9.6328125" style="351" customWidth="1"/>
    <col min="11" max="11" width="12.453125" style="351" customWidth="1"/>
    <col min="12" max="12" width="8.90625" style="351" customWidth="1"/>
    <col min="13" max="13" width="36.08984375" style="351" customWidth="1"/>
    <col min="14" max="16384" width="6" style="351"/>
  </cols>
  <sheetData>
    <row r="1" spans="1:13" s="327" customFormat="1" ht="21" customHeight="1" x14ac:dyDescent="0.2">
      <c r="A1" s="327" t="s">
        <v>208</v>
      </c>
    </row>
    <row r="2" spans="1:13" s="327" customFormat="1" ht="21" customHeight="1" x14ac:dyDescent="0.2">
      <c r="A2" s="327" t="s">
        <v>369</v>
      </c>
      <c r="G2" s="717"/>
      <c r="H2" s="717"/>
      <c r="I2" s="717"/>
      <c r="J2" s="717"/>
      <c r="K2" s="717"/>
      <c r="L2" s="717"/>
      <c r="M2" s="717"/>
    </row>
    <row r="3" spans="1:13" s="327" customFormat="1" ht="21" customHeight="1" x14ac:dyDescent="0.2">
      <c r="B3" s="1139"/>
      <c r="C3" s="1139"/>
      <c r="D3" s="745" t="s">
        <v>209</v>
      </c>
    </row>
    <row r="4" spans="1:13" s="327" customFormat="1" ht="21" customHeight="1" x14ac:dyDescent="0.2">
      <c r="B4" s="329"/>
      <c r="C4" s="329"/>
      <c r="D4" s="746"/>
    </row>
    <row r="5" spans="1:13" ht="21" customHeight="1" x14ac:dyDescent="0.2">
      <c r="A5" s="717" t="s">
        <v>370</v>
      </c>
      <c r="B5" s="327"/>
      <c r="C5" s="327"/>
      <c r="D5" s="327"/>
      <c r="E5" s="327"/>
      <c r="F5" s="327"/>
    </row>
    <row r="6" spans="1:13" ht="21" customHeight="1" x14ac:dyDescent="0.2">
      <c r="B6" s="1139"/>
      <c r="C6" s="1139"/>
      <c r="D6" s="745" t="s">
        <v>210</v>
      </c>
      <c r="L6" s="350"/>
    </row>
    <row r="7" spans="1:13" ht="21" customHeight="1" x14ac:dyDescent="0.2">
      <c r="B7" s="980" t="s">
        <v>205</v>
      </c>
      <c r="C7" s="1115"/>
      <c r="D7" s="1140"/>
      <c r="E7" s="1141"/>
      <c r="F7" s="1141"/>
      <c r="G7" s="1141"/>
      <c r="H7" s="1141"/>
      <c r="I7" s="1141"/>
      <c r="J7" s="1141"/>
      <c r="K7" s="1142"/>
      <c r="L7" s="747"/>
      <c r="M7" s="747"/>
    </row>
    <row r="9" spans="1:13" s="748" customFormat="1" ht="21" customHeight="1" x14ac:dyDescent="0.2">
      <c r="A9" s="748" t="s">
        <v>1900</v>
      </c>
    </row>
    <row r="10" spans="1:13" s="748" customFormat="1" ht="21" customHeight="1" x14ac:dyDescent="0.2">
      <c r="A10" s="748" t="s">
        <v>211</v>
      </c>
    </row>
    <row r="11" spans="1:13" s="748" customFormat="1" ht="21" customHeight="1" x14ac:dyDescent="0.2">
      <c r="A11" s="1143"/>
      <c r="B11" s="1144" t="s">
        <v>212</v>
      </c>
      <c r="C11" s="1145"/>
      <c r="D11" s="1145"/>
      <c r="E11" s="1146"/>
      <c r="F11" s="1144" t="s">
        <v>213</v>
      </c>
      <c r="G11" s="1146"/>
      <c r="H11" s="1150" t="s">
        <v>214</v>
      </c>
      <c r="I11" s="1152" t="s">
        <v>215</v>
      </c>
      <c r="J11" s="1152"/>
      <c r="K11" s="1153" t="s">
        <v>461</v>
      </c>
      <c r="L11" s="1158" t="s">
        <v>216</v>
      </c>
      <c r="M11" s="1160" t="s">
        <v>1569</v>
      </c>
    </row>
    <row r="12" spans="1:13" s="748" customFormat="1" ht="26.25" customHeight="1" x14ac:dyDescent="0.2">
      <c r="A12" s="1143"/>
      <c r="B12" s="1147"/>
      <c r="C12" s="1148"/>
      <c r="D12" s="1148"/>
      <c r="E12" s="1149"/>
      <c r="F12" s="1147"/>
      <c r="G12" s="1149"/>
      <c r="H12" s="1151"/>
      <c r="I12" s="897" t="s">
        <v>217</v>
      </c>
      <c r="J12" s="749" t="s">
        <v>462</v>
      </c>
      <c r="K12" s="1154"/>
      <c r="L12" s="1159"/>
      <c r="M12" s="1161"/>
    </row>
    <row r="13" spans="1:13" s="748" customFormat="1" ht="21" customHeight="1" x14ac:dyDescent="0.2">
      <c r="A13" s="896"/>
      <c r="B13" s="1155"/>
      <c r="C13" s="1156"/>
      <c r="D13" s="1156"/>
      <c r="E13" s="1157"/>
      <c r="F13" s="750"/>
      <c r="G13" s="751" t="s">
        <v>218</v>
      </c>
      <c r="H13" s="752"/>
      <c r="I13" s="753"/>
      <c r="J13" s="753"/>
      <c r="K13" s="753"/>
      <c r="L13" s="753"/>
      <c r="M13" s="754"/>
    </row>
    <row r="14" spans="1:13" s="748" customFormat="1" ht="21" customHeight="1" x14ac:dyDescent="0.2">
      <c r="A14" s="896"/>
      <c r="B14" s="1155"/>
      <c r="C14" s="1156"/>
      <c r="D14" s="1156"/>
      <c r="E14" s="1157"/>
      <c r="F14" s="750"/>
      <c r="G14" s="751" t="s">
        <v>218</v>
      </c>
      <c r="H14" s="752"/>
      <c r="I14" s="753"/>
      <c r="J14" s="753"/>
      <c r="K14" s="753"/>
      <c r="L14" s="753"/>
      <c r="M14" s="754"/>
    </row>
    <row r="15" spans="1:13" s="748" customFormat="1" ht="21" customHeight="1" x14ac:dyDescent="0.2">
      <c r="A15" s="896"/>
      <c r="B15" s="1155"/>
      <c r="C15" s="1156"/>
      <c r="D15" s="1156"/>
      <c r="E15" s="1157"/>
      <c r="F15" s="750"/>
      <c r="G15" s="751" t="s">
        <v>218</v>
      </c>
      <c r="H15" s="752"/>
      <c r="I15" s="753"/>
      <c r="J15" s="753"/>
      <c r="K15" s="753"/>
      <c r="L15" s="753"/>
      <c r="M15" s="754"/>
    </row>
    <row r="16" spans="1:13" s="748" customFormat="1" ht="21" customHeight="1" x14ac:dyDescent="0.2">
      <c r="A16" s="896"/>
      <c r="B16" s="1155"/>
      <c r="C16" s="1156"/>
      <c r="D16" s="1156"/>
      <c r="E16" s="1157"/>
      <c r="F16" s="750"/>
      <c r="G16" s="751" t="s">
        <v>218</v>
      </c>
      <c r="H16" s="752"/>
      <c r="I16" s="753"/>
      <c r="J16" s="753"/>
      <c r="K16" s="753"/>
      <c r="L16" s="753"/>
      <c r="M16" s="754"/>
    </row>
    <row r="17" spans="1:13" s="748" customFormat="1" ht="21" customHeight="1" x14ac:dyDescent="0.2">
      <c r="A17" s="896"/>
      <c r="B17" s="1155"/>
      <c r="C17" s="1156"/>
      <c r="D17" s="1156"/>
      <c r="E17" s="1157"/>
      <c r="F17" s="750"/>
      <c r="G17" s="751" t="s">
        <v>218</v>
      </c>
      <c r="H17" s="752"/>
      <c r="I17" s="753"/>
      <c r="J17" s="753"/>
      <c r="K17" s="753"/>
      <c r="L17" s="753"/>
      <c r="M17" s="754"/>
    </row>
    <row r="18" spans="1:13" s="748" customFormat="1" ht="21" customHeight="1" x14ac:dyDescent="0.2">
      <c r="B18" s="748" t="s">
        <v>577</v>
      </c>
    </row>
    <row r="19" spans="1:13" s="748" customFormat="1" ht="21" customHeight="1" x14ac:dyDescent="0.2">
      <c r="B19" s="748" t="s">
        <v>371</v>
      </c>
    </row>
    <row r="20" spans="1:13" ht="21" customHeight="1" x14ac:dyDescent="0.2">
      <c r="B20" s="327"/>
      <c r="C20" s="327"/>
      <c r="D20" s="327"/>
      <c r="E20" s="327"/>
      <c r="F20" s="327"/>
    </row>
    <row r="21" spans="1:13" ht="21" customHeight="1" x14ac:dyDescent="0.2">
      <c r="A21" s="350"/>
    </row>
  </sheetData>
  <sheetProtection formatRows="0"/>
  <mergeCells count="17">
    <mergeCell ref="B17:E17"/>
    <mergeCell ref="L11:L12"/>
    <mergeCell ref="M11:M12"/>
    <mergeCell ref="B13:E13"/>
    <mergeCell ref="B14:E14"/>
    <mergeCell ref="B15:E15"/>
    <mergeCell ref="B16:E16"/>
    <mergeCell ref="B3:C3"/>
    <mergeCell ref="B6:C6"/>
    <mergeCell ref="D7:K7"/>
    <mergeCell ref="A11:A12"/>
    <mergeCell ref="B11:E12"/>
    <mergeCell ref="F11:G12"/>
    <mergeCell ref="H11:H12"/>
    <mergeCell ref="I11:J11"/>
    <mergeCell ref="K11:K12"/>
    <mergeCell ref="B7:C7"/>
  </mergeCells>
  <phoneticPr fontId="3"/>
  <dataValidations count="3">
    <dataValidation type="list" allowBlank="1" showInputMessage="1" showErrorMessage="1" errorTitle="入力規則違反" error="リストから選択してください" sqref="I13:J17" xr:uid="{00000000-0002-0000-3300-000000000000}">
      <formula1>"有,無,非該当"</formula1>
    </dataValidation>
    <dataValidation type="list" allowBlank="1" showInputMessage="1" showErrorMessage="1" errorTitle="入力規則違反" error="リストから選択してください" sqref="K13:K17" xr:uid="{00000000-0002-0000-3300-000001000000}">
      <formula1>"入札,随意契約,その他"</formula1>
    </dataValidation>
    <dataValidation type="list" operator="equal" allowBlank="1" showInputMessage="1" showErrorMessage="1" errorTitle="入力規則違反" error="リストから選択してください" sqref="B3 B6" xr:uid="{00000000-0002-0000-3300-000002000000}">
      <formula1>"いる,いない,非該当"</formula1>
    </dataValidation>
  </dataValidations>
  <printOptions horizontalCentered="1"/>
  <pageMargins left="0.39370078740157483" right="0.27559055118110237" top="0.55118110236220474" bottom="0.70866141732283472" header="0.27559055118110237" footer="0.23622047244094491"/>
  <pageSetup paperSize="9" scale="95" orientation="landscape" cellComments="asDisplayed"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7"/>
  <dimension ref="A1:J23"/>
  <sheetViews>
    <sheetView showGridLines="0" view="pageBreakPreview" zoomScale="84" zoomScaleNormal="80" zoomScaleSheetLayoutView="84" workbookViewId="0">
      <selection activeCell="K10" sqref="K10"/>
    </sheetView>
  </sheetViews>
  <sheetFormatPr defaultColWidth="9" defaultRowHeight="21" customHeight="1" x14ac:dyDescent="0.2"/>
  <cols>
    <col min="1" max="1" width="4.08984375" style="327" customWidth="1"/>
    <col min="2" max="6" width="18.6328125" style="327" customWidth="1"/>
    <col min="7" max="7" width="14.08984375" style="327" customWidth="1"/>
    <col min="8" max="8" width="9" style="327"/>
    <col min="9" max="9" width="12.26953125" style="327" customWidth="1"/>
    <col min="10" max="16384" width="9" style="327"/>
  </cols>
  <sheetData>
    <row r="1" spans="1:10" ht="21" customHeight="1" x14ac:dyDescent="0.2">
      <c r="A1" s="327" t="s">
        <v>372</v>
      </c>
    </row>
    <row r="2" spans="1:10" ht="21" customHeight="1" x14ac:dyDescent="0.2">
      <c r="A2" s="327" t="s">
        <v>204</v>
      </c>
    </row>
    <row r="3" spans="1:10" ht="21" customHeight="1" x14ac:dyDescent="0.2">
      <c r="B3" s="672"/>
      <c r="C3" s="327" t="s">
        <v>1515</v>
      </c>
    </row>
    <row r="4" spans="1:10" ht="21" customHeight="1" x14ac:dyDescent="0.2">
      <c r="B4" s="498"/>
    </row>
    <row r="5" spans="1:10" ht="21" customHeight="1" x14ac:dyDescent="0.2">
      <c r="A5" s="327" t="s">
        <v>1516</v>
      </c>
    </row>
    <row r="6" spans="1:10" ht="21" customHeight="1" x14ac:dyDescent="0.2">
      <c r="B6" s="330" t="s">
        <v>605</v>
      </c>
      <c r="C6" s="672"/>
      <c r="D6" s="672"/>
      <c r="E6" s="672"/>
      <c r="F6" s="672"/>
    </row>
    <row r="7" spans="1:10" ht="21" customHeight="1" x14ac:dyDescent="0.2">
      <c r="D7" s="498"/>
    </row>
    <row r="8" spans="1:10" ht="21" customHeight="1" x14ac:dyDescent="0.2">
      <c r="A8" s="327" t="s">
        <v>373</v>
      </c>
      <c r="H8" s="717"/>
      <c r="I8" s="717"/>
      <c r="J8" s="717"/>
    </row>
    <row r="9" spans="1:10" ht="21" customHeight="1" x14ac:dyDescent="0.2">
      <c r="B9" s="895"/>
      <c r="C9" s="901" t="s">
        <v>103</v>
      </c>
      <c r="D9" s="755"/>
      <c r="E9" s="755"/>
      <c r="H9" s="717"/>
      <c r="I9" s="498"/>
      <c r="J9" s="717"/>
    </row>
    <row r="10" spans="1:10" ht="21" customHeight="1" x14ac:dyDescent="0.2">
      <c r="B10" s="875" t="s">
        <v>205</v>
      </c>
      <c r="C10" s="1140"/>
      <c r="D10" s="1162"/>
      <c r="E10" s="1162"/>
      <c r="F10" s="1163"/>
      <c r="G10" s="756"/>
      <c r="H10" s="498"/>
      <c r="I10" s="498"/>
      <c r="J10" s="717"/>
    </row>
    <row r="11" spans="1:10" ht="21" customHeight="1" x14ac:dyDescent="0.2">
      <c r="B11" s="757"/>
      <c r="C11" s="747"/>
      <c r="D11" s="747"/>
      <c r="E11" s="747"/>
      <c r="F11" s="747"/>
      <c r="G11" s="498"/>
      <c r="H11" s="498"/>
      <c r="I11" s="498"/>
      <c r="J11" s="717"/>
    </row>
    <row r="12" spans="1:10" s="758" customFormat="1" ht="21" customHeight="1" x14ac:dyDescent="0.2">
      <c r="A12" s="758" t="s">
        <v>374</v>
      </c>
      <c r="E12" s="483"/>
      <c r="F12" s="483"/>
      <c r="G12" s="483"/>
      <c r="H12" s="498"/>
      <c r="I12" s="498"/>
      <c r="J12" s="498"/>
    </row>
    <row r="13" spans="1:10" s="758" customFormat="1" ht="21" customHeight="1" x14ac:dyDescent="0.2">
      <c r="A13" s="758" t="s">
        <v>206</v>
      </c>
      <c r="E13" s="483"/>
      <c r="F13" s="483"/>
      <c r="G13" s="483"/>
    </row>
    <row r="14" spans="1:10" s="758" customFormat="1" ht="21" customHeight="1" x14ac:dyDescent="0.2">
      <c r="B14" s="672"/>
      <c r="C14" s="407" t="s">
        <v>207</v>
      </c>
      <c r="D14" s="483" t="s">
        <v>1517</v>
      </c>
      <c r="E14" s="483"/>
      <c r="G14" s="483"/>
    </row>
    <row r="15" spans="1:10" ht="21" customHeight="1" x14ac:dyDescent="0.2">
      <c r="A15" s="351"/>
      <c r="B15" s="351"/>
      <c r="C15" s="351"/>
      <c r="D15" s="351"/>
      <c r="E15" s="351"/>
      <c r="F15" s="351"/>
      <c r="G15" s="351"/>
    </row>
    <row r="16" spans="1:10" ht="21" customHeight="1" x14ac:dyDescent="0.2">
      <c r="A16" s="327" t="s">
        <v>375</v>
      </c>
      <c r="F16" s="351"/>
      <c r="G16" s="351"/>
    </row>
    <row r="17" spans="1:7" ht="21" customHeight="1" x14ac:dyDescent="0.2">
      <c r="B17" s="895"/>
      <c r="C17" s="759" t="s">
        <v>103</v>
      </c>
      <c r="D17" s="760"/>
      <c r="F17" s="351"/>
      <c r="G17" s="351"/>
    </row>
    <row r="18" spans="1:7" ht="21" customHeight="1" x14ac:dyDescent="0.2">
      <c r="A18" s="351"/>
      <c r="B18" s="330" t="s">
        <v>376</v>
      </c>
      <c r="C18" s="1140"/>
      <c r="D18" s="1162"/>
      <c r="E18" s="1162"/>
      <c r="F18" s="1163"/>
      <c r="G18" s="351"/>
    </row>
    <row r="19" spans="1:7" ht="21" customHeight="1" x14ac:dyDescent="0.2">
      <c r="B19" s="351"/>
      <c r="C19" s="351"/>
      <c r="D19" s="351"/>
      <c r="E19" s="351"/>
      <c r="F19" s="351"/>
      <c r="G19" s="351"/>
    </row>
    <row r="20" spans="1:7" ht="21" customHeight="1" x14ac:dyDescent="0.2">
      <c r="A20" s="327" t="s">
        <v>377</v>
      </c>
      <c r="B20" s="409"/>
      <c r="C20" s="409"/>
      <c r="D20" s="409"/>
      <c r="E20" s="351"/>
      <c r="F20" s="351"/>
      <c r="G20" s="351"/>
    </row>
    <row r="21" spans="1:7" ht="21" customHeight="1" x14ac:dyDescent="0.2">
      <c r="B21" s="895"/>
      <c r="C21" s="759" t="s">
        <v>105</v>
      </c>
      <c r="D21" s="398"/>
      <c r="E21" s="351"/>
      <c r="F21" s="351"/>
      <c r="G21" s="351"/>
    </row>
    <row r="22" spans="1:7" ht="21" customHeight="1" x14ac:dyDescent="0.2">
      <c r="A22" s="351"/>
      <c r="B22" s="330" t="s">
        <v>378</v>
      </c>
      <c r="C22" s="1140"/>
      <c r="D22" s="1162"/>
      <c r="E22" s="1162"/>
      <c r="F22" s="1163"/>
      <c r="G22" s="351"/>
    </row>
    <row r="23" spans="1:7" ht="21" customHeight="1" x14ac:dyDescent="0.2">
      <c r="A23" s="351"/>
      <c r="B23" s="351"/>
      <c r="C23" s="351"/>
      <c r="D23" s="351"/>
      <c r="E23" s="351"/>
      <c r="F23" s="351"/>
      <c r="G23" s="351"/>
    </row>
  </sheetData>
  <sheetProtection formatRows="0"/>
  <mergeCells count="3">
    <mergeCell ref="C10:F10"/>
    <mergeCell ref="C18:F18"/>
    <mergeCell ref="C22:F22"/>
  </mergeCells>
  <phoneticPr fontId="3"/>
  <dataValidations count="2">
    <dataValidation type="list" operator="equal" allowBlank="1" showInputMessage="1" showErrorMessage="1" errorTitle="入力規則違反" error="リストから選択してください" sqref="B21" xr:uid="{00000000-0002-0000-3400-000000000000}">
      <formula1>"ある,ない"</formula1>
    </dataValidation>
    <dataValidation type="list" operator="equal" allowBlank="1" showInputMessage="1" showErrorMessage="1" errorTitle="入力規則違反" error="リストから選択してください" sqref="B9 B17" xr:uid="{00000000-0002-0000-3400-000001000000}">
      <formula1>"いる,いない"</formula1>
    </dataValidation>
  </dataValidations>
  <printOptions horizontalCentered="1"/>
  <pageMargins left="0.43307086614173229" right="0.31496062992125984" top="0.55118110236220474" bottom="0.70866141732283472" header="0.27559055118110237" footer="0.23622047244094491"/>
  <pageSetup paperSize="9" orientation="landscape" cellComments="asDisplayed"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7">
    <pageSetUpPr fitToPage="1"/>
  </sheetPr>
  <dimension ref="A1:H25"/>
  <sheetViews>
    <sheetView view="pageBreakPreview" zoomScale="61" zoomScaleNormal="90" zoomScaleSheetLayoutView="61" workbookViewId="0">
      <selection activeCell="O15" sqref="O15"/>
    </sheetView>
  </sheetViews>
  <sheetFormatPr defaultColWidth="9" defaultRowHeight="25" customHeight="1" x14ac:dyDescent="0.2"/>
  <cols>
    <col min="1" max="1" width="4.08984375" style="359" customWidth="1"/>
    <col min="2" max="2" width="5.6328125" style="359" customWidth="1"/>
    <col min="3" max="3" width="45.6328125" style="360" customWidth="1"/>
    <col min="4" max="4" width="10.6328125" style="360" customWidth="1"/>
    <col min="5" max="5" width="5.6328125" style="359" customWidth="1"/>
    <col min="6" max="6" width="47.7265625" style="360" customWidth="1"/>
    <col min="7" max="7" width="10.6328125" style="360" customWidth="1"/>
    <col min="8" max="16384" width="9" style="360"/>
  </cols>
  <sheetData>
    <row r="1" spans="1:8" ht="25" customHeight="1" x14ac:dyDescent="0.2">
      <c r="A1" s="1364" t="s">
        <v>1781</v>
      </c>
      <c r="D1" s="361" t="s">
        <v>1328</v>
      </c>
      <c r="E1" s="362"/>
      <c r="F1" s="932" t="str">
        <f>IF('P0(世田谷区)'!C5&lt;&gt;"",'P0(世田谷区)'!C5,"")</f>
        <v/>
      </c>
      <c r="G1" s="933"/>
    </row>
    <row r="2" spans="1:8" ht="25" customHeight="1" x14ac:dyDescent="0.2">
      <c r="A2" s="363" t="s">
        <v>62</v>
      </c>
      <c r="B2" s="363"/>
      <c r="C2" s="363"/>
      <c r="F2" s="364"/>
    </row>
    <row r="3" spans="1:8" ht="25" customHeight="1" x14ac:dyDescent="0.2">
      <c r="B3" s="365"/>
      <c r="C3" s="363"/>
      <c r="D3" s="366"/>
      <c r="F3" s="364"/>
      <c r="G3" s="367" t="s">
        <v>21</v>
      </c>
    </row>
    <row r="4" spans="1:8" ht="25" customHeight="1" x14ac:dyDescent="0.2">
      <c r="A4" s="368" t="s">
        <v>63</v>
      </c>
      <c r="B4" s="876"/>
      <c r="C4" s="330" t="s">
        <v>64</v>
      </c>
      <c r="D4" s="330" t="s">
        <v>65</v>
      </c>
      <c r="E4" s="330"/>
      <c r="F4" s="330" t="s">
        <v>64</v>
      </c>
      <c r="G4" s="330" t="s">
        <v>65</v>
      </c>
      <c r="H4" s="369"/>
    </row>
    <row r="5" spans="1:8" ht="25" customHeight="1" x14ac:dyDescent="0.2">
      <c r="A5" s="882"/>
      <c r="B5" s="330">
        <v>1</v>
      </c>
      <c r="C5" s="370" t="s">
        <v>66</v>
      </c>
      <c r="D5" s="371"/>
      <c r="E5" s="330">
        <v>16</v>
      </c>
      <c r="F5" s="370" t="s">
        <v>69</v>
      </c>
      <c r="G5" s="371"/>
      <c r="H5" s="369"/>
    </row>
    <row r="6" spans="1:8" ht="25" customHeight="1" x14ac:dyDescent="0.2">
      <c r="A6" s="372"/>
      <c r="B6" s="330">
        <v>2</v>
      </c>
      <c r="C6" s="370" t="s">
        <v>68</v>
      </c>
      <c r="D6" s="371"/>
      <c r="E6" s="330">
        <v>17</v>
      </c>
      <c r="F6" s="370" t="s">
        <v>71</v>
      </c>
      <c r="G6" s="371"/>
      <c r="H6" s="369"/>
    </row>
    <row r="7" spans="1:8" ht="25" customHeight="1" x14ac:dyDescent="0.2">
      <c r="A7" s="372" t="s">
        <v>70</v>
      </c>
      <c r="B7" s="330">
        <v>3</v>
      </c>
      <c r="C7" s="370" t="s">
        <v>1329</v>
      </c>
      <c r="D7" s="371"/>
      <c r="E7" s="330">
        <v>18</v>
      </c>
      <c r="F7" s="370" t="s">
        <v>166</v>
      </c>
      <c r="G7" s="371"/>
      <c r="H7" s="369"/>
    </row>
    <row r="8" spans="1:8" ht="25" customHeight="1" x14ac:dyDescent="0.2">
      <c r="A8" s="372"/>
      <c r="B8" s="330">
        <v>4</v>
      </c>
      <c r="C8" s="370" t="s">
        <v>72</v>
      </c>
      <c r="D8" s="371"/>
      <c r="E8" s="330">
        <v>19</v>
      </c>
      <c r="F8" s="370" t="s">
        <v>74</v>
      </c>
      <c r="G8" s="371"/>
      <c r="H8" s="369"/>
    </row>
    <row r="9" spans="1:8" ht="25" customHeight="1" x14ac:dyDescent="0.2">
      <c r="A9" s="372"/>
      <c r="B9" s="330">
        <v>5</v>
      </c>
      <c r="C9" s="370" t="s">
        <v>73</v>
      </c>
      <c r="D9" s="371"/>
      <c r="E9" s="330">
        <v>20</v>
      </c>
      <c r="F9" s="370" t="s">
        <v>77</v>
      </c>
      <c r="G9" s="371"/>
      <c r="H9" s="369"/>
    </row>
    <row r="10" spans="1:8" ht="25" customHeight="1" x14ac:dyDescent="0.2">
      <c r="A10" s="372" t="s">
        <v>75</v>
      </c>
      <c r="B10" s="330">
        <v>6</v>
      </c>
      <c r="C10" s="370" t="s">
        <v>76</v>
      </c>
      <c r="D10" s="371"/>
      <c r="E10" s="330">
        <v>21</v>
      </c>
      <c r="F10" s="370" t="s">
        <v>60</v>
      </c>
      <c r="G10" s="371"/>
      <c r="H10" s="369"/>
    </row>
    <row r="11" spans="1:8" ht="25" customHeight="1" x14ac:dyDescent="0.2">
      <c r="A11" s="372"/>
      <c r="B11" s="330">
        <v>7</v>
      </c>
      <c r="C11" s="370" t="s">
        <v>78</v>
      </c>
      <c r="D11" s="371"/>
      <c r="E11" s="330">
        <v>22</v>
      </c>
      <c r="F11" s="370" t="s">
        <v>1335</v>
      </c>
      <c r="G11" s="371"/>
      <c r="H11" s="369"/>
    </row>
    <row r="12" spans="1:8" ht="25" customHeight="1" x14ac:dyDescent="0.2">
      <c r="A12" s="372"/>
      <c r="B12" s="330">
        <v>8</v>
      </c>
      <c r="C12" s="370" t="s">
        <v>79</v>
      </c>
      <c r="D12" s="371"/>
      <c r="E12" s="330">
        <v>23</v>
      </c>
      <c r="F12" s="370" t="s">
        <v>1336</v>
      </c>
      <c r="G12" s="371"/>
      <c r="H12" s="369"/>
    </row>
    <row r="13" spans="1:8" ht="25" customHeight="1" x14ac:dyDescent="0.2">
      <c r="A13" s="372" t="s">
        <v>80</v>
      </c>
      <c r="B13" s="330">
        <v>9</v>
      </c>
      <c r="C13" s="370" t="s">
        <v>81</v>
      </c>
      <c r="D13" s="371"/>
      <c r="E13" s="330">
        <v>24</v>
      </c>
      <c r="F13" s="370" t="s">
        <v>153</v>
      </c>
      <c r="G13" s="371"/>
      <c r="H13" s="369"/>
    </row>
    <row r="14" spans="1:8" ht="25" customHeight="1" x14ac:dyDescent="0.2">
      <c r="A14" s="372"/>
      <c r="B14" s="330">
        <v>10</v>
      </c>
      <c r="C14" s="370" t="s">
        <v>82</v>
      </c>
      <c r="D14" s="371"/>
      <c r="E14" s="330">
        <v>25</v>
      </c>
      <c r="F14" s="370" t="s">
        <v>167</v>
      </c>
      <c r="G14" s="371"/>
      <c r="H14" s="369"/>
    </row>
    <row r="15" spans="1:8" ht="25" customHeight="1" x14ac:dyDescent="0.2">
      <c r="A15" s="372"/>
      <c r="B15" s="330">
        <v>11</v>
      </c>
      <c r="C15" s="370" t="s">
        <v>83</v>
      </c>
      <c r="D15" s="371"/>
      <c r="E15" s="330">
        <v>26</v>
      </c>
      <c r="F15" s="373" t="s">
        <v>112</v>
      </c>
      <c r="G15" s="371"/>
      <c r="H15" s="369"/>
    </row>
    <row r="16" spans="1:8" ht="25" customHeight="1" x14ac:dyDescent="0.2">
      <c r="A16" s="372" t="s">
        <v>84</v>
      </c>
      <c r="B16" s="330">
        <v>12</v>
      </c>
      <c r="C16" s="370" t="s">
        <v>85</v>
      </c>
      <c r="D16" s="371"/>
      <c r="E16" s="374">
        <v>27</v>
      </c>
      <c r="F16" s="375" t="s">
        <v>152</v>
      </c>
      <c r="G16" s="371"/>
      <c r="H16" s="369"/>
    </row>
    <row r="17" spans="1:8" ht="25" customHeight="1" x14ac:dyDescent="0.2">
      <c r="A17" s="372"/>
      <c r="B17" s="330">
        <v>13</v>
      </c>
      <c r="C17" s="370" t="s">
        <v>86</v>
      </c>
      <c r="D17" s="371"/>
      <c r="E17" s="374">
        <v>28</v>
      </c>
      <c r="F17" s="376" t="s">
        <v>620</v>
      </c>
      <c r="G17" s="371"/>
      <c r="H17" s="369"/>
    </row>
    <row r="18" spans="1:8" ht="25" customHeight="1" x14ac:dyDescent="0.2">
      <c r="A18" s="372"/>
      <c r="B18" s="330">
        <v>14</v>
      </c>
      <c r="C18" s="370" t="s">
        <v>87</v>
      </c>
      <c r="D18" s="371"/>
      <c r="E18" s="374">
        <v>29</v>
      </c>
      <c r="F18" s="376" t="s">
        <v>1599</v>
      </c>
      <c r="G18" s="371"/>
      <c r="H18" s="369"/>
    </row>
    <row r="19" spans="1:8" ht="25" customHeight="1" x14ac:dyDescent="0.2">
      <c r="A19" s="377"/>
      <c r="B19" s="330">
        <v>15</v>
      </c>
      <c r="C19" s="370" t="s">
        <v>67</v>
      </c>
      <c r="D19" s="371"/>
    </row>
    <row r="25" spans="1:8" ht="25.5" customHeight="1" x14ac:dyDescent="0.2"/>
  </sheetData>
  <sheetProtection formatRows="0"/>
  <customSheetViews>
    <customSheetView guid="{CB65DC77-56B9-4B82-BA4C-940D5F0607D4}" scale="90">
      <selection activeCell="C23" sqref="C23"/>
      <rowBreaks count="1" manualBreakCount="1">
        <brk id="28" max="16383" man="1"/>
      </rowBreaks>
      <pageMargins left="0.63" right="0.39370078740157477" top="0.93" bottom="0.39370078740157477" header="0.11811023622047245" footer="0.11811023622047245"/>
      <pageSetup paperSize="9" orientation="landscape" horizontalDpi="200" verticalDpi="200" r:id="rId1"/>
      <headerFooter alignWithMargins="0">
        <oddFooter>&amp;C&amp;A</oddFooter>
      </headerFooter>
    </customSheetView>
    <customSheetView guid="{EA53CA90-5139-4B28-B317-A0192C4E22DE}" scale="90" showPageBreaks="1" printArea="1">
      <selection activeCell="C23" sqref="C23"/>
      <rowBreaks count="1" manualBreakCount="1">
        <brk id="28" max="16383" man="1"/>
      </rowBreaks>
      <pageMargins left="0.63" right="0.39370078740157477" top="0.93" bottom="0.39370078740157477" header="0.11811023622047245" footer="0.11811023622047245"/>
      <pageSetup paperSize="9" orientation="landscape" horizontalDpi="200" verticalDpi="200" r:id="rId2"/>
      <headerFooter alignWithMargins="0">
        <oddFooter>&amp;C&amp;A</oddFooter>
      </headerFooter>
    </customSheetView>
  </customSheetViews>
  <mergeCells count="1">
    <mergeCell ref="F1:G1"/>
  </mergeCells>
  <phoneticPr fontId="5"/>
  <dataValidations count="1">
    <dataValidation type="list" allowBlank="1" showInputMessage="1" showErrorMessage="1" errorTitle="入力規則違反" error="リストから選択してください" sqref="D5:D19 G5:G18" xr:uid="{00000000-0002-0000-0200-000000000000}">
      <formula1>"有,無,非該当"</formula1>
    </dataValidation>
  </dataValidations>
  <pageMargins left="0.62992125984251968" right="0.39370078740157483" top="0.94488188976377963" bottom="0.39370078740157483" header="0.11811023622047245" footer="0.11811023622047245"/>
  <pageSetup paperSize="9" orientation="landscape" r:id="rId3"/>
  <headerFooter alignWithMargins="0">
    <oddFooter>&amp;C&amp;A</oddFooter>
  </headerFooter>
  <rowBreaks count="1" manualBreakCount="1">
    <brk id="2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0"/>
  <dimension ref="A1:K26"/>
  <sheetViews>
    <sheetView showGridLines="0" view="pageBreakPreview" zoomScale="71" zoomScaleNormal="80" zoomScaleSheetLayoutView="71" workbookViewId="0">
      <selection activeCell="O12" sqref="O12"/>
    </sheetView>
  </sheetViews>
  <sheetFormatPr defaultColWidth="6" defaultRowHeight="21" customHeight="1" x14ac:dyDescent="0.2"/>
  <cols>
    <col min="1" max="1" width="7.08984375" style="351" customWidth="1"/>
    <col min="2" max="2" width="17.7265625" style="351" customWidth="1"/>
    <col min="3" max="3" width="18.36328125" style="351" customWidth="1"/>
    <col min="4" max="5" width="16.08984375" style="351" customWidth="1"/>
    <col min="6" max="6" width="8.7265625" style="351" customWidth="1"/>
    <col min="7" max="7" width="8" style="351" customWidth="1"/>
    <col min="8" max="8" width="43.7265625" style="351" customWidth="1"/>
    <col min="9" max="9" width="5" style="351" customWidth="1"/>
    <col min="10" max="10" width="16.08984375" style="351" customWidth="1"/>
    <col min="11" max="11" width="3.453125" style="350" customWidth="1"/>
    <col min="12" max="16384" width="6" style="351"/>
  </cols>
  <sheetData>
    <row r="1" spans="1:11" s="327" customFormat="1" ht="21" customHeight="1" x14ac:dyDescent="0.2">
      <c r="A1" s="327" t="s">
        <v>379</v>
      </c>
    </row>
    <row r="2" spans="1:11" ht="22" customHeight="1" x14ac:dyDescent="0.2">
      <c r="A2" s="327" t="s">
        <v>219</v>
      </c>
      <c r="B2" s="409"/>
      <c r="C2" s="409"/>
      <c r="E2" s="761"/>
      <c r="F2" s="759" t="s">
        <v>103</v>
      </c>
      <c r="K2" s="351"/>
    </row>
    <row r="3" spans="1:11" ht="12" customHeight="1" x14ac:dyDescent="0.2">
      <c r="A3" s="327"/>
      <c r="K3" s="351"/>
    </row>
    <row r="4" spans="1:11" s="327" customFormat="1" ht="15" customHeight="1" x14ac:dyDescent="0.2">
      <c r="A4" s="327" t="s">
        <v>459</v>
      </c>
    </row>
    <row r="5" spans="1:11" s="327" customFormat="1" ht="33.75" customHeight="1" x14ac:dyDescent="0.2">
      <c r="A5" s="1165" t="s">
        <v>460</v>
      </c>
      <c r="B5" s="1166"/>
      <c r="C5" s="1166"/>
      <c r="D5" s="1166"/>
      <c r="E5" s="1166"/>
      <c r="F5" s="1166"/>
      <c r="G5" s="1166"/>
      <c r="H5" s="1166"/>
    </row>
    <row r="6" spans="1:11" s="327" customFormat="1" ht="21" customHeight="1" x14ac:dyDescent="0.2">
      <c r="B6" s="883"/>
      <c r="C6" s="762" t="s">
        <v>1901</v>
      </c>
      <c r="D6" s="330" t="s">
        <v>1382</v>
      </c>
      <c r="E6" s="1060" t="s">
        <v>1383</v>
      </c>
      <c r="F6" s="1167"/>
      <c r="G6" s="1167"/>
      <c r="H6" s="1061"/>
      <c r="I6" s="757"/>
      <c r="J6" s="757"/>
    </row>
    <row r="7" spans="1:11" s="327" customFormat="1" ht="21" customHeight="1" x14ac:dyDescent="0.2">
      <c r="B7" s="883" t="s">
        <v>1384</v>
      </c>
      <c r="C7" s="763"/>
      <c r="D7" s="763"/>
      <c r="E7" s="1168"/>
      <c r="F7" s="1169"/>
      <c r="G7" s="1169"/>
      <c r="H7" s="1170"/>
      <c r="I7" s="764"/>
      <c r="J7" s="764"/>
    </row>
    <row r="8" spans="1:11" s="327" customFormat="1" ht="21" customHeight="1" x14ac:dyDescent="0.2">
      <c r="B8" s="883" t="s">
        <v>1385</v>
      </c>
      <c r="C8" s="763"/>
      <c r="D8" s="763"/>
      <c r="E8" s="1168"/>
      <c r="F8" s="1169"/>
      <c r="G8" s="1169"/>
      <c r="H8" s="1170"/>
      <c r="I8" s="764"/>
      <c r="J8" s="764"/>
    </row>
    <row r="9" spans="1:11" s="327" customFormat="1" ht="21" customHeight="1" x14ac:dyDescent="0.2">
      <c r="B9" s="883" t="s">
        <v>220</v>
      </c>
      <c r="C9" s="763"/>
      <c r="D9" s="763"/>
      <c r="E9" s="1168"/>
      <c r="F9" s="1169"/>
      <c r="G9" s="1169"/>
      <c r="H9" s="1170"/>
      <c r="I9" s="764"/>
      <c r="J9" s="764"/>
    </row>
    <row r="10" spans="1:11" s="327" customFormat="1" ht="21" customHeight="1" x14ac:dyDescent="0.2">
      <c r="B10" s="765" t="s">
        <v>221</v>
      </c>
      <c r="C10" s="763"/>
      <c r="D10" s="763"/>
      <c r="E10" s="1168"/>
      <c r="F10" s="1169"/>
      <c r="G10" s="1169"/>
      <c r="H10" s="1170"/>
      <c r="I10" s="764"/>
      <c r="J10" s="764"/>
    </row>
    <row r="11" spans="1:11" s="327" customFormat="1" ht="21" customHeight="1" x14ac:dyDescent="0.2">
      <c r="B11" s="883" t="s">
        <v>1386</v>
      </c>
      <c r="C11" s="763"/>
      <c r="D11" s="763"/>
      <c r="E11" s="1168"/>
      <c r="F11" s="1169"/>
      <c r="G11" s="1169"/>
      <c r="H11" s="1170"/>
      <c r="I11" s="764"/>
      <c r="J11" s="764"/>
    </row>
    <row r="12" spans="1:11" s="327" customFormat="1" ht="24.75" customHeight="1" x14ac:dyDescent="0.2">
      <c r="A12" s="327" t="s">
        <v>1827</v>
      </c>
    </row>
    <row r="13" spans="1:11" ht="20.25" customHeight="1" x14ac:dyDescent="0.2">
      <c r="A13" s="409" t="s">
        <v>1593</v>
      </c>
      <c r="B13" s="409"/>
      <c r="C13" s="409"/>
      <c r="D13" s="409"/>
      <c r="E13" s="409"/>
      <c r="F13" s="409"/>
      <c r="G13" s="409"/>
      <c r="H13" s="409"/>
      <c r="I13" s="350"/>
      <c r="J13" s="350"/>
    </row>
    <row r="14" spans="1:11" ht="21" customHeight="1" x14ac:dyDescent="0.2">
      <c r="A14" s="409"/>
      <c r="B14" s="766" t="s">
        <v>1585</v>
      </c>
      <c r="C14" s="767"/>
      <c r="D14" s="768" t="s">
        <v>1902</v>
      </c>
      <c r="E14" s="769" t="s">
        <v>1586</v>
      </c>
      <c r="F14" s="1171" t="s">
        <v>1587</v>
      </c>
      <c r="G14" s="1171"/>
      <c r="H14" s="1171"/>
      <c r="I14" s="350"/>
      <c r="J14" s="350"/>
      <c r="K14" s="351"/>
    </row>
    <row r="15" spans="1:11" ht="21" customHeight="1" x14ac:dyDescent="0.2">
      <c r="A15" s="409"/>
      <c r="B15" s="769" t="s">
        <v>1588</v>
      </c>
      <c r="C15" s="770"/>
      <c r="D15" s="771"/>
      <c r="E15" s="771"/>
      <c r="F15" s="1164"/>
      <c r="G15" s="1164"/>
      <c r="H15" s="1164"/>
      <c r="I15" s="350"/>
      <c r="J15" s="350"/>
      <c r="K15" s="351"/>
    </row>
    <row r="16" spans="1:11" ht="21" customHeight="1" x14ac:dyDescent="0.2">
      <c r="A16" s="409"/>
      <c r="B16" s="769" t="s">
        <v>1589</v>
      </c>
      <c r="C16" s="770"/>
      <c r="D16" s="771"/>
      <c r="E16" s="771"/>
      <c r="F16" s="1164"/>
      <c r="G16" s="1164"/>
      <c r="H16" s="1164"/>
      <c r="I16" s="350"/>
      <c r="J16" s="350"/>
      <c r="K16" s="351"/>
    </row>
    <row r="17" spans="1:11" ht="21" customHeight="1" x14ac:dyDescent="0.2">
      <c r="A17" s="409"/>
      <c r="B17" s="769" t="s">
        <v>1590</v>
      </c>
      <c r="C17" s="770"/>
      <c r="D17" s="771"/>
      <c r="E17" s="771"/>
      <c r="F17" s="1164"/>
      <c r="G17" s="1164"/>
      <c r="H17" s="1164"/>
      <c r="I17" s="350"/>
      <c r="J17" s="350"/>
      <c r="K17" s="351"/>
    </row>
    <row r="18" spans="1:11" ht="21" customHeight="1" x14ac:dyDescent="0.2">
      <c r="A18" s="409"/>
      <c r="B18" s="766" t="s">
        <v>1591</v>
      </c>
      <c r="C18" s="767"/>
      <c r="D18" s="771"/>
      <c r="E18" s="771"/>
      <c r="F18" s="1164"/>
      <c r="G18" s="1164"/>
      <c r="H18" s="1164"/>
      <c r="I18" s="350"/>
      <c r="J18" s="350"/>
      <c r="K18" s="351"/>
    </row>
    <row r="19" spans="1:11" ht="21" customHeight="1" x14ac:dyDescent="0.2">
      <c r="B19" s="351" t="s">
        <v>222</v>
      </c>
      <c r="I19" s="350"/>
      <c r="J19" s="350"/>
    </row>
    <row r="20" spans="1:11" ht="3" customHeight="1" x14ac:dyDescent="0.2">
      <c r="I20" s="350"/>
      <c r="J20" s="350"/>
    </row>
    <row r="21" spans="1:11" s="409" customFormat="1" ht="21" customHeight="1" x14ac:dyDescent="0.2">
      <c r="A21" s="409" t="s">
        <v>223</v>
      </c>
    </row>
    <row r="22" spans="1:11" s="409" customFormat="1" ht="21" customHeight="1" x14ac:dyDescent="0.2">
      <c r="A22" s="409" t="s">
        <v>224</v>
      </c>
    </row>
    <row r="23" spans="1:11" s="409" customFormat="1" ht="21" customHeight="1" x14ac:dyDescent="0.2">
      <c r="A23" s="772"/>
      <c r="B23" s="772" t="s">
        <v>225</v>
      </c>
      <c r="C23" s="773"/>
      <c r="D23" s="774" t="s">
        <v>226</v>
      </c>
      <c r="E23" s="773"/>
      <c r="F23" s="775" t="s">
        <v>141</v>
      </c>
    </row>
    <row r="24" spans="1:11" s="409" customFormat="1" ht="21" customHeight="1" x14ac:dyDescent="0.2">
      <c r="A24" s="776"/>
      <c r="B24" s="777" t="s">
        <v>1903</v>
      </c>
      <c r="C24" s="778"/>
      <c r="D24" s="409" t="s">
        <v>227</v>
      </c>
    </row>
    <row r="25" spans="1:11" ht="21" customHeight="1" x14ac:dyDescent="0.2">
      <c r="I25" s="350"/>
      <c r="J25" s="350"/>
    </row>
    <row r="26" spans="1:11" s="409" customFormat="1" ht="21" customHeight="1" x14ac:dyDescent="0.2">
      <c r="A26" s="409" t="s">
        <v>465</v>
      </c>
      <c r="E26" s="779"/>
      <c r="F26" s="409" t="s">
        <v>228</v>
      </c>
    </row>
  </sheetData>
  <sheetProtection formatRows="0"/>
  <mergeCells count="12">
    <mergeCell ref="F18:H18"/>
    <mergeCell ref="A5:H5"/>
    <mergeCell ref="E6:H6"/>
    <mergeCell ref="E7:H7"/>
    <mergeCell ref="E8:H8"/>
    <mergeCell ref="E9:H9"/>
    <mergeCell ref="E10:H10"/>
    <mergeCell ref="E11:H11"/>
    <mergeCell ref="F14:H14"/>
    <mergeCell ref="F15:H15"/>
    <mergeCell ref="F16:H16"/>
    <mergeCell ref="F17:H17"/>
  </mergeCells>
  <phoneticPr fontId="3"/>
  <dataValidations count="3">
    <dataValidation type="list" operator="equal" allowBlank="1" showInputMessage="1" showErrorMessage="1" errorTitle="入力規則違反" error="リストから選択してください" sqref="E26" xr:uid="{00000000-0002-0000-3500-000000000000}">
      <formula1>"いる,いない,非該当"</formula1>
    </dataValidation>
    <dataValidation allowBlank="1" showInputMessage="1" showErrorMessage="1" errorTitle="入力規則違反" error="リストから選択してください" sqref="A23" xr:uid="{00000000-0002-0000-3500-000001000000}"/>
    <dataValidation type="list" operator="equal" allowBlank="1" showInputMessage="1" showErrorMessage="1" errorTitle="入力規則違反" error="リストから選択してください" sqref="E2" xr:uid="{00000000-0002-0000-3500-000002000000}">
      <formula1>"いる,いない"</formula1>
    </dataValidation>
  </dataValidations>
  <printOptions horizontalCentered="1"/>
  <pageMargins left="0.49" right="0.31496062992125984" top="0.32" bottom="0.42" header="0.27559055118110237" footer="0.16"/>
  <pageSetup paperSize="9" orientation="landscape" cellComments="asDisplayed"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2"/>
  <dimension ref="A1:K21"/>
  <sheetViews>
    <sheetView showGridLines="0" view="pageBreakPreview" zoomScale="89" zoomScaleNormal="100" zoomScaleSheetLayoutView="89" workbookViewId="0">
      <selection activeCell="N8" sqref="N8"/>
    </sheetView>
  </sheetViews>
  <sheetFormatPr defaultColWidth="6" defaultRowHeight="21" customHeight="1" x14ac:dyDescent="0.2"/>
  <cols>
    <col min="1" max="1" width="7.08984375" style="351" customWidth="1"/>
    <col min="2" max="2" width="12.90625" style="351" customWidth="1"/>
    <col min="3" max="5" width="16.08984375" style="351" customWidth="1"/>
    <col min="6" max="6" width="3.90625" style="351" customWidth="1"/>
    <col min="7" max="7" width="8" style="351" customWidth="1"/>
    <col min="8" max="8" width="7.90625" style="351" customWidth="1"/>
    <col min="9" max="9" width="13.7265625" style="351" customWidth="1"/>
    <col min="10" max="10" width="16.08984375" style="351" customWidth="1"/>
    <col min="11" max="11" width="3.453125" style="350" customWidth="1"/>
    <col min="12" max="16384" width="6" style="351"/>
  </cols>
  <sheetData>
    <row r="1" spans="1:11" s="327" customFormat="1" ht="21" customHeight="1" x14ac:dyDescent="0.2">
      <c r="A1" s="409" t="s">
        <v>229</v>
      </c>
      <c r="B1" s="409"/>
      <c r="C1" s="409"/>
      <c r="D1" s="409"/>
      <c r="E1" s="409"/>
      <c r="F1" s="409"/>
      <c r="G1" s="409"/>
      <c r="H1" s="409"/>
      <c r="I1" s="409"/>
      <c r="J1" s="409"/>
      <c r="K1" s="409"/>
    </row>
    <row r="2" spans="1:11" ht="21" customHeight="1" x14ac:dyDescent="0.2">
      <c r="A2" s="409" t="s">
        <v>578</v>
      </c>
      <c r="B2" s="409"/>
      <c r="C2" s="409"/>
      <c r="D2" s="409"/>
      <c r="E2" s="409"/>
      <c r="F2" s="409"/>
      <c r="G2" s="409"/>
      <c r="H2" s="409"/>
      <c r="I2" s="409"/>
      <c r="J2" s="409"/>
      <c r="K2" s="398"/>
    </row>
    <row r="3" spans="1:11" ht="21" customHeight="1" x14ac:dyDescent="0.2">
      <c r="A3" s="327"/>
      <c r="B3" s="980" t="s">
        <v>230</v>
      </c>
      <c r="C3" s="1115"/>
      <c r="D3" s="780"/>
      <c r="E3" s="327" t="s">
        <v>380</v>
      </c>
      <c r="F3" s="1176" t="s">
        <v>579</v>
      </c>
      <c r="G3" s="1177"/>
      <c r="H3" s="1177"/>
      <c r="I3" s="1178"/>
      <c r="J3" s="780"/>
      <c r="K3" s="477" t="s">
        <v>218</v>
      </c>
    </row>
    <row r="5" spans="1:11" s="781" customFormat="1" ht="21" customHeight="1" x14ac:dyDescent="0.2">
      <c r="A5" s="335" t="s">
        <v>580</v>
      </c>
      <c r="E5" s="486"/>
    </row>
    <row r="6" spans="1:11" s="781" customFormat="1" ht="21" customHeight="1" x14ac:dyDescent="0.2">
      <c r="A6" s="335" t="s">
        <v>466</v>
      </c>
      <c r="B6" s="782" t="s">
        <v>458</v>
      </c>
      <c r="C6" s="907"/>
      <c r="D6" s="783"/>
      <c r="E6" s="784"/>
      <c r="F6" s="486"/>
      <c r="G6" s="486"/>
    </row>
    <row r="7" spans="1:11" s="781" customFormat="1" ht="21" customHeight="1" x14ac:dyDescent="0.2">
      <c r="A7" s="785" t="s">
        <v>467</v>
      </c>
      <c r="B7" s="782" t="s">
        <v>231</v>
      </c>
      <c r="C7" s="907"/>
      <c r="D7" s="786" t="s">
        <v>232</v>
      </c>
      <c r="E7" s="877"/>
      <c r="F7" s="491"/>
      <c r="G7" s="486"/>
    </row>
    <row r="8" spans="1:11" s="781" customFormat="1" ht="21" customHeight="1" x14ac:dyDescent="0.2">
      <c r="E8" s="787"/>
    </row>
    <row r="9" spans="1:11" s="781" customFormat="1" ht="21" customHeight="1" x14ac:dyDescent="0.2">
      <c r="A9" s="1179" t="s">
        <v>233</v>
      </c>
      <c r="B9" s="1179"/>
      <c r="C9" s="1179"/>
      <c r="D9" s="1179"/>
      <c r="E9" s="1179"/>
      <c r="F9" s="1179"/>
      <c r="G9" s="1179"/>
      <c r="H9" s="1179"/>
      <c r="I9" s="1179"/>
      <c r="J9" s="1179"/>
      <c r="K9" s="1179"/>
    </row>
    <row r="10" spans="1:11" s="781" customFormat="1" ht="21" customHeight="1" x14ac:dyDescent="0.2">
      <c r="B10" s="786" t="s">
        <v>468</v>
      </c>
      <c r="C10" s="907"/>
      <c r="D10" s="782" t="s">
        <v>231</v>
      </c>
      <c r="E10" s="907"/>
    </row>
    <row r="11" spans="1:11" ht="21" customHeight="1" x14ac:dyDescent="0.2">
      <c r="B11" s="786" t="s">
        <v>150</v>
      </c>
      <c r="C11" s="907"/>
      <c r="H11" s="785"/>
    </row>
    <row r="13" spans="1:11" s="327" customFormat="1" ht="21" customHeight="1" x14ac:dyDescent="0.2">
      <c r="A13" s="409" t="s">
        <v>581</v>
      </c>
      <c r="B13" s="409"/>
      <c r="C13" s="409"/>
      <c r="D13" s="788"/>
      <c r="E13" s="409"/>
      <c r="F13" s="409"/>
      <c r="G13" s="409"/>
      <c r="H13" s="409"/>
      <c r="I13" s="409"/>
    </row>
    <row r="14" spans="1:11" s="327" customFormat="1" ht="21" customHeight="1" x14ac:dyDescent="0.2">
      <c r="A14" s="409"/>
      <c r="B14" s="789" t="s">
        <v>234</v>
      </c>
      <c r="C14" s="790"/>
      <c r="D14" s="697" t="s">
        <v>235</v>
      </c>
      <c r="E14" s="790"/>
    </row>
    <row r="15" spans="1:11" s="327" customFormat="1" ht="21" customHeight="1" x14ac:dyDescent="0.2">
      <c r="A15" s="409"/>
      <c r="B15" s="791" t="s">
        <v>236</v>
      </c>
      <c r="C15" s="790"/>
      <c r="D15" s="791" t="s">
        <v>237</v>
      </c>
      <c r="E15" s="790"/>
      <c r="G15" s="409"/>
      <c r="H15" s="409"/>
      <c r="I15" s="409"/>
    </row>
    <row r="16" spans="1:11" ht="21" customHeight="1" x14ac:dyDescent="0.2">
      <c r="C16" s="350"/>
      <c r="D16" s="399"/>
      <c r="E16" s="399"/>
      <c r="K16" s="351"/>
    </row>
    <row r="17" spans="1:11" s="327" customFormat="1" ht="21" customHeight="1" x14ac:dyDescent="0.2">
      <c r="A17" s="409" t="s">
        <v>582</v>
      </c>
      <c r="B17" s="409"/>
      <c r="C17" s="409"/>
      <c r="D17" s="409"/>
      <c r="E17" s="409"/>
      <c r="F17" s="788"/>
      <c r="G17" s="398"/>
      <c r="H17" s="409"/>
      <c r="I17" s="398"/>
      <c r="J17" s="398"/>
      <c r="K17" s="717"/>
    </row>
    <row r="18" spans="1:11" s="327" customFormat="1" ht="21" customHeight="1" x14ac:dyDescent="0.2">
      <c r="A18" s="409"/>
      <c r="B18" s="900" t="s">
        <v>469</v>
      </c>
      <c r="C18" s="790"/>
      <c r="D18" s="1172" t="s">
        <v>470</v>
      </c>
      <c r="E18" s="1173"/>
      <c r="F18" s="1173"/>
      <c r="G18" s="1174"/>
      <c r="H18" s="1175"/>
      <c r="J18" s="398"/>
      <c r="K18" s="717"/>
    </row>
    <row r="19" spans="1:11" s="327" customFormat="1" ht="21" customHeight="1" x14ac:dyDescent="0.2">
      <c r="A19" s="409"/>
      <c r="B19" s="900" t="s">
        <v>471</v>
      </c>
      <c r="C19" s="790"/>
      <c r="D19" s="1172" t="s">
        <v>472</v>
      </c>
      <c r="E19" s="1173"/>
      <c r="F19" s="1173"/>
      <c r="G19" s="1174"/>
      <c r="H19" s="1175"/>
      <c r="J19" s="398"/>
      <c r="K19" s="717"/>
    </row>
    <row r="20" spans="1:11" s="327" customFormat="1" ht="21" customHeight="1" x14ac:dyDescent="0.2">
      <c r="A20" s="409"/>
      <c r="G20" s="717"/>
      <c r="H20" s="398"/>
      <c r="I20" s="717"/>
    </row>
    <row r="21" spans="1:11" s="327" customFormat="1" ht="21" customHeight="1" x14ac:dyDescent="0.2">
      <c r="A21" s="409"/>
      <c r="G21" s="717"/>
      <c r="H21" s="398"/>
      <c r="I21" s="717"/>
    </row>
  </sheetData>
  <sheetProtection formatRows="0"/>
  <mergeCells count="7">
    <mergeCell ref="D19:F19"/>
    <mergeCell ref="G19:H19"/>
    <mergeCell ref="F3:I3"/>
    <mergeCell ref="A9:K9"/>
    <mergeCell ref="D18:F18"/>
    <mergeCell ref="G18:H18"/>
    <mergeCell ref="B3:C3"/>
  </mergeCells>
  <phoneticPr fontId="3"/>
  <dataValidations count="3">
    <dataValidation type="list" allowBlank="1" showInputMessage="1" showErrorMessage="1" errorTitle="入力規則違反" error="該当するものに&quot;○&quot;をご記入ください" sqref="E10 C10:C11 C6:C7 E7" xr:uid="{00000000-0002-0000-3600-000000000000}">
      <formula1>"○"</formula1>
    </dataValidation>
    <dataValidation type="list" operator="equal" allowBlank="1" showInputMessage="1" showErrorMessage="1" errorTitle="入力規則違反" error="リストから選択してください" sqref="C18:C19 C14:C15 E14:E15" xr:uid="{00000000-0002-0000-3600-000001000000}">
      <formula1>"○"</formula1>
    </dataValidation>
    <dataValidation type="list" allowBlank="1" showInputMessage="1" showErrorMessage="1" sqref="G18:G19" xr:uid="{00000000-0002-0000-3600-000002000000}">
      <formula1>"○"</formula1>
    </dataValidation>
  </dataValidations>
  <printOptions horizontalCentered="1"/>
  <pageMargins left="0.43307086614173229" right="0.31496062992125984" top="0.74" bottom="0.70866141732283472" header="0.27559055118110237" footer="0.23622047244094491"/>
  <pageSetup paperSize="9" orientation="landscape" cellComments="asDisplayed"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8"/>
  <dimension ref="A1:L25"/>
  <sheetViews>
    <sheetView showGridLines="0" view="pageBreakPreview" zoomScale="74" zoomScaleNormal="85" zoomScaleSheetLayoutView="74" workbookViewId="0">
      <selection activeCell="P14" sqref="P14"/>
    </sheetView>
  </sheetViews>
  <sheetFormatPr defaultColWidth="6" defaultRowHeight="21" customHeight="1" x14ac:dyDescent="0.2"/>
  <cols>
    <col min="1" max="1" width="4.08984375" style="351" customWidth="1"/>
    <col min="2" max="2" width="15.6328125" style="351" customWidth="1"/>
    <col min="3" max="3" width="14.36328125" style="351" customWidth="1"/>
    <col min="4" max="4" width="6" style="351"/>
    <col min="5" max="5" width="6" style="351" customWidth="1"/>
    <col min="6" max="8" width="6" style="351"/>
    <col min="9" max="9" width="44.7265625" style="351" customWidth="1"/>
    <col min="10" max="16384" width="6" style="351"/>
  </cols>
  <sheetData>
    <row r="1" spans="1:12" s="409" customFormat="1" ht="20.149999999999999" customHeight="1" x14ac:dyDescent="0.2">
      <c r="A1" s="409" t="s">
        <v>238</v>
      </c>
    </row>
    <row r="2" spans="1:12" s="409" customFormat="1" ht="20.149999999999999" customHeight="1" x14ac:dyDescent="0.2">
      <c r="A2" s="409" t="s">
        <v>381</v>
      </c>
    </row>
    <row r="3" spans="1:12" s="409" customFormat="1" ht="20.149999999999999" customHeight="1" x14ac:dyDescent="0.2">
      <c r="B3" s="895"/>
      <c r="C3" s="409" t="s">
        <v>210</v>
      </c>
      <c r="F3" s="746"/>
    </row>
    <row r="4" spans="1:12" ht="12" customHeight="1" x14ac:dyDescent="0.2"/>
    <row r="5" spans="1:12" s="409" customFormat="1" ht="20.149999999999999" customHeight="1" x14ac:dyDescent="0.2">
      <c r="A5" s="409" t="s">
        <v>583</v>
      </c>
    </row>
    <row r="6" spans="1:12" s="409" customFormat="1" ht="21" customHeight="1" x14ac:dyDescent="0.2">
      <c r="B6" s="895"/>
      <c r="C6" s="409" t="s">
        <v>239</v>
      </c>
      <c r="E6" s="329"/>
      <c r="F6" s="746"/>
      <c r="G6" s="746"/>
    </row>
    <row r="7" spans="1:12" s="409" customFormat="1" ht="21" customHeight="1" x14ac:dyDescent="0.2">
      <c r="B7" s="329"/>
      <c r="E7" s="329"/>
      <c r="F7" s="746"/>
      <c r="G7" s="746"/>
    </row>
    <row r="8" spans="1:12" ht="21" customHeight="1" x14ac:dyDescent="0.2">
      <c r="A8" s="327" t="s">
        <v>382</v>
      </c>
      <c r="B8" s="409"/>
      <c r="C8" s="409"/>
    </row>
    <row r="9" spans="1:12" ht="21" customHeight="1" x14ac:dyDescent="0.2">
      <c r="A9" s="327" t="s">
        <v>240</v>
      </c>
      <c r="B9" s="409"/>
      <c r="C9" s="409"/>
    </row>
    <row r="10" spans="1:12" ht="21" customHeight="1" x14ac:dyDescent="0.2">
      <c r="A10" s="409"/>
      <c r="B10" s="895"/>
      <c r="C10" s="1180" t="s">
        <v>241</v>
      </c>
      <c r="D10" s="1181"/>
      <c r="E10" s="1181"/>
      <c r="F10" s="1181"/>
      <c r="G10" s="1182"/>
      <c r="H10" s="1183" t="s">
        <v>242</v>
      </c>
      <c r="I10" s="1184"/>
      <c r="J10" s="1185"/>
      <c r="K10" s="1186"/>
      <c r="L10" s="351" t="s">
        <v>218</v>
      </c>
    </row>
    <row r="11" spans="1:12" s="350" customFormat="1" ht="21" customHeight="1" x14ac:dyDescent="0.2">
      <c r="A11" s="792"/>
      <c r="B11" s="330" t="s">
        <v>473</v>
      </c>
      <c r="C11" s="1140"/>
      <c r="D11" s="1162"/>
      <c r="E11" s="1187"/>
      <c r="F11" s="1187"/>
      <c r="G11" s="1187"/>
      <c r="H11" s="1187"/>
      <c r="I11" s="1187"/>
      <c r="J11" s="1187"/>
      <c r="K11" s="1187"/>
      <c r="L11" s="1188"/>
    </row>
    <row r="12" spans="1:12" ht="21" customHeight="1" x14ac:dyDescent="0.2">
      <c r="A12" s="409"/>
      <c r="B12" s="872"/>
    </row>
    <row r="13" spans="1:12" ht="21" customHeight="1" x14ac:dyDescent="0.2">
      <c r="A13" s="327" t="s">
        <v>243</v>
      </c>
      <c r="B13" s="409"/>
      <c r="C13" s="409"/>
    </row>
    <row r="14" spans="1:12" ht="21" customHeight="1" x14ac:dyDescent="0.2">
      <c r="A14" s="409"/>
      <c r="B14" s="895"/>
      <c r="C14" s="1180" t="s">
        <v>244</v>
      </c>
      <c r="D14" s="1181"/>
      <c r="E14" s="1181"/>
      <c r="F14" s="1181"/>
      <c r="G14" s="1182"/>
      <c r="H14" s="1183" t="s">
        <v>245</v>
      </c>
      <c r="I14" s="1184"/>
      <c r="J14" s="1185"/>
      <c r="K14" s="1186"/>
      <c r="L14" s="351" t="s">
        <v>218</v>
      </c>
    </row>
    <row r="15" spans="1:12" ht="21" customHeight="1" x14ac:dyDescent="0.2">
      <c r="B15" s="793" t="s">
        <v>474</v>
      </c>
      <c r="C15" s="1140"/>
      <c r="D15" s="1162"/>
      <c r="E15" s="1187"/>
      <c r="F15" s="1187"/>
      <c r="G15" s="1187"/>
      <c r="H15" s="1187"/>
      <c r="I15" s="1187"/>
      <c r="J15" s="1187"/>
      <c r="K15" s="1187"/>
      <c r="L15" s="1188"/>
    </row>
    <row r="16" spans="1:12" ht="21" customHeight="1" x14ac:dyDescent="0.2">
      <c r="A16" s="409"/>
      <c r="G16" s="477"/>
      <c r="H16" s="477"/>
      <c r="I16" s="477"/>
    </row>
    <row r="17" spans="1:12" ht="21" customHeight="1" x14ac:dyDescent="0.2">
      <c r="A17" s="409" t="s">
        <v>246</v>
      </c>
      <c r="B17" s="409"/>
      <c r="C17" s="409"/>
    </row>
    <row r="18" spans="1:12" ht="21" customHeight="1" x14ac:dyDescent="0.2">
      <c r="A18" s="409"/>
      <c r="B18" s="895"/>
      <c r="C18" s="1180" t="s">
        <v>244</v>
      </c>
      <c r="D18" s="1182"/>
      <c r="E18" s="1182"/>
      <c r="F18" s="1182"/>
      <c r="G18" s="1182"/>
      <c r="H18" s="1183" t="s">
        <v>247</v>
      </c>
      <c r="I18" s="1184"/>
      <c r="J18" s="1189"/>
      <c r="K18" s="1190"/>
      <c r="L18" s="351" t="s">
        <v>113</v>
      </c>
    </row>
    <row r="19" spans="1:12" ht="21" customHeight="1" x14ac:dyDescent="0.2">
      <c r="B19" s="793" t="s">
        <v>475</v>
      </c>
      <c r="C19" s="1191"/>
      <c r="D19" s="1191"/>
      <c r="E19" s="1192"/>
      <c r="F19" s="1192"/>
      <c r="G19" s="1192"/>
      <c r="H19" s="1192"/>
      <c r="I19" s="1192"/>
      <c r="J19" s="1192"/>
      <c r="K19" s="1192"/>
      <c r="L19" s="1192"/>
    </row>
    <row r="21" spans="1:12" s="758" customFormat="1" ht="21" customHeight="1" x14ac:dyDescent="0.2">
      <c r="A21" s="758" t="s">
        <v>248</v>
      </c>
    </row>
    <row r="22" spans="1:12" s="758" customFormat="1" ht="21" customHeight="1" x14ac:dyDescent="0.2">
      <c r="B22" s="895"/>
      <c r="C22" s="745" t="s">
        <v>476</v>
      </c>
      <c r="D22" s="746"/>
      <c r="E22" s="746"/>
      <c r="F22" s="760"/>
    </row>
    <row r="23" spans="1:12" s="758" customFormat="1" ht="21" customHeight="1" x14ac:dyDescent="0.2">
      <c r="B23" s="794" t="s">
        <v>475</v>
      </c>
      <c r="C23" s="1140"/>
      <c r="D23" s="1162"/>
      <c r="E23" s="1162"/>
      <c r="F23" s="1162"/>
      <c r="G23" s="1162"/>
      <c r="H23" s="1187"/>
      <c r="I23" s="1187"/>
      <c r="J23" s="1187"/>
      <c r="K23" s="1187"/>
      <c r="L23" s="1188"/>
    </row>
    <row r="24" spans="1:12" s="327" customFormat="1" ht="21" customHeight="1" x14ac:dyDescent="0.2"/>
    <row r="25" spans="1:12" s="327" customFormat="1" ht="21" customHeight="1" x14ac:dyDescent="0.2">
      <c r="B25" s="747"/>
      <c r="C25" s="747"/>
      <c r="D25" s="747"/>
      <c r="E25" s="747"/>
      <c r="F25" s="747"/>
    </row>
  </sheetData>
  <sheetProtection formatRows="0"/>
  <mergeCells count="13">
    <mergeCell ref="C23:L23"/>
    <mergeCell ref="C15:L15"/>
    <mergeCell ref="C18:G18"/>
    <mergeCell ref="H18:I18"/>
    <mergeCell ref="J18:K18"/>
    <mergeCell ref="C19:L19"/>
    <mergeCell ref="C10:G10"/>
    <mergeCell ref="H10:I10"/>
    <mergeCell ref="J10:K10"/>
    <mergeCell ref="C11:L11"/>
    <mergeCell ref="C14:G14"/>
    <mergeCell ref="H14:I14"/>
    <mergeCell ref="J14:K14"/>
  </mergeCells>
  <phoneticPr fontId="3"/>
  <dataValidations count="2">
    <dataValidation type="list" operator="equal" allowBlank="1" showInputMessage="1" showErrorMessage="1" errorTitle="入力規則違反" error="リストから選択してください" sqref="B22 B6 B3 B18 B14" xr:uid="{00000000-0002-0000-3700-000000000000}">
      <formula1>"いる,いない,非該当"</formula1>
    </dataValidation>
    <dataValidation type="list" operator="equal" allowBlank="1" showInputMessage="1" showErrorMessage="1" errorTitle="入力規則違反" error="リストから選択してください" sqref="B10" xr:uid="{00000000-0002-0000-3700-000001000000}">
      <formula1>"ある,ない,非該当"</formula1>
    </dataValidation>
  </dataValidations>
  <printOptions horizontalCentered="1"/>
  <pageMargins left="0.43307086614173229" right="0.31496062992125984" top="0.55118110236220474" bottom="0.70866141732283472" header="0.27559055118110237" footer="0.23622047244094491"/>
  <pageSetup paperSize="9" orientation="landscape" cellComments="asDisplayed" r:id="rId1"/>
  <headerFooter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69"/>
  <dimension ref="A1:L25"/>
  <sheetViews>
    <sheetView showGridLines="0" view="pageBreakPreview" zoomScale="78" zoomScaleNormal="85" zoomScaleSheetLayoutView="78" workbookViewId="0">
      <selection activeCell="K11" sqref="K11"/>
    </sheetView>
  </sheetViews>
  <sheetFormatPr defaultColWidth="6" defaultRowHeight="21" customHeight="1" x14ac:dyDescent="0.2"/>
  <cols>
    <col min="1" max="1" width="4.08984375" style="351" customWidth="1"/>
    <col min="2" max="2" width="22.453125" style="351" customWidth="1"/>
    <col min="3" max="3" width="4.90625" style="351" customWidth="1"/>
    <col min="4" max="4" width="18.90625" style="351" customWidth="1"/>
    <col min="5" max="5" width="72" style="351" customWidth="1"/>
    <col min="6" max="16384" width="6" style="351"/>
  </cols>
  <sheetData>
    <row r="1" spans="1:12" ht="21" customHeight="1" x14ac:dyDescent="0.2">
      <c r="A1" s="327" t="s">
        <v>584</v>
      </c>
      <c r="B1" s="409"/>
      <c r="C1" s="409"/>
    </row>
    <row r="2" spans="1:12" ht="21" customHeight="1" x14ac:dyDescent="0.2">
      <c r="A2" s="409"/>
      <c r="B2" s="903"/>
      <c r="C2" s="759" t="s">
        <v>249</v>
      </c>
    </row>
    <row r="3" spans="1:12" ht="21" customHeight="1" x14ac:dyDescent="0.2">
      <c r="A3" s="1193" t="s">
        <v>250</v>
      </c>
      <c r="B3" s="1193"/>
      <c r="C3" s="1194"/>
      <c r="D3" s="1140"/>
      <c r="E3" s="1187"/>
      <c r="F3" s="795"/>
      <c r="G3" s="796"/>
      <c r="H3" s="796"/>
      <c r="I3" s="796"/>
      <c r="J3" s="796"/>
      <c r="K3" s="796"/>
      <c r="L3" s="796"/>
    </row>
    <row r="4" spans="1:12" ht="16.5" customHeight="1" x14ac:dyDescent="0.2">
      <c r="A4" s="797"/>
      <c r="B4" s="797"/>
      <c r="C4" s="797"/>
      <c r="D4" s="747"/>
      <c r="E4" s="892"/>
      <c r="F4" s="892"/>
      <c r="G4" s="892"/>
      <c r="H4" s="892"/>
      <c r="I4" s="892"/>
      <c r="J4" s="892"/>
      <c r="K4" s="892"/>
      <c r="L4" s="892"/>
    </row>
    <row r="5" spans="1:12" ht="21" customHeight="1" x14ac:dyDescent="0.2">
      <c r="A5" s="409" t="s">
        <v>477</v>
      </c>
      <c r="B5" s="409"/>
      <c r="C5" s="409"/>
      <c r="D5" s="409"/>
      <c r="E5" s="409"/>
    </row>
    <row r="6" spans="1:12" ht="21" customHeight="1" x14ac:dyDescent="0.2">
      <c r="A6" s="409"/>
      <c r="B6" s="895"/>
      <c r="C6" s="759" t="s">
        <v>251</v>
      </c>
      <c r="D6" s="798"/>
      <c r="E6" s="409"/>
    </row>
    <row r="7" spans="1:12" ht="21" customHeight="1" x14ac:dyDescent="0.2">
      <c r="A7" s="409"/>
      <c r="B7" s="799" t="s">
        <v>384</v>
      </c>
      <c r="C7" s="393" t="s">
        <v>385</v>
      </c>
      <c r="D7" s="800"/>
      <c r="E7" s="409" t="s">
        <v>1517</v>
      </c>
    </row>
    <row r="8" spans="1:12" ht="15.75" customHeight="1" x14ac:dyDescent="0.2">
      <c r="A8" s="409"/>
      <c r="B8" s="409"/>
      <c r="C8" s="409"/>
      <c r="D8" s="409"/>
      <c r="E8" s="409"/>
    </row>
    <row r="9" spans="1:12" ht="21" customHeight="1" x14ac:dyDescent="0.2">
      <c r="A9" s="409" t="s">
        <v>252</v>
      </c>
      <c r="B9" s="409"/>
      <c r="C9" s="409"/>
      <c r="D9" s="409"/>
      <c r="E9" s="409"/>
    </row>
    <row r="10" spans="1:12" ht="21" customHeight="1" x14ac:dyDescent="0.2">
      <c r="A10" s="409"/>
      <c r="B10" s="801"/>
      <c r="C10" s="409" t="s">
        <v>103</v>
      </c>
      <c r="D10" s="409"/>
      <c r="E10" s="409"/>
    </row>
    <row r="11" spans="1:12" ht="21" customHeight="1" x14ac:dyDescent="0.2">
      <c r="A11" s="409"/>
      <c r="B11" s="409"/>
      <c r="C11" s="409"/>
      <c r="D11" s="409"/>
      <c r="E11" s="409"/>
    </row>
    <row r="12" spans="1:12" s="483" customFormat="1" ht="21" customHeight="1" x14ac:dyDescent="0.2">
      <c r="A12" s="409" t="s">
        <v>478</v>
      </c>
      <c r="B12" s="409"/>
      <c r="C12" s="409"/>
      <c r="D12" s="409"/>
      <c r="E12" s="409"/>
      <c r="F12" s="351"/>
      <c r="G12" s="351"/>
      <c r="H12" s="351"/>
      <c r="I12" s="351"/>
      <c r="J12" s="351"/>
      <c r="K12" s="351"/>
      <c r="L12" s="351"/>
    </row>
    <row r="13" spans="1:12" s="498" customFormat="1" ht="21" customHeight="1" x14ac:dyDescent="0.2">
      <c r="A13" s="409"/>
      <c r="B13" s="895"/>
      <c r="C13" s="759" t="s">
        <v>103</v>
      </c>
      <c r="D13" s="760"/>
      <c r="E13" s="327"/>
      <c r="F13" s="351"/>
      <c r="G13" s="351"/>
      <c r="H13" s="351"/>
      <c r="I13" s="351"/>
      <c r="J13" s="351"/>
      <c r="K13" s="351"/>
      <c r="L13" s="351"/>
    </row>
    <row r="14" spans="1:12" s="498" customFormat="1" ht="21" customHeight="1" x14ac:dyDescent="0.2">
      <c r="A14" s="351"/>
      <c r="B14" s="791" t="s">
        <v>386</v>
      </c>
      <c r="C14" s="1140"/>
      <c r="D14" s="1162"/>
      <c r="E14" s="1163"/>
      <c r="F14" s="351"/>
      <c r="G14" s="351"/>
      <c r="H14" s="351"/>
      <c r="I14" s="351"/>
      <c r="J14" s="351"/>
      <c r="K14" s="351"/>
      <c r="L14" s="351"/>
    </row>
    <row r="15" spans="1:12" s="498" customFormat="1" ht="21" customHeight="1" x14ac:dyDescent="0.2">
      <c r="A15" s="668"/>
      <c r="B15" s="407"/>
      <c r="E15" s="399"/>
      <c r="F15" s="483"/>
      <c r="G15" s="483"/>
      <c r="H15" s="483"/>
      <c r="I15" s="483"/>
      <c r="J15" s="483"/>
      <c r="K15" s="483"/>
      <c r="L15" s="483"/>
    </row>
    <row r="16" spans="1:12" s="498" customFormat="1" ht="19.5" customHeight="1" x14ac:dyDescent="0.2">
      <c r="A16" s="328" t="s">
        <v>387</v>
      </c>
      <c r="B16" s="328"/>
    </row>
    <row r="17" spans="1:12" s="498" customFormat="1" ht="21" customHeight="1" x14ac:dyDescent="0.2">
      <c r="A17" s="328" t="s">
        <v>388</v>
      </c>
      <c r="B17" s="328"/>
    </row>
    <row r="18" spans="1:12" ht="21" customHeight="1" x14ac:dyDescent="0.2">
      <c r="A18" s="328"/>
      <c r="B18" s="895"/>
      <c r="C18" s="759" t="s">
        <v>103</v>
      </c>
      <c r="D18" s="498"/>
      <c r="E18" s="498"/>
      <c r="F18" s="498"/>
      <c r="G18" s="498"/>
      <c r="H18" s="498"/>
      <c r="I18" s="498"/>
      <c r="J18" s="498"/>
      <c r="K18" s="498"/>
      <c r="L18" s="498"/>
    </row>
    <row r="19" spans="1:12" ht="15.75" customHeight="1" x14ac:dyDescent="0.2">
      <c r="A19" s="328"/>
      <c r="B19" s="329"/>
      <c r="C19" s="760"/>
      <c r="D19" s="498"/>
      <c r="E19" s="498"/>
      <c r="F19" s="498"/>
      <c r="G19" s="498"/>
      <c r="H19" s="498"/>
      <c r="I19" s="498"/>
      <c r="J19" s="498"/>
      <c r="K19" s="498"/>
      <c r="L19" s="498"/>
    </row>
    <row r="20" spans="1:12" s="498" customFormat="1" ht="21" customHeight="1" x14ac:dyDescent="0.2">
      <c r="A20" s="328" t="s">
        <v>389</v>
      </c>
      <c r="B20" s="328"/>
    </row>
    <row r="21" spans="1:12" s="498" customFormat="1" ht="21" customHeight="1" x14ac:dyDescent="0.2">
      <c r="A21" s="328"/>
      <c r="B21" s="895"/>
      <c r="C21" s="759" t="s">
        <v>103</v>
      </c>
      <c r="D21" s="802"/>
    </row>
    <row r="22" spans="1:12" ht="21" customHeight="1" x14ac:dyDescent="0.2">
      <c r="B22" s="791" t="s">
        <v>253</v>
      </c>
      <c r="C22" s="1140"/>
      <c r="D22" s="1162"/>
      <c r="E22" s="1163"/>
    </row>
    <row r="23" spans="1:12" ht="10.5" customHeight="1" x14ac:dyDescent="0.2">
      <c r="B23" s="398"/>
      <c r="C23" s="747"/>
      <c r="D23" s="747"/>
      <c r="E23" s="747"/>
    </row>
    <row r="24" spans="1:12" ht="21" customHeight="1" x14ac:dyDescent="0.2">
      <c r="A24" s="328" t="s">
        <v>390</v>
      </c>
      <c r="B24" s="328"/>
      <c r="C24" s="328"/>
      <c r="D24" s="328"/>
      <c r="E24" s="328"/>
      <c r="F24" s="498"/>
      <c r="G24" s="498"/>
      <c r="H24" s="498"/>
      <c r="I24" s="498"/>
      <c r="J24" s="498"/>
      <c r="K24" s="498"/>
      <c r="L24" s="498"/>
    </row>
    <row r="25" spans="1:12" ht="21" customHeight="1" x14ac:dyDescent="0.2">
      <c r="A25" s="328"/>
      <c r="B25" s="895"/>
      <c r="C25" s="759" t="s">
        <v>228</v>
      </c>
      <c r="D25" s="498"/>
      <c r="E25" s="498"/>
      <c r="F25" s="498"/>
      <c r="G25" s="498"/>
      <c r="H25" s="498"/>
      <c r="I25" s="498"/>
      <c r="J25" s="498"/>
      <c r="K25" s="498"/>
      <c r="L25" s="498"/>
    </row>
  </sheetData>
  <sheetProtection formatRows="0"/>
  <mergeCells count="4">
    <mergeCell ref="A3:C3"/>
    <mergeCell ref="D3:E3"/>
    <mergeCell ref="C14:E14"/>
    <mergeCell ref="C22:E22"/>
  </mergeCells>
  <phoneticPr fontId="3"/>
  <dataValidations count="5">
    <dataValidation type="list" operator="equal" allowBlank="1" showInputMessage="1" showErrorMessage="1" errorTitle="入力規則違反" error="リストから選択してください" sqref="B25" xr:uid="{00000000-0002-0000-3800-000000000000}">
      <formula1>"いる,いない,非該当"</formula1>
    </dataValidation>
    <dataValidation type="list" operator="equal" allowBlank="1" showInputMessage="1" showErrorMessage="1" errorTitle="入力規則違反" error="リストから選択してください" sqref="B6" xr:uid="{00000000-0002-0000-3800-000001000000}">
      <formula1>"実施,未実施"</formula1>
    </dataValidation>
    <dataValidation type="list" operator="equal" allowBlank="1" showInputMessage="1" showErrorMessage="1" errorTitle="入力規則違反" error="リストから選択してください" sqref="B2" xr:uid="{00000000-0002-0000-3800-000002000000}">
      <formula1>"いる,いない,一部作成"</formula1>
    </dataValidation>
    <dataValidation type="list" operator="equal" allowBlank="1" showInputMessage="1" showErrorMessage="1" errorTitle="入力規則違反" error="リストから選択してください" sqref="B13 B18 B21" xr:uid="{00000000-0002-0000-3800-000003000000}">
      <formula1>"いる,いない"</formula1>
    </dataValidation>
    <dataValidation type="list" allowBlank="1" showInputMessage="1" showErrorMessage="1" sqref="B10" xr:uid="{00000000-0002-0000-3800-000004000000}">
      <formula1>"いる,いない"</formula1>
    </dataValidation>
  </dataValidations>
  <printOptions horizontalCentered="1"/>
  <pageMargins left="0.43307086614173229" right="0.31496062992125984" top="0.55118110236220474" bottom="0.70866141732283472" header="0.27559055118110237" footer="0.23622047244094491"/>
  <pageSetup paperSize="9" orientation="landscape" cellComments="asDisplayed" r:id="rId1"/>
  <headerFooter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9"/>
  <dimension ref="A1:R25"/>
  <sheetViews>
    <sheetView showGridLines="0" view="pageBreakPreview" zoomScale="70" zoomScaleNormal="80" zoomScaleSheetLayoutView="70" workbookViewId="0">
      <selection activeCell="AD10" sqref="AD10"/>
    </sheetView>
  </sheetViews>
  <sheetFormatPr defaultColWidth="3.08984375" defaultRowHeight="21" customHeight="1" x14ac:dyDescent="0.2"/>
  <cols>
    <col min="1" max="1" width="3.08984375" style="326" customWidth="1"/>
    <col min="2" max="2" width="12.08984375" style="326" customWidth="1"/>
    <col min="3" max="3" width="9.6328125" style="326" customWidth="1"/>
    <col min="4" max="6" width="9.26953125" style="326" customWidth="1"/>
    <col min="7" max="7" width="7.36328125" style="326" customWidth="1"/>
    <col min="8" max="8" width="6.26953125" style="326" customWidth="1"/>
    <col min="9" max="9" width="10.36328125" style="326" customWidth="1"/>
    <col min="10" max="12" width="6.26953125" style="326" customWidth="1"/>
    <col min="13" max="15" width="6.7265625" style="326" customWidth="1"/>
    <col min="16" max="16" width="8.08984375" style="326" customWidth="1"/>
    <col min="17" max="17" width="6.26953125" style="326" customWidth="1"/>
    <col min="18" max="18" width="10.453125" style="326" customWidth="1"/>
    <col min="19" max="16384" width="3.08984375" style="326"/>
  </cols>
  <sheetData>
    <row r="1" spans="1:18" s="351" customFormat="1" ht="21" customHeight="1" x14ac:dyDescent="0.2">
      <c r="A1" s="327" t="s">
        <v>318</v>
      </c>
      <c r="B1" s="409"/>
      <c r="C1" s="409"/>
    </row>
    <row r="2" spans="1:18" s="781" customFormat="1" ht="21" customHeight="1" x14ac:dyDescent="0.2">
      <c r="A2" s="781" t="s">
        <v>391</v>
      </c>
      <c r="D2" s="803"/>
      <c r="E2" s="803"/>
      <c r="F2" s="803"/>
      <c r="G2" s="803"/>
      <c r="H2" s="803"/>
      <c r="I2" s="803"/>
      <c r="J2" s="803"/>
      <c r="K2" s="803"/>
      <c r="L2" s="803"/>
      <c r="M2" s="803"/>
      <c r="N2" s="804"/>
      <c r="O2" s="805"/>
      <c r="P2" s="805"/>
      <c r="Q2" s="806"/>
      <c r="R2" s="807"/>
    </row>
    <row r="3" spans="1:18" s="781" customFormat="1" ht="21" customHeight="1" x14ac:dyDescent="0.2">
      <c r="B3" s="781" t="s">
        <v>479</v>
      </c>
      <c r="D3" s="803"/>
      <c r="E3" s="803"/>
      <c r="F3" s="803"/>
      <c r="G3" s="803"/>
      <c r="H3" s="803"/>
      <c r="I3" s="803"/>
      <c r="J3" s="803"/>
      <c r="K3" s="803"/>
      <c r="L3" s="803"/>
      <c r="M3" s="803"/>
      <c r="N3" s="804"/>
      <c r="O3" s="805"/>
      <c r="P3" s="805"/>
      <c r="Q3" s="806"/>
      <c r="R3" s="807"/>
    </row>
    <row r="4" spans="1:18" s="911" customFormat="1" ht="21" customHeight="1" x14ac:dyDescent="0.2">
      <c r="A4" s="326"/>
      <c r="B4" s="808" t="s">
        <v>1828</v>
      </c>
      <c r="C4" s="326"/>
      <c r="D4" s="326"/>
      <c r="E4" s="326"/>
      <c r="F4" s="326"/>
      <c r="G4" s="326"/>
      <c r="H4" s="326"/>
      <c r="I4" s="326"/>
      <c r="J4" s="326"/>
      <c r="K4" s="326"/>
      <c r="L4" s="326"/>
      <c r="M4" s="326"/>
      <c r="N4" s="326"/>
      <c r="O4" s="347"/>
      <c r="P4" s="347"/>
      <c r="Q4" s="347"/>
      <c r="R4" s="326"/>
    </row>
    <row r="5" spans="1:18" ht="21" customHeight="1" x14ac:dyDescent="0.2">
      <c r="B5" s="326" t="s">
        <v>392</v>
      </c>
    </row>
    <row r="6" spans="1:18" ht="21" customHeight="1" x14ac:dyDescent="0.2">
      <c r="A6" s="1202" t="s">
        <v>393</v>
      </c>
      <c r="B6" s="1203"/>
      <c r="C6" s="1202" t="s">
        <v>254</v>
      </c>
      <c r="D6" s="1206" t="s">
        <v>1570</v>
      </c>
      <c r="E6" s="1207" t="s">
        <v>255</v>
      </c>
      <c r="F6" s="1209" t="s">
        <v>256</v>
      </c>
      <c r="G6" s="1207" t="s">
        <v>1572</v>
      </c>
      <c r="H6" s="1207" t="s">
        <v>257</v>
      </c>
      <c r="I6" s="1207" t="s">
        <v>1571</v>
      </c>
      <c r="J6" s="1195" t="s">
        <v>1573</v>
      </c>
      <c r="K6" s="1196"/>
      <c r="L6" s="1196"/>
      <c r="M6" s="1197" t="s">
        <v>1574</v>
      </c>
      <c r="N6" s="1197"/>
      <c r="O6" s="1197"/>
      <c r="P6" s="1197"/>
      <c r="Q6" s="1197"/>
      <c r="R6" s="1198" t="s">
        <v>394</v>
      </c>
    </row>
    <row r="7" spans="1:18" ht="21" customHeight="1" x14ac:dyDescent="0.2">
      <c r="A7" s="1204"/>
      <c r="B7" s="1205"/>
      <c r="C7" s="1204"/>
      <c r="D7" s="1206"/>
      <c r="E7" s="1208"/>
      <c r="F7" s="1210"/>
      <c r="G7" s="1208"/>
      <c r="H7" s="1208"/>
      <c r="I7" s="1208"/>
      <c r="J7" s="809" t="s">
        <v>258</v>
      </c>
      <c r="K7" s="810" t="s">
        <v>259</v>
      </c>
      <c r="L7" s="809" t="s">
        <v>260</v>
      </c>
      <c r="M7" s="906" t="s">
        <v>1594</v>
      </c>
      <c r="N7" s="906" t="s">
        <v>261</v>
      </c>
      <c r="O7" s="811" t="s">
        <v>585</v>
      </c>
      <c r="P7" s="812" t="s">
        <v>395</v>
      </c>
      <c r="Q7" s="906" t="s">
        <v>150</v>
      </c>
      <c r="R7" s="1199"/>
    </row>
    <row r="8" spans="1:18" ht="21" customHeight="1" x14ac:dyDescent="0.2">
      <c r="A8" s="1200"/>
      <c r="B8" s="1201"/>
      <c r="C8" s="904"/>
      <c r="D8" s="813"/>
      <c r="E8" s="814"/>
      <c r="F8" s="815"/>
      <c r="G8" s="816"/>
      <c r="H8" s="813"/>
      <c r="I8" s="816"/>
      <c r="J8" s="816"/>
      <c r="K8" s="817"/>
      <c r="L8" s="816">
        <f>SUM(J8:K8)</f>
        <v>0</v>
      </c>
      <c r="M8" s="816"/>
      <c r="N8" s="816"/>
      <c r="O8" s="816"/>
      <c r="P8" s="816"/>
      <c r="Q8" s="816"/>
      <c r="R8" s="902"/>
    </row>
    <row r="9" spans="1:18" ht="21" customHeight="1" x14ac:dyDescent="0.2">
      <c r="A9" s="1200"/>
      <c r="B9" s="1201"/>
      <c r="C9" s="904"/>
      <c r="D9" s="813"/>
      <c r="E9" s="814"/>
      <c r="F9" s="815"/>
      <c r="G9" s="818"/>
      <c r="H9" s="813"/>
      <c r="I9" s="818"/>
      <c r="J9" s="818"/>
      <c r="K9" s="819"/>
      <c r="L9" s="816">
        <f>SUM(J9:K9)</f>
        <v>0</v>
      </c>
      <c r="M9" s="818"/>
      <c r="N9" s="818"/>
      <c r="O9" s="818"/>
      <c r="P9" s="818"/>
      <c r="Q9" s="818"/>
      <c r="R9" s="902"/>
    </row>
    <row r="10" spans="1:18" ht="21" customHeight="1" x14ac:dyDescent="0.2">
      <c r="A10" s="1200"/>
      <c r="B10" s="1201"/>
      <c r="C10" s="904"/>
      <c r="D10" s="813"/>
      <c r="E10" s="814"/>
      <c r="F10" s="815"/>
      <c r="G10" s="818"/>
      <c r="H10" s="813"/>
      <c r="I10" s="818"/>
      <c r="J10" s="818"/>
      <c r="K10" s="819"/>
      <c r="L10" s="816">
        <f>SUM(J10:K10)</f>
        <v>0</v>
      </c>
      <c r="M10" s="818"/>
      <c r="N10" s="818"/>
      <c r="O10" s="818"/>
      <c r="P10" s="818"/>
      <c r="Q10" s="818"/>
      <c r="R10" s="902"/>
    </row>
    <row r="11" spans="1:18" ht="21" customHeight="1" x14ac:dyDescent="0.2">
      <c r="A11" s="1200"/>
      <c r="B11" s="1201"/>
      <c r="C11" s="904"/>
      <c r="D11" s="813"/>
      <c r="E11" s="814"/>
      <c r="F11" s="815"/>
      <c r="G11" s="818"/>
      <c r="H11" s="813"/>
      <c r="I11" s="818"/>
      <c r="J11" s="818"/>
      <c r="K11" s="819"/>
      <c r="L11" s="816">
        <f>SUM(J11:K11)</f>
        <v>0</v>
      </c>
      <c r="M11" s="818"/>
      <c r="N11" s="818"/>
      <c r="O11" s="818"/>
      <c r="P11" s="818"/>
      <c r="Q11" s="818"/>
      <c r="R11" s="902"/>
    </row>
    <row r="12" spans="1:18" ht="21" customHeight="1" x14ac:dyDescent="0.2">
      <c r="A12" s="1200"/>
      <c r="B12" s="1201"/>
      <c r="C12" s="904"/>
      <c r="D12" s="813"/>
      <c r="E12" s="814"/>
      <c r="F12" s="815"/>
      <c r="G12" s="818"/>
      <c r="H12" s="813"/>
      <c r="I12" s="818"/>
      <c r="J12" s="818"/>
      <c r="K12" s="819"/>
      <c r="L12" s="816">
        <f>SUM(J12:K12)</f>
        <v>0</v>
      </c>
      <c r="M12" s="818"/>
      <c r="N12" s="818"/>
      <c r="O12" s="818"/>
      <c r="P12" s="818"/>
      <c r="Q12" s="818"/>
      <c r="R12" s="902"/>
    </row>
    <row r="13" spans="1:18" ht="21" customHeight="1" x14ac:dyDescent="0.2">
      <c r="A13" s="1211" t="s">
        <v>262</v>
      </c>
      <c r="B13" s="1212"/>
      <c r="C13" s="820" t="s">
        <v>1575</v>
      </c>
      <c r="D13" s="821">
        <f>SUM(D8:D12)</f>
        <v>0</v>
      </c>
      <c r="E13" s="822" t="s">
        <v>263</v>
      </c>
      <c r="F13" s="822" t="s">
        <v>263</v>
      </c>
      <c r="G13" s="822" t="s">
        <v>263</v>
      </c>
      <c r="H13" s="822" t="s">
        <v>263</v>
      </c>
      <c r="I13" s="823">
        <f t="shared" ref="I13:Q13" si="0">SUM(I8:I12)</f>
        <v>0</v>
      </c>
      <c r="J13" s="823">
        <f t="shared" si="0"/>
        <v>0</v>
      </c>
      <c r="K13" s="823">
        <f t="shared" si="0"/>
        <v>0</v>
      </c>
      <c r="L13" s="823">
        <f t="shared" si="0"/>
        <v>0</v>
      </c>
      <c r="M13" s="823">
        <f t="shared" si="0"/>
        <v>0</v>
      </c>
      <c r="N13" s="823">
        <f t="shared" si="0"/>
        <v>0</v>
      </c>
      <c r="O13" s="823">
        <f t="shared" si="0"/>
        <v>0</v>
      </c>
      <c r="P13" s="823">
        <f>SUM(P8:P12)</f>
        <v>0</v>
      </c>
      <c r="Q13" s="823">
        <f t="shared" si="0"/>
        <v>0</v>
      </c>
      <c r="R13" s="822" t="s">
        <v>263</v>
      </c>
    </row>
    <row r="15" spans="1:18" s="911" customFormat="1" ht="21" customHeight="1" x14ac:dyDescent="0.2">
      <c r="A15" s="824"/>
      <c r="B15" s="326" t="s">
        <v>480</v>
      </c>
      <c r="C15" s="326"/>
      <c r="D15" s="326"/>
      <c r="E15" s="326"/>
      <c r="F15" s="326"/>
      <c r="G15" s="326"/>
      <c r="H15" s="326"/>
      <c r="I15" s="326"/>
      <c r="J15" s="326"/>
      <c r="K15" s="326"/>
      <c r="L15" s="326"/>
      <c r="M15" s="326"/>
      <c r="N15" s="326"/>
      <c r="O15" s="326"/>
      <c r="P15" s="326"/>
      <c r="Q15" s="326"/>
      <c r="R15" s="326"/>
    </row>
    <row r="16" spans="1:18" s="911" customFormat="1" ht="21" customHeight="1" x14ac:dyDescent="0.2">
      <c r="A16" s="326"/>
      <c r="B16" s="808" t="s">
        <v>1829</v>
      </c>
      <c r="C16" s="326"/>
      <c r="D16" s="326"/>
      <c r="E16" s="326"/>
      <c r="F16" s="326"/>
      <c r="G16" s="326"/>
      <c r="H16" s="326"/>
      <c r="I16" s="326"/>
      <c r="J16" s="326"/>
      <c r="K16" s="326"/>
      <c r="L16" s="326"/>
      <c r="M16" s="326"/>
      <c r="N16" s="326"/>
      <c r="O16" s="326"/>
      <c r="P16" s="326"/>
      <c r="Q16" s="326"/>
      <c r="R16" s="326"/>
    </row>
    <row r="17" spans="1:18" s="825" customFormat="1" ht="21" customHeight="1" x14ac:dyDescent="0.2">
      <c r="B17" s="326" t="s">
        <v>396</v>
      </c>
    </row>
    <row r="18" spans="1:18" ht="21" customHeight="1" x14ac:dyDescent="0.2">
      <c r="A18" s="1202" t="s">
        <v>393</v>
      </c>
      <c r="B18" s="1203"/>
      <c r="C18" s="1202" t="s">
        <v>254</v>
      </c>
      <c r="D18" s="1206" t="s">
        <v>1570</v>
      </c>
      <c r="E18" s="1207" t="s">
        <v>255</v>
      </c>
      <c r="F18" s="1209" t="s">
        <v>256</v>
      </c>
      <c r="G18" s="1207" t="s">
        <v>1572</v>
      </c>
      <c r="H18" s="1207" t="s">
        <v>257</v>
      </c>
      <c r="I18" s="1207" t="s">
        <v>1571</v>
      </c>
      <c r="J18" s="1195" t="s">
        <v>1573</v>
      </c>
      <c r="K18" s="1196"/>
      <c r="L18" s="1196"/>
      <c r="M18" s="1213" t="s">
        <v>264</v>
      </c>
      <c r="N18" s="1213"/>
      <c r="O18" s="1213"/>
      <c r="P18" s="1202" t="s">
        <v>397</v>
      </c>
      <c r="Q18" s="1203"/>
      <c r="R18" s="1214"/>
    </row>
    <row r="19" spans="1:18" ht="21" customHeight="1" x14ac:dyDescent="0.2">
      <c r="A19" s="1204"/>
      <c r="B19" s="1205"/>
      <c r="C19" s="1204"/>
      <c r="D19" s="1206"/>
      <c r="E19" s="1208"/>
      <c r="F19" s="1210"/>
      <c r="G19" s="1208"/>
      <c r="H19" s="1208"/>
      <c r="I19" s="1208"/>
      <c r="J19" s="809" t="s">
        <v>258</v>
      </c>
      <c r="K19" s="810" t="s">
        <v>259</v>
      </c>
      <c r="L19" s="809" t="s">
        <v>260</v>
      </c>
      <c r="M19" s="1213"/>
      <c r="N19" s="1213"/>
      <c r="O19" s="1213"/>
      <c r="P19" s="1204"/>
      <c r="Q19" s="1205"/>
      <c r="R19" s="1215"/>
    </row>
    <row r="20" spans="1:18" ht="21" customHeight="1" x14ac:dyDescent="0.2">
      <c r="A20" s="1200"/>
      <c r="B20" s="1201"/>
      <c r="C20" s="904"/>
      <c r="D20" s="813"/>
      <c r="E20" s="814"/>
      <c r="F20" s="815"/>
      <c r="G20" s="816"/>
      <c r="H20" s="813"/>
      <c r="I20" s="826"/>
      <c r="J20" s="826"/>
      <c r="K20" s="827"/>
      <c r="L20" s="826">
        <f>SUM(J20:K20)</f>
        <v>0</v>
      </c>
      <c r="M20" s="1187"/>
      <c r="N20" s="1187"/>
      <c r="O20" s="1188"/>
      <c r="P20" s="1216"/>
      <c r="Q20" s="1187"/>
      <c r="R20" s="1188"/>
    </row>
    <row r="21" spans="1:18" ht="21" customHeight="1" x14ac:dyDescent="0.2">
      <c r="A21" s="1200"/>
      <c r="B21" s="1201"/>
      <c r="C21" s="904"/>
      <c r="D21" s="813"/>
      <c r="E21" s="814"/>
      <c r="F21" s="815"/>
      <c r="G21" s="818"/>
      <c r="H21" s="813"/>
      <c r="I21" s="828"/>
      <c r="J21" s="828"/>
      <c r="K21" s="829"/>
      <c r="L21" s="826">
        <f>SUM(J21:K21)</f>
        <v>0</v>
      </c>
      <c r="M21" s="1187"/>
      <c r="N21" s="1187"/>
      <c r="O21" s="1188"/>
      <c r="P21" s="1216"/>
      <c r="Q21" s="1187"/>
      <c r="R21" s="1188"/>
    </row>
    <row r="22" spans="1:18" ht="21" customHeight="1" x14ac:dyDescent="0.2">
      <c r="A22" s="1200"/>
      <c r="B22" s="1201"/>
      <c r="C22" s="904"/>
      <c r="D22" s="813"/>
      <c r="E22" s="814"/>
      <c r="F22" s="815"/>
      <c r="G22" s="818"/>
      <c r="H22" s="813"/>
      <c r="I22" s="828"/>
      <c r="J22" s="828"/>
      <c r="K22" s="829"/>
      <c r="L22" s="826">
        <f>SUM(J22:K22)</f>
        <v>0</v>
      </c>
      <c r="M22" s="1187"/>
      <c r="N22" s="1187"/>
      <c r="O22" s="1188"/>
      <c r="P22" s="1216"/>
      <c r="Q22" s="1187"/>
      <c r="R22" s="1188"/>
    </row>
    <row r="23" spans="1:18" ht="21" customHeight="1" x14ac:dyDescent="0.2">
      <c r="A23" s="1200"/>
      <c r="B23" s="1201"/>
      <c r="C23" s="904"/>
      <c r="D23" s="813"/>
      <c r="E23" s="814"/>
      <c r="F23" s="815"/>
      <c r="G23" s="818"/>
      <c r="H23" s="813"/>
      <c r="I23" s="828"/>
      <c r="J23" s="828"/>
      <c r="K23" s="829"/>
      <c r="L23" s="826">
        <f>SUM(J23:K23)</f>
        <v>0</v>
      </c>
      <c r="M23" s="1187"/>
      <c r="N23" s="1187"/>
      <c r="O23" s="1188"/>
      <c r="P23" s="1216"/>
      <c r="Q23" s="1187"/>
      <c r="R23" s="1188"/>
    </row>
    <row r="24" spans="1:18" ht="21" customHeight="1" x14ac:dyDescent="0.2">
      <c r="A24" s="1200"/>
      <c r="B24" s="1201"/>
      <c r="C24" s="904"/>
      <c r="D24" s="813"/>
      <c r="E24" s="814"/>
      <c r="F24" s="815"/>
      <c r="G24" s="818"/>
      <c r="H24" s="813"/>
      <c r="I24" s="828"/>
      <c r="J24" s="828"/>
      <c r="K24" s="829"/>
      <c r="L24" s="826">
        <f>SUM(J24:K24)</f>
        <v>0</v>
      </c>
      <c r="M24" s="1187"/>
      <c r="N24" s="1187"/>
      <c r="O24" s="1188"/>
      <c r="P24" s="1216"/>
      <c r="Q24" s="1187"/>
      <c r="R24" s="1188"/>
    </row>
    <row r="25" spans="1:18" ht="21" customHeight="1" x14ac:dyDescent="0.2">
      <c r="A25" s="1211" t="s">
        <v>262</v>
      </c>
      <c r="B25" s="1217"/>
      <c r="C25" s="820" t="s">
        <v>1575</v>
      </c>
      <c r="D25" s="821">
        <f>SUM(D20:D24)</f>
        <v>0</v>
      </c>
      <c r="E25" s="830" t="s">
        <v>263</v>
      </c>
      <c r="F25" s="830" t="s">
        <v>263</v>
      </c>
      <c r="G25" s="830" t="s">
        <v>263</v>
      </c>
      <c r="H25" s="830" t="s">
        <v>263</v>
      </c>
      <c r="I25" s="831">
        <f>SUM(I20:I24)</f>
        <v>0</v>
      </c>
      <c r="J25" s="831">
        <f>SUM(J20:J24)</f>
        <v>0</v>
      </c>
      <c r="K25" s="831">
        <f>SUM(K20:K24)</f>
        <v>0</v>
      </c>
      <c r="L25" s="831">
        <f>SUM(L20:L24)</f>
        <v>0</v>
      </c>
      <c r="M25" s="1218"/>
      <c r="N25" s="1218"/>
      <c r="O25" s="1219"/>
      <c r="P25" s="1220"/>
      <c r="Q25" s="1218"/>
      <c r="R25" s="1219"/>
    </row>
  </sheetData>
  <sheetProtection formatRows="0"/>
  <mergeCells count="46">
    <mergeCell ref="A25:B25"/>
    <mergeCell ref="M25:O25"/>
    <mergeCell ref="P25:R25"/>
    <mergeCell ref="A23:B23"/>
    <mergeCell ref="M23:O23"/>
    <mergeCell ref="P23:R23"/>
    <mergeCell ref="A24:B24"/>
    <mergeCell ref="M24:O24"/>
    <mergeCell ref="P24:R24"/>
    <mergeCell ref="A21:B21"/>
    <mergeCell ref="M21:O21"/>
    <mergeCell ref="P21:R21"/>
    <mergeCell ref="A22:B22"/>
    <mergeCell ref="M22:O22"/>
    <mergeCell ref="P22:R22"/>
    <mergeCell ref="M18:O19"/>
    <mergeCell ref="P18:R19"/>
    <mergeCell ref="A20:B20"/>
    <mergeCell ref="M20:O20"/>
    <mergeCell ref="P20:R20"/>
    <mergeCell ref="C18:C19"/>
    <mergeCell ref="D18:D19"/>
    <mergeCell ref="E18:E19"/>
    <mergeCell ref="A18:B19"/>
    <mergeCell ref="I18:I19"/>
    <mergeCell ref="J18:L18"/>
    <mergeCell ref="F18:F19"/>
    <mergeCell ref="G18:G19"/>
    <mergeCell ref="H18:H19"/>
    <mergeCell ref="A9:B9"/>
    <mergeCell ref="A10:B10"/>
    <mergeCell ref="A11:B11"/>
    <mergeCell ref="A12:B12"/>
    <mergeCell ref="A13:B13"/>
    <mergeCell ref="J6:L6"/>
    <mergeCell ref="M6:Q6"/>
    <mergeCell ref="R6:R7"/>
    <mergeCell ref="A8:B8"/>
    <mergeCell ref="A6:B7"/>
    <mergeCell ref="C6:C7"/>
    <mergeCell ref="D6:D7"/>
    <mergeCell ref="E6:E7"/>
    <mergeCell ref="F6:F7"/>
    <mergeCell ref="G6:G7"/>
    <mergeCell ref="H6:H7"/>
    <mergeCell ref="I6:I7"/>
  </mergeCells>
  <phoneticPr fontId="3"/>
  <dataValidations count="2">
    <dataValidation allowBlank="1" showInputMessage="1" showErrorMessage="1" errorTitle="入力規則違反" error="はい、いいえ、該当なし　の何れかを記入" sqref="O2:P3" xr:uid="{00000000-0002-0000-3900-000000000000}"/>
    <dataValidation type="list" allowBlank="1" showInputMessage="1" showErrorMessage="1" sqref="F8:F12 F20:F24" xr:uid="{00000000-0002-0000-3900-000001000000}">
      <formula1>"有,無"</formula1>
    </dataValidation>
  </dataValidations>
  <printOptions horizontalCentered="1"/>
  <pageMargins left="0.43307086614173229" right="0.31496062992125984" top="0.55118110236220474" bottom="0.70866141732283472" header="0.27559055118110237" footer="0.23622047244094491"/>
  <pageSetup paperSize="9" orientation="landscape" cellComments="asDisplayed" r:id="rId1"/>
  <headerFooter alignWithMargins="0">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34"/>
  <dimension ref="A1:M24"/>
  <sheetViews>
    <sheetView showGridLines="0" view="pageBreakPreview" zoomScale="70" zoomScaleNormal="80" zoomScaleSheetLayoutView="70" workbookViewId="0">
      <selection activeCell="V13" sqref="V13"/>
    </sheetView>
  </sheetViews>
  <sheetFormatPr defaultColWidth="3.08984375" defaultRowHeight="21" customHeight="1" x14ac:dyDescent="0.2"/>
  <cols>
    <col min="1" max="1" width="2.7265625" style="326" customWidth="1"/>
    <col min="2" max="2" width="3.26953125" style="326" customWidth="1"/>
    <col min="3" max="3" width="4.08984375" style="326" customWidth="1"/>
    <col min="4" max="4" width="5.7265625" style="326" customWidth="1"/>
    <col min="5" max="6" width="10.26953125" style="326" customWidth="1"/>
    <col min="7" max="7" width="18.08984375" style="326" customWidth="1"/>
    <col min="8" max="8" width="16.08984375" style="326" customWidth="1"/>
    <col min="9" max="10" width="8.6328125" style="326" customWidth="1"/>
    <col min="11" max="11" width="25.08984375" style="326" customWidth="1"/>
    <col min="12" max="12" width="23.36328125" style="326" customWidth="1"/>
    <col min="13" max="13" width="2.26953125" style="326" customWidth="1"/>
    <col min="14" max="14" width="1.7265625" style="326" customWidth="1"/>
    <col min="15" max="16384" width="3.08984375" style="326"/>
  </cols>
  <sheetData>
    <row r="1" spans="1:13" s="832" customFormat="1" ht="21" customHeight="1" x14ac:dyDescent="0.2">
      <c r="B1" s="347" t="s">
        <v>265</v>
      </c>
    </row>
    <row r="2" spans="1:13" s="832" customFormat="1" ht="21" customHeight="1" x14ac:dyDescent="0.2">
      <c r="C2" s="347" t="s">
        <v>1830</v>
      </c>
      <c r="L2" s="833"/>
      <c r="M2" s="833"/>
    </row>
    <row r="3" spans="1:13" s="832" customFormat="1" ht="21" customHeight="1" x14ac:dyDescent="0.2">
      <c r="C3" s="1221" t="s">
        <v>266</v>
      </c>
      <c r="D3" s="1222"/>
      <c r="E3" s="1222"/>
      <c r="F3" s="1223"/>
      <c r="G3" s="743" t="s">
        <v>254</v>
      </c>
      <c r="H3" s="912" t="s">
        <v>267</v>
      </c>
      <c r="I3" s="834" t="s">
        <v>268</v>
      </c>
      <c r="J3" s="1221" t="s">
        <v>398</v>
      </c>
      <c r="K3" s="1222"/>
      <c r="L3" s="1223"/>
      <c r="M3" s="833"/>
    </row>
    <row r="4" spans="1:13" s="347" customFormat="1" ht="21" customHeight="1" x14ac:dyDescent="0.2">
      <c r="C4" s="1224"/>
      <c r="D4" s="1225"/>
      <c r="E4" s="1225"/>
      <c r="F4" s="1226"/>
      <c r="G4" s="902"/>
      <c r="H4" s="905"/>
      <c r="I4" s="909"/>
      <c r="J4" s="1224"/>
      <c r="K4" s="1225"/>
      <c r="L4" s="1226"/>
      <c r="M4" s="868"/>
    </row>
    <row r="5" spans="1:13" s="347" customFormat="1" ht="21" customHeight="1" x14ac:dyDescent="0.2">
      <c r="C5" s="1224"/>
      <c r="D5" s="1225"/>
      <c r="E5" s="1225"/>
      <c r="F5" s="1226"/>
      <c r="G5" s="902"/>
      <c r="H5" s="905"/>
      <c r="I5" s="909"/>
      <c r="J5" s="1224"/>
      <c r="K5" s="1225"/>
      <c r="L5" s="1226"/>
    </row>
    <row r="6" spans="1:13" s="347" customFormat="1" ht="21" customHeight="1" x14ac:dyDescent="0.2">
      <c r="C6" s="1224"/>
      <c r="D6" s="1225"/>
      <c r="E6" s="1225"/>
      <c r="F6" s="1226"/>
      <c r="G6" s="902"/>
      <c r="H6" s="905"/>
      <c r="I6" s="909"/>
      <c r="J6" s="1224"/>
      <c r="K6" s="1225"/>
      <c r="L6" s="1226"/>
    </row>
    <row r="8" spans="1:13" ht="21" customHeight="1" x14ac:dyDescent="0.2">
      <c r="B8" s="347" t="s">
        <v>269</v>
      </c>
      <c r="M8" s="781"/>
    </row>
    <row r="9" spans="1:13" ht="21" customHeight="1" x14ac:dyDescent="0.2">
      <c r="C9" s="1227"/>
      <c r="D9" s="1227"/>
      <c r="E9" s="1227"/>
      <c r="F9" s="759" t="s">
        <v>270</v>
      </c>
      <c r="J9" s="347"/>
      <c r="K9" s="347"/>
      <c r="M9" s="781"/>
    </row>
    <row r="10" spans="1:13" ht="21" customHeight="1" x14ac:dyDescent="0.2">
      <c r="C10" s="1231" t="s">
        <v>386</v>
      </c>
      <c r="D10" s="1232"/>
      <c r="E10" s="1233"/>
      <c r="F10" s="1228"/>
      <c r="G10" s="1228"/>
      <c r="H10" s="1228"/>
      <c r="I10" s="1228"/>
      <c r="J10" s="1228"/>
      <c r="K10" s="1228"/>
      <c r="L10" s="1228"/>
      <c r="M10" s="781"/>
    </row>
    <row r="11" spans="1:13" ht="21" customHeight="1" x14ac:dyDescent="0.2">
      <c r="C11" s="399"/>
      <c r="D11" s="747"/>
      <c r="E11" s="747"/>
      <c r="F11" s="747"/>
      <c r="G11" s="764"/>
      <c r="H11" s="764"/>
      <c r="I11" s="764"/>
      <c r="J11" s="764"/>
      <c r="K11" s="764"/>
      <c r="L11" s="747"/>
      <c r="M11" s="781"/>
    </row>
    <row r="12" spans="1:13" s="347" customFormat="1" ht="21" customHeight="1" x14ac:dyDescent="0.2">
      <c r="A12" s="480" t="s">
        <v>201</v>
      </c>
      <c r="B12" s="347" t="s">
        <v>271</v>
      </c>
    </row>
    <row r="13" spans="1:13" s="347" customFormat="1" ht="21" customHeight="1" x14ac:dyDescent="0.2">
      <c r="C13" s="347" t="s">
        <v>399</v>
      </c>
      <c r="D13" s="1229" t="s">
        <v>481</v>
      </c>
      <c r="E13" s="1229"/>
      <c r="F13" s="1229"/>
      <c r="G13" s="1229"/>
      <c r="H13" s="1229"/>
      <c r="I13" s="1229"/>
      <c r="J13" s="1229"/>
      <c r="K13" s="1229"/>
      <c r="L13" s="1230"/>
    </row>
    <row r="14" spans="1:13" s="347" customFormat="1" ht="21" customHeight="1" x14ac:dyDescent="0.2">
      <c r="C14" s="835"/>
      <c r="D14" s="836"/>
      <c r="E14" s="910"/>
      <c r="F14" s="910"/>
      <c r="G14" s="910"/>
      <c r="H14" s="910"/>
      <c r="I14" s="1227"/>
      <c r="J14" s="1227"/>
      <c r="K14" s="781" t="s">
        <v>607</v>
      </c>
    </row>
    <row r="15" spans="1:13" s="347" customFormat="1" ht="21" customHeight="1" x14ac:dyDescent="0.2">
      <c r="A15" s="781" t="s">
        <v>400</v>
      </c>
      <c r="C15" s="347" t="s">
        <v>401</v>
      </c>
      <c r="D15" s="347" t="s">
        <v>272</v>
      </c>
      <c r="I15" s="1227"/>
      <c r="J15" s="1227"/>
      <c r="K15" s="781" t="s">
        <v>607</v>
      </c>
    </row>
    <row r="16" spans="1:13" s="347" customFormat="1" ht="21" customHeight="1" x14ac:dyDescent="0.2">
      <c r="C16" s="979"/>
      <c r="D16" s="979"/>
      <c r="E16" s="979"/>
      <c r="F16" s="868"/>
    </row>
    <row r="17" spans="1:12" s="832" customFormat="1" ht="21" customHeight="1" x14ac:dyDescent="0.2">
      <c r="A17" s="347" t="s">
        <v>482</v>
      </c>
      <c r="C17" s="347"/>
      <c r="D17" s="347"/>
      <c r="E17" s="347"/>
      <c r="F17" s="347"/>
      <c r="G17" s="479"/>
      <c r="H17" s="347"/>
    </row>
    <row r="18" spans="1:12" s="832" customFormat="1" ht="21" customHeight="1" x14ac:dyDescent="0.2">
      <c r="A18" s="347" t="s">
        <v>273</v>
      </c>
      <c r="B18" s="347"/>
      <c r="I18" s="1235"/>
      <c r="J18" s="1235"/>
      <c r="K18" s="347" t="s">
        <v>606</v>
      </c>
    </row>
    <row r="19" spans="1:12" s="832" customFormat="1" ht="21" customHeight="1" x14ac:dyDescent="0.2">
      <c r="A19" s="347" t="s">
        <v>274</v>
      </c>
      <c r="B19" s="347"/>
      <c r="I19" s="1235"/>
      <c r="J19" s="1235"/>
      <c r="K19" s="347" t="s">
        <v>606</v>
      </c>
    </row>
    <row r="20" spans="1:12" s="832" customFormat="1" ht="21" customHeight="1" x14ac:dyDescent="0.2">
      <c r="B20" s="347"/>
      <c r="C20" s="347"/>
      <c r="D20" s="347"/>
      <c r="E20" s="347"/>
      <c r="F20" s="347"/>
      <c r="G20" s="347"/>
      <c r="H20" s="347"/>
    </row>
    <row r="21" spans="1:12" s="832" customFormat="1" ht="21" customHeight="1" x14ac:dyDescent="0.2">
      <c r="A21" s="347" t="s">
        <v>1831</v>
      </c>
      <c r="C21" s="347"/>
      <c r="D21" s="347"/>
      <c r="E21" s="347"/>
      <c r="F21" s="347"/>
      <c r="G21" s="347"/>
      <c r="H21" s="347"/>
    </row>
    <row r="22" spans="1:12" s="832" customFormat="1" ht="21" customHeight="1" x14ac:dyDescent="0.2">
      <c r="A22" s="347" t="s">
        <v>1832</v>
      </c>
      <c r="B22" s="347"/>
      <c r="E22" s="347"/>
      <c r="F22" s="347"/>
      <c r="G22" s="347"/>
      <c r="H22" s="347"/>
    </row>
    <row r="23" spans="1:12" s="832" customFormat="1" ht="21" customHeight="1" x14ac:dyDescent="0.2">
      <c r="D23" s="1236" t="s">
        <v>483</v>
      </c>
      <c r="E23" s="1102"/>
      <c r="F23" s="1102"/>
      <c r="G23" s="1102"/>
      <c r="H23" s="1069"/>
      <c r="I23" s="1224"/>
      <c r="J23" s="1225"/>
      <c r="K23" s="1225"/>
      <c r="L23" s="1226"/>
    </row>
    <row r="24" spans="1:12" s="825" customFormat="1" ht="21" customHeight="1" x14ac:dyDescent="0.2">
      <c r="D24" s="1234" t="s">
        <v>275</v>
      </c>
      <c r="E24" s="1102"/>
      <c r="F24" s="1102"/>
      <c r="G24" s="1102"/>
      <c r="H24" s="1069"/>
      <c r="I24" s="1224"/>
      <c r="J24" s="1225"/>
      <c r="K24" s="1225"/>
      <c r="L24" s="1226"/>
    </row>
  </sheetData>
  <sheetProtection formatRows="0"/>
  <mergeCells count="21">
    <mergeCell ref="I14:J14"/>
    <mergeCell ref="D24:H24"/>
    <mergeCell ref="I24:L24"/>
    <mergeCell ref="I15:J15"/>
    <mergeCell ref="C16:E16"/>
    <mergeCell ref="I18:J18"/>
    <mergeCell ref="I19:J19"/>
    <mergeCell ref="D23:H23"/>
    <mergeCell ref="I23:L23"/>
    <mergeCell ref="C6:F6"/>
    <mergeCell ref="J6:L6"/>
    <mergeCell ref="C9:E9"/>
    <mergeCell ref="F10:L10"/>
    <mergeCell ref="D13:L13"/>
    <mergeCell ref="C10:E10"/>
    <mergeCell ref="C3:F3"/>
    <mergeCell ref="J3:L3"/>
    <mergeCell ref="C4:F4"/>
    <mergeCell ref="J4:L4"/>
    <mergeCell ref="C5:F5"/>
    <mergeCell ref="J5:L5"/>
  </mergeCells>
  <phoneticPr fontId="3"/>
  <dataValidations count="4">
    <dataValidation type="list" allowBlank="1" showInputMessage="1" showErrorMessage="1" errorTitle="入力規則違反" error="はい、いいえ、該当なし　の何れかを記入" sqref="I14:I15" xr:uid="{00000000-0002-0000-3A00-000000000000}">
      <formula1>"はい,いいえ,該当なし"</formula1>
    </dataValidation>
    <dataValidation type="list" allowBlank="1" showInputMessage="1" showErrorMessage="1" sqref="I18:I19" xr:uid="{00000000-0002-0000-3A00-000001000000}">
      <formula1>"ある,なし"</formula1>
    </dataValidation>
    <dataValidation type="list" allowBlank="1" showInputMessage="1" showErrorMessage="1" sqref="I4:I6" xr:uid="{00000000-0002-0000-3A00-000002000000}">
      <formula1>"有,無"</formula1>
    </dataValidation>
    <dataValidation type="list" allowBlank="1" showInputMessage="1" showErrorMessage="1" errorTitle="入力規則違反" error="はい、いいえ、該当なし　の何れかを記入" sqref="C9:E9" xr:uid="{00000000-0002-0000-3A00-000003000000}">
      <formula1>"いる,いない,,該当なし"</formula1>
    </dataValidation>
  </dataValidations>
  <printOptions horizontalCentered="1"/>
  <pageMargins left="0.43307086614173229" right="0.31496062992125984" top="0.55118110236220474" bottom="0.70866141732283472" header="0.27559055118110237" footer="0.23622047244094491"/>
  <pageSetup paperSize="9" orientation="landscape" cellComments="asDisplayed" r:id="rId1"/>
  <headerFooter alignWithMargins="0">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8"/>
  <dimension ref="A1:BR22"/>
  <sheetViews>
    <sheetView showGridLines="0" view="pageBreakPreview" zoomScale="74" zoomScaleNormal="100" zoomScaleSheetLayoutView="74" workbookViewId="0">
      <selection activeCell="S13" sqref="S13"/>
    </sheetView>
  </sheetViews>
  <sheetFormatPr defaultColWidth="6" defaultRowHeight="21" customHeight="1" x14ac:dyDescent="0.2"/>
  <cols>
    <col min="1" max="1" width="8.90625" style="378" customWidth="1"/>
    <col min="2" max="3" width="15.90625" style="378" customWidth="1"/>
    <col min="4" max="4" width="5" style="378" customWidth="1"/>
    <col min="5" max="6" width="15.6328125" style="378" customWidth="1"/>
    <col min="7" max="7" width="6" style="378"/>
    <col min="8" max="8" width="4.453125" style="378" customWidth="1"/>
    <col min="9" max="16384" width="6" style="378"/>
  </cols>
  <sheetData>
    <row r="1" spans="1:70" s="409" customFormat="1" ht="21" customHeight="1" x14ac:dyDescent="0.2">
      <c r="A1" s="409" t="s">
        <v>457</v>
      </c>
    </row>
    <row r="2" spans="1:70" s="409" customFormat="1" ht="21" customHeight="1" x14ac:dyDescent="0.2">
      <c r="A2" s="409" t="s">
        <v>484</v>
      </c>
      <c r="F2" s="895"/>
      <c r="G2" s="745" t="s">
        <v>12</v>
      </c>
    </row>
    <row r="3" spans="1:70" s="351" customFormat="1" ht="21" customHeight="1" x14ac:dyDescent="0.2"/>
    <row r="4" spans="1:70" s="409" customFormat="1" ht="21" customHeight="1" x14ac:dyDescent="0.2">
      <c r="A4" s="409" t="s">
        <v>485</v>
      </c>
    </row>
    <row r="5" spans="1:70" s="409" customFormat="1" ht="21" customHeight="1" x14ac:dyDescent="0.2">
      <c r="A5" s="361" t="s">
        <v>402</v>
      </c>
      <c r="B5" s="417"/>
      <c r="C5" s="472" t="s">
        <v>403</v>
      </c>
      <c r="D5" s="361" t="s">
        <v>404</v>
      </c>
      <c r="E5" s="417"/>
      <c r="F5" s="472" t="s">
        <v>405</v>
      </c>
    </row>
    <row r="6" spans="1:70" s="409" customFormat="1" ht="21" customHeight="1" x14ac:dyDescent="0.2">
      <c r="D6" s="472"/>
    </row>
    <row r="7" spans="1:70" s="839" customFormat="1" ht="21" customHeight="1" x14ac:dyDescent="0.2">
      <c r="A7" s="837" t="s">
        <v>622</v>
      </c>
      <c r="B7" s="838"/>
      <c r="D7" s="838"/>
      <c r="E7" s="838"/>
    </row>
    <row r="8" spans="1:70" s="837" customFormat="1" ht="21" customHeight="1" x14ac:dyDescent="0.2">
      <c r="A8" s="840"/>
      <c r="B8" s="841" t="s">
        <v>276</v>
      </c>
      <c r="C8" s="842"/>
      <c r="D8" s="1238" t="s">
        <v>277</v>
      </c>
      <c r="E8" s="1239"/>
      <c r="F8" s="842"/>
      <c r="G8" s="843"/>
      <c r="H8" s="843"/>
      <c r="I8" s="843"/>
      <c r="J8" s="843"/>
      <c r="K8" s="843"/>
      <c r="L8" s="843"/>
      <c r="M8" s="843"/>
      <c r="N8" s="843"/>
      <c r="O8" s="843"/>
      <c r="P8" s="843"/>
      <c r="Q8" s="843"/>
      <c r="R8" s="843"/>
      <c r="S8" s="843"/>
      <c r="T8" s="843"/>
      <c r="U8" s="843"/>
      <c r="V8" s="843"/>
      <c r="W8" s="843"/>
      <c r="X8" s="843"/>
      <c r="Y8" s="843"/>
      <c r="Z8" s="843"/>
      <c r="AA8" s="843"/>
      <c r="AB8" s="843"/>
      <c r="AC8" s="843"/>
      <c r="AD8" s="843"/>
      <c r="AE8" s="843"/>
      <c r="AF8" s="843"/>
      <c r="AG8" s="843"/>
      <c r="AH8" s="843"/>
      <c r="AI8" s="843"/>
      <c r="AJ8" s="843"/>
      <c r="AK8" s="843"/>
      <c r="AL8" s="843"/>
      <c r="AM8" s="843"/>
      <c r="AN8" s="843"/>
      <c r="AO8" s="843"/>
      <c r="AP8" s="843"/>
      <c r="AQ8" s="843"/>
      <c r="AR8" s="843"/>
      <c r="AS8" s="843"/>
      <c r="AT8" s="843"/>
      <c r="AU8" s="843"/>
      <c r="AV8" s="843"/>
      <c r="AW8" s="843"/>
      <c r="AX8" s="843"/>
      <c r="AY8" s="843"/>
      <c r="AZ8" s="843"/>
      <c r="BA8" s="843"/>
      <c r="BB8" s="843"/>
      <c r="BC8" s="843"/>
      <c r="BD8" s="843"/>
      <c r="BE8" s="843"/>
      <c r="BF8" s="843"/>
      <c r="BG8" s="843"/>
      <c r="BH8" s="843"/>
      <c r="BI8" s="843"/>
      <c r="BJ8" s="843"/>
      <c r="BK8" s="843"/>
      <c r="BL8" s="843"/>
      <c r="BM8" s="843"/>
      <c r="BN8" s="843"/>
      <c r="BO8" s="843"/>
      <c r="BP8" s="843"/>
      <c r="BQ8" s="843"/>
      <c r="BR8" s="843"/>
    </row>
    <row r="9" spans="1:70" s="839" customFormat="1" ht="21" customHeight="1" x14ac:dyDescent="0.2">
      <c r="A9" s="844" t="s">
        <v>201</v>
      </c>
      <c r="B9" s="841" t="s">
        <v>234</v>
      </c>
      <c r="C9" s="842"/>
      <c r="D9" s="1238" t="s">
        <v>278</v>
      </c>
      <c r="E9" s="1239"/>
      <c r="F9" s="842"/>
    </row>
    <row r="10" spans="1:70" s="351" customFormat="1" ht="21" customHeight="1" x14ac:dyDescent="0.2"/>
    <row r="11" spans="1:70" s="327" customFormat="1" ht="21" customHeight="1" x14ac:dyDescent="0.2">
      <c r="A11" s="327" t="s">
        <v>486</v>
      </c>
    </row>
    <row r="12" spans="1:70" s="327" customFormat="1" ht="21" customHeight="1" x14ac:dyDescent="0.2">
      <c r="A12" s="327" t="s">
        <v>487</v>
      </c>
      <c r="G12" s="1240"/>
      <c r="H12" s="1241"/>
      <c r="I12" s="1242"/>
      <c r="J12" s="745" t="s">
        <v>488</v>
      </c>
    </row>
    <row r="13" spans="1:70" s="327" customFormat="1" ht="21" customHeight="1" x14ac:dyDescent="0.2">
      <c r="A13" s="327" t="s">
        <v>489</v>
      </c>
      <c r="G13" s="1243"/>
      <c r="H13" s="1243"/>
      <c r="I13" s="1243"/>
      <c r="J13" s="745" t="s">
        <v>490</v>
      </c>
    </row>
    <row r="14" spans="1:70" s="327" customFormat="1" ht="21" customHeight="1" x14ac:dyDescent="0.2">
      <c r="E14" s="329"/>
      <c r="F14" s="746"/>
    </row>
    <row r="15" spans="1:70" s="408" customFormat="1" ht="21" customHeight="1" x14ac:dyDescent="0.2">
      <c r="A15" s="409" t="s">
        <v>1833</v>
      </c>
      <c r="B15" s="409"/>
      <c r="C15" s="409"/>
      <c r="D15" s="409"/>
      <c r="E15" s="409"/>
      <c r="F15" s="409"/>
      <c r="G15" s="409"/>
      <c r="H15" s="409"/>
      <c r="I15" s="409"/>
    </row>
    <row r="16" spans="1:70" s="408" customFormat="1" ht="21" customHeight="1" x14ac:dyDescent="0.2">
      <c r="A16" s="409"/>
      <c r="B16" s="801"/>
      <c r="C16" s="409" t="s">
        <v>495</v>
      </c>
      <c r="D16" s="746"/>
      <c r="E16" s="409"/>
      <c r="F16" s="409"/>
      <c r="G16" s="409"/>
      <c r="H16" s="409"/>
      <c r="I16" s="409"/>
    </row>
    <row r="17" spans="1:13" s="408" customFormat="1" ht="21" customHeight="1" x14ac:dyDescent="0.2">
      <c r="A17" s="409" t="s">
        <v>1387</v>
      </c>
      <c r="B17" s="409"/>
      <c r="C17" s="409"/>
      <c r="D17" s="409"/>
      <c r="E17" s="409"/>
      <c r="F17" s="409"/>
      <c r="G17" s="409"/>
      <c r="H17" s="409"/>
      <c r="I17" s="409"/>
    </row>
    <row r="18" spans="1:13" ht="30" customHeight="1" x14ac:dyDescent="0.2">
      <c r="A18" s="409"/>
      <c r="B18" s="330" t="s">
        <v>453</v>
      </c>
      <c r="C18" s="773"/>
      <c r="D18" s="330" t="s">
        <v>1388</v>
      </c>
      <c r="E18" s="1237"/>
      <c r="F18" s="1237"/>
      <c r="G18" s="1237"/>
      <c r="H18" s="1237"/>
      <c r="I18" s="1237"/>
      <c r="J18" s="1237"/>
      <c r="K18" s="1237"/>
      <c r="L18" s="1237"/>
      <c r="M18" s="1237"/>
    </row>
    <row r="19" spans="1:13" ht="30" customHeight="1" x14ac:dyDescent="0.2">
      <c r="B19" s="330" t="s">
        <v>454</v>
      </c>
      <c r="C19" s="773"/>
      <c r="D19" s="330" t="s">
        <v>428</v>
      </c>
      <c r="E19" s="1237"/>
      <c r="F19" s="1237"/>
      <c r="G19" s="1237"/>
      <c r="H19" s="1237"/>
      <c r="I19" s="1237"/>
      <c r="J19" s="1237"/>
      <c r="K19" s="1237"/>
      <c r="L19" s="1237"/>
      <c r="M19" s="1237"/>
    </row>
    <row r="21" spans="1:13" ht="21" customHeight="1" x14ac:dyDescent="0.2">
      <c r="A21" s="409" t="s">
        <v>1834</v>
      </c>
      <c r="B21" s="911"/>
      <c r="C21" s="911"/>
      <c r="D21" s="911"/>
      <c r="E21" s="911"/>
      <c r="F21" s="898"/>
    </row>
    <row r="22" spans="1:13" ht="21" customHeight="1" x14ac:dyDescent="0.2">
      <c r="B22" s="801"/>
      <c r="C22" s="409" t="s">
        <v>103</v>
      </c>
    </row>
  </sheetData>
  <sheetProtection formatRows="0"/>
  <mergeCells count="6">
    <mergeCell ref="E19:M19"/>
    <mergeCell ref="D8:E8"/>
    <mergeCell ref="D9:E9"/>
    <mergeCell ref="G12:I12"/>
    <mergeCell ref="G13:I13"/>
    <mergeCell ref="E18:M18"/>
  </mergeCells>
  <phoneticPr fontId="3"/>
  <dataValidations count="6">
    <dataValidation type="list" operator="equal" allowBlank="1" showInputMessage="1" showErrorMessage="1" errorTitle="入力規則違反" error="リストから選択してください" sqref="E14" xr:uid="{00000000-0002-0000-3B00-000000000000}">
      <formula1>"ある,ない,非該当"</formula1>
    </dataValidation>
    <dataValidation type="list" operator="equal" allowBlank="1" showInputMessage="1" showErrorMessage="1" errorTitle="入力規則違反" error="リストから選択してください" sqref="F2" xr:uid="{00000000-0002-0000-3B00-000001000000}">
      <formula1>"いる,いない"</formula1>
    </dataValidation>
    <dataValidation type="list" allowBlank="1" showInputMessage="1" showErrorMessage="1" sqref="G12:I12 B22" xr:uid="{00000000-0002-0000-3B00-000002000000}">
      <formula1>"いる,いない"</formula1>
    </dataValidation>
    <dataValidation type="list" allowBlank="1" showInputMessage="1" showErrorMessage="1" sqref="G13:I13" xr:uid="{00000000-0002-0000-3B00-000003000000}">
      <formula1>"ある,ない"</formula1>
    </dataValidation>
    <dataValidation type="list" allowBlank="1" showInputMessage="1" showErrorMessage="1" errorTitle="入力規則違反" error="リストから選択してください" sqref="C8:C9 F8:F9" xr:uid="{00000000-0002-0000-3B00-000004000000}">
      <formula1>"○"</formula1>
    </dataValidation>
    <dataValidation type="list" allowBlank="1" showInputMessage="1" showErrorMessage="1" sqref="B16" xr:uid="{00000000-0002-0000-3B00-000005000000}">
      <formula1>"ある,なし"</formula1>
    </dataValidation>
  </dataValidations>
  <printOptions horizontalCentered="1"/>
  <pageMargins left="0.43307086614173229" right="0.31496062992125984" top="0.55118110236220474" bottom="0.70866141732283472" header="0.27559055118110237" footer="0.23622047244094491"/>
  <pageSetup paperSize="9" orientation="landscape" cellComments="asDisplayed" r:id="rId1"/>
  <headerFooter alignWithMargins="0">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71"/>
  <dimension ref="A1:G20"/>
  <sheetViews>
    <sheetView showGridLines="0" zoomScaleNormal="100" zoomScaleSheetLayoutView="100" workbookViewId="0">
      <selection activeCell="F8" sqref="F8"/>
    </sheetView>
  </sheetViews>
  <sheetFormatPr defaultColWidth="6" defaultRowHeight="25" customHeight="1" x14ac:dyDescent="0.2"/>
  <cols>
    <col min="1" max="1" width="4.453125" style="10" customWidth="1"/>
    <col min="2" max="2" width="9.36328125" style="10" customWidth="1"/>
    <col min="3" max="3" width="126.90625" style="10" customWidth="1"/>
    <col min="4" max="4" width="4.26953125" style="10" customWidth="1"/>
    <col min="5" max="5" width="4.453125" style="10" customWidth="1"/>
    <col min="6" max="6" width="6" style="10" customWidth="1"/>
    <col min="7" max="7" width="8.984375E-2" style="10" customWidth="1"/>
    <col min="8" max="16384" width="6" style="10"/>
  </cols>
  <sheetData>
    <row r="1" spans="1:7" s="42" customFormat="1" ht="46.5" customHeight="1" x14ac:dyDescent="0.2">
      <c r="A1" s="1244" t="s">
        <v>618</v>
      </c>
      <c r="B1" s="1245"/>
      <c r="C1" s="1245"/>
    </row>
    <row r="2" spans="1:7" ht="21" customHeight="1" x14ac:dyDescent="0.2">
      <c r="A2" s="5" t="s">
        <v>279</v>
      </c>
      <c r="B2" s="5"/>
      <c r="C2" s="5"/>
      <c r="D2" s="5"/>
      <c r="E2" s="5"/>
      <c r="F2" s="5"/>
      <c r="G2" s="5"/>
    </row>
    <row r="3" spans="1:7" ht="21" customHeight="1" x14ac:dyDescent="0.2">
      <c r="A3" s="5" t="s">
        <v>623</v>
      </c>
      <c r="B3" s="5"/>
      <c r="C3" s="5"/>
      <c r="D3" s="5"/>
      <c r="E3" s="5"/>
      <c r="F3" s="5"/>
      <c r="G3" s="5"/>
    </row>
    <row r="4" spans="1:7" ht="4.5" customHeight="1" x14ac:dyDescent="0.2">
      <c r="A4" s="5" t="s">
        <v>406</v>
      </c>
      <c r="B4" s="5"/>
      <c r="C4" s="5"/>
      <c r="D4" s="5"/>
      <c r="E4" s="5"/>
      <c r="F4" s="5"/>
      <c r="G4" s="5"/>
    </row>
    <row r="5" spans="1:7" ht="20.25" customHeight="1" x14ac:dyDescent="0.2">
      <c r="A5" s="5" t="s">
        <v>619</v>
      </c>
      <c r="B5" s="5"/>
      <c r="C5" s="5"/>
    </row>
    <row r="6" spans="1:7" ht="7.5" customHeight="1" x14ac:dyDescent="0.2">
      <c r="A6" s="5" t="s">
        <v>185</v>
      </c>
      <c r="B6" s="5"/>
      <c r="C6" s="5"/>
    </row>
    <row r="7" spans="1:7" ht="23.25" customHeight="1" x14ac:dyDescent="0.2">
      <c r="A7" s="5"/>
      <c r="B7" s="52"/>
      <c r="C7" s="177" t="s">
        <v>586</v>
      </c>
    </row>
    <row r="8" spans="1:7" ht="61.5" customHeight="1" x14ac:dyDescent="0.2">
      <c r="B8" s="52"/>
      <c r="C8" s="142" t="s">
        <v>319</v>
      </c>
    </row>
    <row r="9" spans="1:7" ht="22.5" customHeight="1" x14ac:dyDescent="0.2">
      <c r="B9" s="52"/>
      <c r="C9" s="30" t="s">
        <v>280</v>
      </c>
    </row>
    <row r="10" spans="1:7" ht="32.25" customHeight="1" x14ac:dyDescent="0.2">
      <c r="B10" s="52"/>
      <c r="C10" s="142" t="s">
        <v>320</v>
      </c>
    </row>
    <row r="11" spans="1:7" ht="31.5" customHeight="1" x14ac:dyDescent="0.2">
      <c r="B11" s="52"/>
      <c r="C11" s="143" t="s">
        <v>281</v>
      </c>
    </row>
    <row r="12" spans="1:7" ht="32.25" customHeight="1" x14ac:dyDescent="0.2">
      <c r="B12" s="52"/>
      <c r="C12" s="142" t="s">
        <v>587</v>
      </c>
    </row>
    <row r="13" spans="1:7" ht="21" customHeight="1" x14ac:dyDescent="0.2">
      <c r="B13" s="52"/>
      <c r="C13" s="30" t="s">
        <v>321</v>
      </c>
    </row>
    <row r="14" spans="1:7" ht="19.5" customHeight="1" x14ac:dyDescent="0.2">
      <c r="B14" s="7"/>
      <c r="C14" s="142" t="s">
        <v>588</v>
      </c>
    </row>
    <row r="15" spans="1:7" ht="7.5" customHeight="1" x14ac:dyDescent="0.2"/>
    <row r="16" spans="1:7" ht="18.75" customHeight="1" x14ac:dyDescent="0.2">
      <c r="A16" s="10" t="s">
        <v>456</v>
      </c>
    </row>
    <row r="17" spans="2:3" ht="66" customHeight="1" x14ac:dyDescent="0.2">
      <c r="B17" s="8"/>
      <c r="C17" s="142" t="s">
        <v>407</v>
      </c>
    </row>
    <row r="18" spans="2:3" ht="81" customHeight="1" x14ac:dyDescent="0.2">
      <c r="B18" s="8"/>
      <c r="C18" s="142" t="s">
        <v>612</v>
      </c>
    </row>
    <row r="19" spans="2:3" ht="21" customHeight="1" x14ac:dyDescent="0.2">
      <c r="B19" s="8"/>
      <c r="C19" s="142" t="s">
        <v>576</v>
      </c>
    </row>
    <row r="20" spans="2:3" ht="13.5" customHeight="1" x14ac:dyDescent="0.2"/>
  </sheetData>
  <mergeCells count="1">
    <mergeCell ref="A1:C1"/>
  </mergeCells>
  <phoneticPr fontId="3"/>
  <dataValidations count="1">
    <dataValidation type="list" operator="equal" allowBlank="1" showInputMessage="1" showErrorMessage="1" errorTitle="入力規則違反" error="リストから選択してください" sqref="B17:B19 B7:B14" xr:uid="{00000000-0002-0000-3C00-000000000000}">
      <formula1>"○"</formula1>
    </dataValidation>
  </dataValidations>
  <printOptions horizontalCentered="1"/>
  <pageMargins left="0.43307086614173229" right="0.31496062992125984" top="0.55118110236220474" bottom="0.70866141732283472" header="0.27559055118110237" footer="0.23622047244094491"/>
  <pageSetup paperSize="9" scale="92" orientation="landscape" cellComments="asDisplayed" r:id="rId1"/>
  <headerFooter alignWithMargins="0">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4"/>
  <dimension ref="A1:J24"/>
  <sheetViews>
    <sheetView showGridLines="0" zoomScaleNormal="100" workbookViewId="0">
      <selection activeCell="H10" sqref="H10"/>
    </sheetView>
  </sheetViews>
  <sheetFormatPr defaultColWidth="9" defaultRowHeight="21" customHeight="1" x14ac:dyDescent="0.2"/>
  <cols>
    <col min="1" max="1" width="5.453125" style="16" customWidth="1"/>
    <col min="2" max="2" width="6.08984375" style="16" customWidth="1"/>
    <col min="3" max="3" width="14" style="16" customWidth="1"/>
    <col min="4" max="4" width="20.6328125" style="16" customWidth="1"/>
    <col min="5" max="5" width="22.453125" style="16" customWidth="1"/>
    <col min="6" max="6" width="20.6328125" style="16" customWidth="1"/>
    <col min="7" max="7" width="18.6328125" style="16" customWidth="1"/>
    <col min="8" max="8" width="33.08984375" style="16" customWidth="1"/>
    <col min="9" max="9" width="3.08984375" style="16" customWidth="1"/>
    <col min="10" max="16384" width="9" style="16"/>
  </cols>
  <sheetData>
    <row r="1" spans="1:10" ht="21" customHeight="1" x14ac:dyDescent="0.2">
      <c r="A1" s="2" t="s">
        <v>284</v>
      </c>
    </row>
    <row r="2" spans="1:10" ht="17.25" customHeight="1" x14ac:dyDescent="0.2">
      <c r="A2" s="16" t="s">
        <v>322</v>
      </c>
    </row>
    <row r="4" spans="1:10" s="53" customFormat="1" ht="16.5" customHeight="1" x14ac:dyDescent="0.2">
      <c r="A4" s="53" t="s">
        <v>455</v>
      </c>
    </row>
    <row r="5" spans="1:10" s="6" customFormat="1" ht="21" customHeight="1" x14ac:dyDescent="0.2">
      <c r="A5" s="53"/>
      <c r="B5" s="1246"/>
      <c r="C5" s="1247"/>
      <c r="D5" s="43" t="s">
        <v>228</v>
      </c>
      <c r="E5" s="51"/>
      <c r="G5" s="10"/>
      <c r="H5" s="10"/>
      <c r="I5" s="19"/>
      <c r="J5" s="19"/>
    </row>
    <row r="6" spans="1:10" s="6" customFormat="1" ht="21" customHeight="1" x14ac:dyDescent="0.2">
      <c r="A6" s="53"/>
      <c r="B6" s="50" t="s">
        <v>383</v>
      </c>
      <c r="C6" s="54"/>
      <c r="D6" s="1248"/>
      <c r="E6" s="1249"/>
      <c r="F6" s="1249"/>
      <c r="G6" s="1249"/>
      <c r="H6" s="1250"/>
      <c r="I6" s="41"/>
      <c r="J6" s="41"/>
    </row>
    <row r="7" spans="1:10" s="6" customFormat="1" ht="18.75" customHeight="1" x14ac:dyDescent="0.2">
      <c r="A7" s="53"/>
      <c r="B7" s="15"/>
      <c r="C7" s="15"/>
      <c r="D7" s="46"/>
      <c r="E7" s="46"/>
      <c r="F7" s="46"/>
      <c r="G7" s="46"/>
      <c r="H7" s="46"/>
      <c r="I7" s="41"/>
      <c r="J7" s="41"/>
    </row>
    <row r="8" spans="1:10" ht="21" customHeight="1" x14ac:dyDescent="0.2">
      <c r="A8" s="2" t="s">
        <v>323</v>
      </c>
    </row>
    <row r="9" spans="1:10" s="55" customFormat="1" ht="21" customHeight="1" x14ac:dyDescent="0.2">
      <c r="A9" s="5"/>
      <c r="B9" s="1246"/>
      <c r="C9" s="1247"/>
      <c r="D9" s="43" t="s">
        <v>228</v>
      </c>
      <c r="E9" s="42"/>
    </row>
    <row r="10" spans="1:10" s="55" customFormat="1" ht="21" customHeight="1" x14ac:dyDescent="0.2">
      <c r="A10" s="14" t="s">
        <v>408</v>
      </c>
      <c r="B10" s="1251" t="s">
        <v>409</v>
      </c>
      <c r="C10" s="1252"/>
      <c r="D10" s="187"/>
      <c r="E10" s="42" t="s">
        <v>589</v>
      </c>
      <c r="F10" s="42"/>
    </row>
    <row r="11" spans="1:10" ht="18.75" customHeight="1" x14ac:dyDescent="0.2">
      <c r="A11" s="35"/>
    </row>
    <row r="12" spans="1:10" ht="13" x14ac:dyDescent="0.2">
      <c r="A12" s="2" t="s">
        <v>324</v>
      </c>
    </row>
    <row r="13" spans="1:10" ht="21" customHeight="1" x14ac:dyDescent="0.2">
      <c r="A13" s="2" t="s">
        <v>590</v>
      </c>
    </row>
    <row r="14" spans="1:10" ht="21" customHeight="1" x14ac:dyDescent="0.2">
      <c r="A14" s="2"/>
      <c r="B14" s="1246"/>
      <c r="C14" s="1247"/>
      <c r="D14" s="43" t="s">
        <v>228</v>
      </c>
      <c r="E14" s="56"/>
      <c r="F14" s="57"/>
      <c r="G14" s="56"/>
    </row>
    <row r="15" spans="1:10" s="55" customFormat="1" ht="21" customHeight="1" x14ac:dyDescent="0.2">
      <c r="A15" s="14" t="s">
        <v>410</v>
      </c>
      <c r="B15" s="1251" t="s">
        <v>409</v>
      </c>
      <c r="C15" s="1252"/>
      <c r="D15" s="187"/>
      <c r="E15" s="42" t="s">
        <v>589</v>
      </c>
    </row>
    <row r="16" spans="1:10" s="55" customFormat="1" ht="21" customHeight="1" x14ac:dyDescent="0.2">
      <c r="A16" s="5"/>
    </row>
    <row r="17" spans="1:9" s="47" customFormat="1" ht="21" customHeight="1" x14ac:dyDescent="0.2">
      <c r="A17" s="5" t="s">
        <v>325</v>
      </c>
      <c r="B17" s="5"/>
      <c r="C17" s="5"/>
      <c r="D17" s="5"/>
      <c r="E17" s="5"/>
      <c r="F17" s="14"/>
      <c r="G17" s="14"/>
      <c r="H17" s="14"/>
      <c r="I17" s="14"/>
    </row>
    <row r="18" spans="1:9" s="47" customFormat="1" ht="21" customHeight="1" x14ac:dyDescent="0.2">
      <c r="A18" s="14" t="s">
        <v>326</v>
      </c>
      <c r="B18" s="14"/>
      <c r="C18" s="14"/>
      <c r="D18" s="14"/>
      <c r="E18" s="14"/>
      <c r="F18" s="14"/>
      <c r="G18" s="14"/>
      <c r="H18" s="14"/>
      <c r="I18" s="14"/>
    </row>
    <row r="19" spans="1:9" s="47" customFormat="1" ht="21" customHeight="1" x14ac:dyDescent="0.2">
      <c r="A19" s="5"/>
      <c r="B19" s="1246"/>
      <c r="C19" s="1247"/>
      <c r="D19" s="43" t="s">
        <v>228</v>
      </c>
      <c r="E19" s="45"/>
      <c r="F19" s="57"/>
      <c r="G19" s="14"/>
      <c r="H19" s="14"/>
      <c r="I19" s="14"/>
    </row>
    <row r="20" spans="1:9" s="47" customFormat="1" ht="21" customHeight="1" x14ac:dyDescent="0.2">
      <c r="B20" s="5" t="s">
        <v>327</v>
      </c>
      <c r="C20" s="5"/>
      <c r="D20" s="5"/>
      <c r="E20" s="5"/>
      <c r="F20" s="14"/>
      <c r="G20" s="14"/>
      <c r="H20" s="14"/>
      <c r="I20" s="14"/>
    </row>
    <row r="21" spans="1:9" s="47" customFormat="1" ht="21" customHeight="1" x14ac:dyDescent="0.2">
      <c r="B21" s="49"/>
      <c r="C21" s="1258" t="s">
        <v>411</v>
      </c>
      <c r="D21" s="1258"/>
      <c r="E21" s="58" t="s">
        <v>282</v>
      </c>
      <c r="F21" s="1259" t="s">
        <v>283</v>
      </c>
      <c r="G21" s="1259"/>
      <c r="H21" s="1259"/>
      <c r="I21" s="14"/>
    </row>
    <row r="22" spans="1:9" s="47" customFormat="1" ht="24.75" customHeight="1" x14ac:dyDescent="0.2">
      <c r="A22" s="14"/>
      <c r="B22" s="40" t="s">
        <v>412</v>
      </c>
      <c r="C22" s="1253"/>
      <c r="D22" s="1254"/>
      <c r="E22" s="190"/>
      <c r="F22" s="1255"/>
      <c r="G22" s="1256"/>
      <c r="H22" s="1257"/>
    </row>
    <row r="23" spans="1:9" s="47" customFormat="1" ht="24.75" customHeight="1" x14ac:dyDescent="0.2">
      <c r="A23" s="5"/>
      <c r="B23" s="40" t="s">
        <v>413</v>
      </c>
      <c r="C23" s="1253"/>
      <c r="D23" s="1254"/>
      <c r="E23" s="191"/>
      <c r="F23" s="1255"/>
      <c r="G23" s="1256"/>
      <c r="H23" s="1257"/>
    </row>
    <row r="24" spans="1:9" ht="24.75" customHeight="1" x14ac:dyDescent="0.2">
      <c r="B24" s="3" t="s">
        <v>414</v>
      </c>
      <c r="C24" s="1253"/>
      <c r="D24" s="1254"/>
      <c r="E24" s="48"/>
      <c r="F24" s="1255"/>
      <c r="G24" s="1256"/>
      <c r="H24" s="1257"/>
    </row>
  </sheetData>
  <mergeCells count="15">
    <mergeCell ref="B15:C15"/>
    <mergeCell ref="C24:D24"/>
    <mergeCell ref="F24:H24"/>
    <mergeCell ref="B19:C19"/>
    <mergeCell ref="C21:D21"/>
    <mergeCell ref="F21:H21"/>
    <mergeCell ref="C22:D22"/>
    <mergeCell ref="F22:H22"/>
    <mergeCell ref="C23:D23"/>
    <mergeCell ref="F23:H23"/>
    <mergeCell ref="B5:C5"/>
    <mergeCell ref="D6:H6"/>
    <mergeCell ref="B9:C9"/>
    <mergeCell ref="B10:C10"/>
    <mergeCell ref="B14:C14"/>
  </mergeCells>
  <phoneticPr fontId="3"/>
  <dataValidations count="2">
    <dataValidation type="whole" operator="equal" allowBlank="1" showInputMessage="1" showErrorMessage="1" errorTitle="入力規則違反" error="該当する場合は、&quot;1&quot;を入力してください" sqref="G14 E14" xr:uid="{00000000-0002-0000-3D00-000000000000}">
      <formula1>1</formula1>
    </dataValidation>
    <dataValidation type="list" allowBlank="1" showInputMessage="1" showErrorMessage="1" errorTitle="入力規則違反" error="はい、いいえ、該当なし　の何れかを記入" sqref="B5 B19 B14 B9" xr:uid="{00000000-0002-0000-3D00-000001000000}">
      <formula1>"いる,いない,非該当"</formula1>
    </dataValidation>
  </dataValidations>
  <printOptions horizontalCentered="1"/>
  <pageMargins left="0.43307086614173229" right="0.31496062992125984" top="0.55118110236220474" bottom="0.70866141732283472" header="0.27559055118110237" footer="0.23622047244094491"/>
  <pageSetup paperSize="9" scale="92" orientation="landscape" cellComments="asDisplayed" r:id="rId1"/>
  <headerFooter alignWithMargins="0">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77"/>
  <dimension ref="A1:C20"/>
  <sheetViews>
    <sheetView showGridLines="0" zoomScaleNormal="100" workbookViewId="0">
      <selection activeCell="E15" sqref="E15"/>
    </sheetView>
  </sheetViews>
  <sheetFormatPr defaultColWidth="6" defaultRowHeight="21" customHeight="1" x14ac:dyDescent="0.2"/>
  <cols>
    <col min="1" max="1" width="6" style="10" customWidth="1"/>
    <col min="2" max="2" width="21.36328125" style="10" customWidth="1"/>
    <col min="3" max="3" width="104.90625" style="10" customWidth="1"/>
    <col min="4" max="4" width="6.26953125" style="10" customWidth="1"/>
    <col min="5" max="16384" width="6" style="10"/>
  </cols>
  <sheetData>
    <row r="1" spans="1:3" ht="21" customHeight="1" x14ac:dyDescent="0.2">
      <c r="A1" s="5" t="s">
        <v>415</v>
      </c>
      <c r="B1" s="5" t="s">
        <v>416</v>
      </c>
      <c r="C1" s="5"/>
    </row>
    <row r="2" spans="1:3" ht="21" customHeight="1" x14ac:dyDescent="0.2">
      <c r="A2" s="5"/>
      <c r="B2" s="37"/>
      <c r="C2" s="44" t="s">
        <v>103</v>
      </c>
    </row>
    <row r="3" spans="1:3" ht="21" customHeight="1" x14ac:dyDescent="0.2">
      <c r="A3" s="9" t="s">
        <v>491</v>
      </c>
      <c r="B3" s="31"/>
    </row>
    <row r="4" spans="1:3" s="19" customFormat="1" ht="21" customHeight="1" x14ac:dyDescent="0.2">
      <c r="A4" s="18"/>
      <c r="B4" s="36"/>
      <c r="C4" s="178" t="s">
        <v>591</v>
      </c>
    </row>
    <row r="5" spans="1:3" s="19" customFormat="1" ht="21" customHeight="1" x14ac:dyDescent="0.2">
      <c r="A5" s="18"/>
      <c r="B5" s="15"/>
      <c r="C5" s="59"/>
    </row>
    <row r="6" spans="1:3" ht="21" customHeight="1" x14ac:dyDescent="0.2">
      <c r="A6" s="5" t="s">
        <v>417</v>
      </c>
      <c r="B6" s="5" t="s">
        <v>418</v>
      </c>
      <c r="C6" s="5"/>
    </row>
    <row r="7" spans="1:3" ht="21" customHeight="1" x14ac:dyDescent="0.2">
      <c r="A7" s="5"/>
      <c r="B7" s="37"/>
      <c r="C7" s="44" t="s">
        <v>103</v>
      </c>
    </row>
    <row r="8" spans="1:3" ht="21" customHeight="1" x14ac:dyDescent="0.2">
      <c r="B8" s="28" t="s">
        <v>419</v>
      </c>
      <c r="C8" s="231"/>
    </row>
    <row r="9" spans="1:3" ht="21" customHeight="1" x14ac:dyDescent="0.2">
      <c r="A9" s="5"/>
      <c r="B9" s="4"/>
      <c r="C9" s="4"/>
    </row>
    <row r="10" spans="1:3" ht="21" customHeight="1" x14ac:dyDescent="0.2">
      <c r="A10" s="5" t="s">
        <v>420</v>
      </c>
      <c r="B10" s="5"/>
      <c r="C10" s="5"/>
    </row>
    <row r="11" spans="1:3" ht="20.25" customHeight="1" x14ac:dyDescent="0.2">
      <c r="A11" s="5" t="s">
        <v>421</v>
      </c>
      <c r="B11" s="5"/>
      <c r="C11" s="5"/>
    </row>
    <row r="12" spans="1:3" ht="2.25" customHeight="1" x14ac:dyDescent="0.2">
      <c r="A12" s="5" t="s">
        <v>406</v>
      </c>
      <c r="B12" s="5"/>
      <c r="C12" s="5"/>
    </row>
    <row r="13" spans="1:3" ht="6.75" customHeight="1" x14ac:dyDescent="0.2">
      <c r="A13" s="5"/>
      <c r="B13" s="5"/>
      <c r="C13" s="5"/>
    </row>
    <row r="14" spans="1:3" ht="35.25" customHeight="1" x14ac:dyDescent="0.2">
      <c r="A14" s="1260" t="s">
        <v>628</v>
      </c>
      <c r="B14" s="1261"/>
      <c r="C14" s="1261"/>
    </row>
    <row r="15" spans="1:3" ht="10.5" customHeight="1" x14ac:dyDescent="0.2">
      <c r="A15" s="1260" t="s">
        <v>614</v>
      </c>
      <c r="B15" s="1245"/>
      <c r="C15" s="1245"/>
    </row>
    <row r="16" spans="1:3" ht="21" customHeight="1" x14ac:dyDescent="0.2">
      <c r="A16" s="5"/>
      <c r="B16" s="37"/>
      <c r="C16" s="44" t="s">
        <v>228</v>
      </c>
    </row>
    <row r="17" spans="1:3" ht="21" customHeight="1" x14ac:dyDescent="0.2">
      <c r="A17" s="9" t="s">
        <v>610</v>
      </c>
      <c r="B17" s="31"/>
    </row>
    <row r="18" spans="1:3" s="19" customFormat="1" ht="21" customHeight="1" x14ac:dyDescent="0.2">
      <c r="A18" s="18"/>
      <c r="B18" s="36"/>
      <c r="C18" s="178" t="s">
        <v>591</v>
      </c>
    </row>
    <row r="19" spans="1:3" ht="21" customHeight="1" x14ac:dyDescent="0.2">
      <c r="B19" s="28" t="s">
        <v>205</v>
      </c>
      <c r="C19" s="231"/>
    </row>
    <row r="20" spans="1:3" ht="21" customHeight="1" x14ac:dyDescent="0.2">
      <c r="B20" s="33"/>
      <c r="C20" s="60"/>
    </row>
  </sheetData>
  <mergeCells count="2">
    <mergeCell ref="A15:C15"/>
    <mergeCell ref="A14:C14"/>
  </mergeCells>
  <phoneticPr fontId="3"/>
  <dataValidations count="1">
    <dataValidation type="list" operator="equal" allowBlank="1" showInputMessage="1" showErrorMessage="1" errorTitle="入力規則違反" error="リストから選択してください" sqref="B2 B16 B7" xr:uid="{00000000-0002-0000-3E00-000000000000}">
      <formula1>"いる,いない,非該当"</formula1>
    </dataValidation>
  </dataValidations>
  <printOptions horizontalCentered="1"/>
  <pageMargins left="0.43307086614173229" right="0.31496062992125984" top="0.55118110236220474" bottom="0.70866141732283472" header="0.27559055118110237" footer="0.23622047244094491"/>
  <pageSetup paperSize="9" scale="92" orientation="landscape" cellComments="asDisplayed"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H17"/>
  <sheetViews>
    <sheetView view="pageBreakPreview" zoomScale="82" zoomScaleNormal="100" zoomScaleSheetLayoutView="82" workbookViewId="0">
      <selection activeCell="J11" sqref="J11"/>
    </sheetView>
  </sheetViews>
  <sheetFormatPr defaultColWidth="9" defaultRowHeight="13" x14ac:dyDescent="0.2"/>
  <cols>
    <col min="1" max="1" width="40.7265625" style="378" customWidth="1"/>
    <col min="2" max="2" width="12.453125" style="378" customWidth="1"/>
    <col min="3" max="3" width="12.26953125" style="378" customWidth="1"/>
    <col min="4" max="4" width="11.6328125" style="378" customWidth="1"/>
    <col min="5" max="5" width="10.6328125" style="378" customWidth="1"/>
    <col min="6" max="6" width="14.6328125" style="378" customWidth="1"/>
    <col min="7" max="7" width="10.453125" style="378" customWidth="1"/>
    <col min="8" max="8" width="7.90625" style="378" customWidth="1"/>
    <col min="9" max="9" width="5.6328125" style="378" customWidth="1"/>
    <col min="10" max="16384" width="9" style="378"/>
  </cols>
  <sheetData>
    <row r="1" spans="1:8" ht="25" customHeight="1" x14ac:dyDescent="0.2">
      <c r="A1" s="378" t="s">
        <v>1844</v>
      </c>
    </row>
    <row r="2" spans="1:8" ht="25" customHeight="1" x14ac:dyDescent="0.2">
      <c r="A2" s="378" t="s">
        <v>1488</v>
      </c>
    </row>
    <row r="3" spans="1:8" s="382" customFormat="1" ht="25" customHeight="1" x14ac:dyDescent="0.2">
      <c r="A3" s="330" t="s">
        <v>1489</v>
      </c>
      <c r="B3" s="875" t="s">
        <v>1490</v>
      </c>
      <c r="C3" s="883" t="s">
        <v>1491</v>
      </c>
      <c r="D3" s="379"/>
      <c r="E3" s="379"/>
      <c r="F3" s="380"/>
      <c r="G3" s="381"/>
    </row>
    <row r="4" spans="1:8" s="382" customFormat="1" ht="25" customHeight="1" x14ac:dyDescent="0.2">
      <c r="A4" s="370" t="s">
        <v>1510</v>
      </c>
      <c r="B4" s="371"/>
      <c r="C4" s="383" t="s">
        <v>1492</v>
      </c>
      <c r="D4" s="384"/>
      <c r="E4" s="385" t="s">
        <v>1493</v>
      </c>
      <c r="F4" s="386"/>
      <c r="G4" s="387"/>
      <c r="H4" s="387"/>
    </row>
    <row r="5" spans="1:8" s="382" customFormat="1" ht="25" customHeight="1" x14ac:dyDescent="0.2">
      <c r="A5" s="388" t="s">
        <v>1583</v>
      </c>
      <c r="B5" s="371"/>
      <c r="C5" s="330" t="s">
        <v>1494</v>
      </c>
      <c r="D5" s="389"/>
      <c r="E5" s="390" t="s">
        <v>1493</v>
      </c>
      <c r="F5" s="389"/>
      <c r="G5" s="387"/>
      <c r="H5" s="387"/>
    </row>
    <row r="6" spans="1:8" s="382" customFormat="1" ht="25" customHeight="1" x14ac:dyDescent="0.2">
      <c r="A6" s="370" t="s">
        <v>1497</v>
      </c>
      <c r="B6" s="371"/>
      <c r="C6" s="862"/>
      <c r="D6" s="391"/>
      <c r="E6" s="392"/>
      <c r="F6" s="391"/>
    </row>
    <row r="7" spans="1:8" s="382" customFormat="1" ht="25" customHeight="1" x14ac:dyDescent="0.2">
      <c r="A7" s="370" t="s">
        <v>1498</v>
      </c>
      <c r="B7" s="371"/>
      <c r="D7" s="393"/>
    </row>
    <row r="8" spans="1:8" s="382" customFormat="1" ht="25" customHeight="1" x14ac:dyDescent="0.2">
      <c r="A8" s="370" t="s">
        <v>1499</v>
      </c>
      <c r="B8" s="371"/>
      <c r="C8" s="330" t="s">
        <v>1495</v>
      </c>
      <c r="D8" s="394"/>
      <c r="E8" s="382" t="s">
        <v>61</v>
      </c>
      <c r="G8" s="395"/>
      <c r="H8" s="395"/>
    </row>
    <row r="9" spans="1:8" s="382" customFormat="1" ht="25" customHeight="1" x14ac:dyDescent="0.2">
      <c r="A9" s="370" t="s">
        <v>1500</v>
      </c>
      <c r="B9" s="371"/>
      <c r="C9" s="330" t="s">
        <v>1495</v>
      </c>
      <c r="D9" s="394"/>
      <c r="E9" s="387" t="s">
        <v>1496</v>
      </c>
      <c r="F9" s="395"/>
      <c r="G9" s="395"/>
      <c r="H9" s="395"/>
    </row>
    <row r="10" spans="1:8" s="382" customFormat="1" ht="25" customHeight="1" x14ac:dyDescent="0.2">
      <c r="A10" s="370" t="s">
        <v>1501</v>
      </c>
      <c r="B10" s="371"/>
      <c r="C10" s="396"/>
      <c r="D10" s="397"/>
      <c r="E10" s="398"/>
      <c r="F10" s="399"/>
      <c r="G10" s="395"/>
      <c r="H10" s="395"/>
    </row>
    <row r="11" spans="1:8" s="382" customFormat="1" ht="25" customHeight="1" x14ac:dyDescent="0.2">
      <c r="A11" s="378"/>
      <c r="B11" s="378"/>
      <c r="C11" s="400"/>
      <c r="D11" s="401"/>
      <c r="E11" s="398"/>
      <c r="F11" s="399"/>
      <c r="G11" s="395"/>
      <c r="H11" s="395"/>
    </row>
    <row r="12" spans="1:8" s="382" customFormat="1" ht="25" customHeight="1" x14ac:dyDescent="0.2">
      <c r="A12" s="370" t="s">
        <v>1502</v>
      </c>
      <c r="B12" s="402"/>
      <c r="C12" s="400"/>
      <c r="D12" s="403"/>
      <c r="E12" s="398"/>
      <c r="F12" s="399"/>
      <c r="G12" s="395"/>
      <c r="H12" s="395"/>
    </row>
    <row r="13" spans="1:8" s="382" customFormat="1" ht="25" customHeight="1" x14ac:dyDescent="0.2">
      <c r="A13" s="888"/>
      <c r="B13" s="404"/>
      <c r="C13" s="400"/>
      <c r="D13" s="403"/>
      <c r="E13" s="398"/>
      <c r="F13" s="399"/>
      <c r="G13" s="395"/>
      <c r="H13" s="405"/>
    </row>
    <row r="14" spans="1:8" ht="25" customHeight="1" x14ac:dyDescent="0.2">
      <c r="A14" s="382"/>
      <c r="B14" s="382"/>
      <c r="C14" s="406"/>
      <c r="D14" s="406"/>
      <c r="E14" s="398"/>
      <c r="F14" s="407"/>
    </row>
    <row r="15" spans="1:8" ht="25" customHeight="1" x14ac:dyDescent="0.2">
      <c r="C15" s="408"/>
      <c r="D15" s="408"/>
      <c r="E15" s="408"/>
      <c r="F15" s="408"/>
    </row>
    <row r="16" spans="1:8" ht="25" customHeight="1" x14ac:dyDescent="0.2">
      <c r="C16" s="408"/>
      <c r="D16" s="408"/>
      <c r="E16" s="408"/>
      <c r="F16" s="408"/>
    </row>
    <row r="17" spans="3:6" x14ac:dyDescent="0.2">
      <c r="C17" s="408"/>
      <c r="D17" s="408"/>
      <c r="E17" s="408"/>
      <c r="F17" s="408"/>
    </row>
  </sheetData>
  <sheetProtection formatRows="0"/>
  <phoneticPr fontId="3"/>
  <dataValidations count="2">
    <dataValidation type="list" operator="equal" allowBlank="1" showInputMessage="1" showErrorMessage="1" errorTitle="入力規則違反" error="リストから選択してください" sqref="B12:B13 B4:B10" xr:uid="{00000000-0002-0000-0300-000000000000}">
      <formula1>"○"</formula1>
    </dataValidation>
    <dataValidation operator="greaterThanOrEqual" allowBlank="1" showInputMessage="1" showErrorMessage="1" errorTitle="入力規則違反" error="整数を入力してください" sqref="D10:D11" xr:uid="{00000000-0002-0000-0300-000001000000}"/>
  </dataValidations>
  <printOptions horizontalCentered="1"/>
  <pageMargins left="0.70866141732283472" right="0.70866141732283472" top="0.74803149606299213" bottom="0.74803149606299213" header="0.31496062992125984" footer="0.31496062992125984"/>
  <pageSetup paperSize="9" orientation="landscape" r:id="rId1"/>
  <headerFooter>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92"/>
  <dimension ref="A1:J18"/>
  <sheetViews>
    <sheetView showGridLines="0" zoomScaleNormal="100" workbookViewId="0">
      <selection activeCell="N10" sqref="N10"/>
    </sheetView>
  </sheetViews>
  <sheetFormatPr defaultColWidth="6" defaultRowHeight="21" customHeight="1" x14ac:dyDescent="0.2"/>
  <cols>
    <col min="1" max="1" width="6" style="23" customWidth="1"/>
    <col min="2" max="2" width="18.6328125" style="23" customWidth="1"/>
    <col min="3" max="3" width="21.7265625" style="23" customWidth="1"/>
    <col min="4" max="5" width="18.6328125" style="23" customWidth="1"/>
    <col min="6" max="11" width="6" style="23"/>
    <col min="12" max="12" width="14.36328125" style="23" customWidth="1"/>
    <col min="13" max="16384" width="6" style="23"/>
  </cols>
  <sheetData>
    <row r="1" spans="1:10" ht="21" customHeight="1" x14ac:dyDescent="0.2">
      <c r="A1" s="23" t="s">
        <v>629</v>
      </c>
      <c r="B1" s="11"/>
      <c r="C1" s="11"/>
      <c r="D1" s="11"/>
      <c r="E1" s="11"/>
      <c r="F1" s="25"/>
    </row>
    <row r="2" spans="1:10" ht="21" customHeight="1" x14ac:dyDescent="0.2">
      <c r="B2" s="232"/>
      <c r="C2" s="34" t="s">
        <v>285</v>
      </c>
      <c r="D2" s="29"/>
      <c r="E2" s="29"/>
      <c r="F2" s="24"/>
    </row>
    <row r="3" spans="1:10" ht="21" customHeight="1" x14ac:dyDescent="0.2">
      <c r="B3" s="144" t="s">
        <v>286</v>
      </c>
      <c r="C3" s="1262"/>
      <c r="D3" s="1263"/>
      <c r="E3" s="1263"/>
      <c r="F3" s="1263"/>
      <c r="G3" s="1263"/>
      <c r="H3" s="1263"/>
      <c r="I3" s="1263"/>
      <c r="J3" s="1264"/>
    </row>
    <row r="4" spans="1:10" ht="21" customHeight="1" x14ac:dyDescent="0.2">
      <c r="B4" s="145"/>
      <c r="C4" s="29"/>
      <c r="D4" s="29"/>
      <c r="E4" s="24"/>
    </row>
    <row r="5" spans="1:10" ht="21" customHeight="1" x14ac:dyDescent="0.2">
      <c r="A5" s="11" t="s">
        <v>592</v>
      </c>
      <c r="B5" s="11"/>
      <c r="C5" s="11"/>
      <c r="D5" s="11"/>
      <c r="E5" s="11"/>
    </row>
    <row r="6" spans="1:10" ht="21" customHeight="1" x14ac:dyDescent="0.2">
      <c r="A6" s="11" t="s">
        <v>630</v>
      </c>
      <c r="B6" s="11"/>
      <c r="C6" s="11"/>
      <c r="D6" s="11"/>
      <c r="E6" s="232"/>
      <c r="F6" s="146" t="s">
        <v>103</v>
      </c>
      <c r="G6" s="11"/>
    </row>
    <row r="7" spans="1:10" ht="21" customHeight="1" x14ac:dyDescent="0.2">
      <c r="A7" s="11"/>
      <c r="B7" s="23" t="s">
        <v>287</v>
      </c>
      <c r="E7" s="11"/>
    </row>
    <row r="8" spans="1:10" ht="21" customHeight="1" x14ac:dyDescent="0.2">
      <c r="A8" s="11"/>
      <c r="B8" s="22" t="s">
        <v>422</v>
      </c>
      <c r="C8" s="233"/>
    </row>
    <row r="9" spans="1:10" ht="21" customHeight="1" x14ac:dyDescent="0.2">
      <c r="A9" s="11"/>
      <c r="B9" s="147" t="s">
        <v>423</v>
      </c>
      <c r="C9" s="234"/>
      <c r="D9" s="21" t="s">
        <v>593</v>
      </c>
    </row>
    <row r="10" spans="1:10" ht="21" customHeight="1" x14ac:dyDescent="0.2">
      <c r="A10" s="11"/>
      <c r="B10" s="148" t="s">
        <v>424</v>
      </c>
      <c r="C10" s="1262"/>
      <c r="D10" s="1263"/>
      <c r="E10" s="1263"/>
      <c r="F10" s="1263"/>
      <c r="G10" s="1263"/>
      <c r="H10" s="1263"/>
      <c r="I10" s="1264"/>
      <c r="J10" s="149"/>
    </row>
    <row r="11" spans="1:10" ht="21" customHeight="1" x14ac:dyDescent="0.2">
      <c r="A11" s="21"/>
      <c r="B11" s="1265" t="s">
        <v>328</v>
      </c>
      <c r="C11" s="1266"/>
      <c r="D11" s="1266"/>
      <c r="E11" s="1266"/>
      <c r="F11" s="1267"/>
      <c r="G11" s="1268"/>
      <c r="H11" s="1269"/>
      <c r="I11" s="1270"/>
      <c r="J11" s="11" t="s">
        <v>218</v>
      </c>
    </row>
    <row r="13" spans="1:10" s="27" customFormat="1" ht="21" customHeight="1" x14ac:dyDescent="0.2">
      <c r="A13" s="11" t="s">
        <v>631</v>
      </c>
    </row>
    <row r="14" spans="1:10" s="27" customFormat="1" ht="21" customHeight="1" x14ac:dyDescent="0.2">
      <c r="A14" s="11" t="s">
        <v>632</v>
      </c>
    </row>
    <row r="15" spans="1:10" ht="21" customHeight="1" x14ac:dyDescent="0.2">
      <c r="A15" s="11"/>
      <c r="B15" s="232"/>
      <c r="C15" s="146" t="s">
        <v>228</v>
      </c>
    </row>
    <row r="16" spans="1:10" ht="21" customHeight="1" x14ac:dyDescent="0.2">
      <c r="A16" s="150" t="s">
        <v>288</v>
      </c>
      <c r="B16" s="26"/>
    </row>
    <row r="17" spans="1:10" s="25" customFormat="1" ht="21" customHeight="1" x14ac:dyDescent="0.2">
      <c r="A17" s="151"/>
      <c r="B17" s="235"/>
      <c r="C17" s="25" t="s">
        <v>492</v>
      </c>
      <c r="F17" s="24"/>
    </row>
    <row r="18" spans="1:10" ht="21" customHeight="1" x14ac:dyDescent="0.2">
      <c r="B18" s="20" t="s">
        <v>493</v>
      </c>
      <c r="C18" s="1262"/>
      <c r="D18" s="1263"/>
      <c r="E18" s="1263"/>
      <c r="F18" s="1263"/>
      <c r="G18" s="1263"/>
      <c r="H18" s="1263"/>
      <c r="I18" s="1263"/>
      <c r="J18" s="1264"/>
    </row>
  </sheetData>
  <mergeCells count="5">
    <mergeCell ref="C3:J3"/>
    <mergeCell ref="C10:I10"/>
    <mergeCell ref="B11:F11"/>
    <mergeCell ref="G11:I11"/>
    <mergeCell ref="C18:J18"/>
  </mergeCells>
  <phoneticPr fontId="3"/>
  <dataValidations count="2">
    <dataValidation type="list" operator="equal" allowBlank="1" showInputMessage="1" showErrorMessage="1" errorTitle="入力規則違反" error="リストから選択してください" sqref="B15" xr:uid="{00000000-0002-0000-3F00-000000000000}">
      <formula1>"いる,いない,非該当"</formula1>
    </dataValidation>
    <dataValidation type="list" operator="equal" allowBlank="1" showInputMessage="1" showErrorMessage="1" errorTitle="入力規則違反" error="リストから選択してください" sqref="E6 B2" xr:uid="{00000000-0002-0000-3F00-000001000000}">
      <formula1>"いる,いない"</formula1>
    </dataValidation>
  </dataValidations>
  <printOptions horizontalCentered="1"/>
  <pageMargins left="0.43307086614173229" right="0.31496062992125984" top="0.55118110236220474" bottom="0.70866141732283472" header="0.27559055118110237" footer="0.23622047244094491"/>
  <pageSetup paperSize="9" scale="92" orientation="landscape" cellComments="asDisplayed" r:id="rId1"/>
  <headerFooter alignWithMargins="0">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93"/>
  <dimension ref="A1:I18"/>
  <sheetViews>
    <sheetView showGridLines="0" zoomScaleNormal="100" zoomScaleSheetLayoutView="100" workbookViewId="0">
      <selection activeCell="G11" sqref="G11"/>
    </sheetView>
  </sheetViews>
  <sheetFormatPr defaultColWidth="6" defaultRowHeight="21" customHeight="1" x14ac:dyDescent="0.2"/>
  <cols>
    <col min="1" max="1" width="6" style="42" customWidth="1"/>
    <col min="2" max="2" width="15.6328125" style="42" customWidth="1"/>
    <col min="3" max="3" width="35.6328125" style="42" customWidth="1"/>
    <col min="4" max="4" width="15" style="42" customWidth="1"/>
    <col min="5" max="5" width="58.7265625" style="42" customWidth="1"/>
    <col min="6" max="6" width="4.7265625" style="42" customWidth="1"/>
    <col min="7" max="7" width="5.36328125" style="42" customWidth="1"/>
    <col min="8" max="8" width="15.36328125" style="42" customWidth="1"/>
    <col min="9" max="9" width="7" style="42" customWidth="1"/>
    <col min="10" max="16384" width="6" style="42"/>
  </cols>
  <sheetData>
    <row r="1" spans="1:9" ht="21" customHeight="1" x14ac:dyDescent="0.2">
      <c r="A1" s="12" t="s">
        <v>425</v>
      </c>
      <c r="B1" s="12"/>
      <c r="C1" s="12"/>
      <c r="D1" s="12"/>
      <c r="E1" s="12"/>
      <c r="F1" s="12"/>
      <c r="G1" s="12"/>
      <c r="H1" s="12"/>
    </row>
    <row r="2" spans="1:9" s="10" customFormat="1" ht="21" customHeight="1" x14ac:dyDescent="0.2">
      <c r="A2" s="5"/>
      <c r="B2" s="188"/>
      <c r="C2" s="44" t="s">
        <v>103</v>
      </c>
    </row>
    <row r="3" spans="1:9" s="10" customFormat="1" ht="27.75" customHeight="1" x14ac:dyDescent="0.2">
      <c r="B3" s="61" t="s">
        <v>205</v>
      </c>
      <c r="C3" s="1262"/>
      <c r="D3" s="1263"/>
      <c r="E3" s="1264"/>
      <c r="F3" s="60"/>
    </row>
    <row r="4" spans="1:9" s="19" customFormat="1" ht="15" customHeight="1" x14ac:dyDescent="0.2">
      <c r="A4" s="18"/>
    </row>
    <row r="5" spans="1:9" ht="21" customHeight="1" x14ac:dyDescent="0.2">
      <c r="A5" s="12" t="s">
        <v>494</v>
      </c>
      <c r="B5" s="12"/>
      <c r="C5" s="12"/>
      <c r="D5" s="12"/>
      <c r="E5" s="12"/>
      <c r="F5" s="12"/>
      <c r="G5" s="12"/>
      <c r="H5" s="12"/>
      <c r="I5" s="12"/>
    </row>
    <row r="6" spans="1:9" s="10" customFormat="1" ht="21" customHeight="1" x14ac:dyDescent="0.2">
      <c r="A6" s="5"/>
      <c r="B6" s="188"/>
      <c r="C6" s="44" t="s">
        <v>103</v>
      </c>
    </row>
    <row r="7" spans="1:9" ht="19.5" customHeight="1" x14ac:dyDescent="0.2"/>
    <row r="8" spans="1:9" s="5" customFormat="1" ht="21" customHeight="1" x14ac:dyDescent="0.2">
      <c r="A8" s="5" t="s">
        <v>329</v>
      </c>
    </row>
    <row r="9" spans="1:9" s="5" customFormat="1" ht="21" customHeight="1" x14ac:dyDescent="0.2">
      <c r="B9" s="188"/>
      <c r="C9" s="5" t="s">
        <v>495</v>
      </c>
      <c r="D9" s="45"/>
    </row>
    <row r="10" spans="1:9" s="5" customFormat="1" ht="21" customHeight="1" x14ac:dyDescent="0.2">
      <c r="A10" s="5" t="s">
        <v>426</v>
      </c>
    </row>
    <row r="11" spans="1:9" s="5" customFormat="1" ht="39" customHeight="1" x14ac:dyDescent="0.2">
      <c r="B11" s="1" t="s">
        <v>453</v>
      </c>
      <c r="C11" s="189"/>
      <c r="D11" s="1" t="s">
        <v>427</v>
      </c>
      <c r="E11" s="192"/>
      <c r="F11" s="41"/>
    </row>
    <row r="12" spans="1:9" ht="39" customHeight="1" x14ac:dyDescent="0.2">
      <c r="B12" s="1" t="s">
        <v>454</v>
      </c>
      <c r="C12" s="189"/>
      <c r="D12" s="1" t="s">
        <v>428</v>
      </c>
      <c r="E12" s="192"/>
      <c r="F12" s="41"/>
    </row>
    <row r="14" spans="1:9" ht="21" customHeight="1" x14ac:dyDescent="0.2">
      <c r="A14" s="1260" t="s">
        <v>429</v>
      </c>
      <c r="B14" s="1245"/>
      <c r="C14" s="1245"/>
      <c r="D14" s="1245"/>
      <c r="E14" s="1245"/>
      <c r="F14" s="62"/>
    </row>
    <row r="15" spans="1:9" ht="21" customHeight="1" x14ac:dyDescent="0.2">
      <c r="A15" s="1244" t="s">
        <v>496</v>
      </c>
      <c r="B15" s="1245"/>
      <c r="C15" s="1245"/>
      <c r="D15" s="1245"/>
      <c r="E15" s="62"/>
      <c r="F15" s="62"/>
    </row>
    <row r="16" spans="1:9" ht="21" customHeight="1" x14ac:dyDescent="0.2">
      <c r="B16" s="188"/>
      <c r="C16" s="5" t="s">
        <v>103</v>
      </c>
    </row>
    <row r="17" spans="2:3" ht="21" customHeight="1" x14ac:dyDescent="0.2">
      <c r="B17" s="39"/>
      <c r="C17" s="5"/>
    </row>
    <row r="18" spans="2:3" ht="21" customHeight="1" x14ac:dyDescent="0.2">
      <c r="B18" s="39"/>
      <c r="C18" s="5"/>
    </row>
  </sheetData>
  <mergeCells count="3">
    <mergeCell ref="C3:E3"/>
    <mergeCell ref="A14:E14"/>
    <mergeCell ref="A15:D15"/>
  </mergeCells>
  <phoneticPr fontId="3"/>
  <dataValidations count="3">
    <dataValidation type="list" operator="equal" allowBlank="1" showInputMessage="1" showErrorMessage="1" errorTitle="入力規則違反" error="リストから選択してください" sqref="B16" xr:uid="{00000000-0002-0000-4000-000000000000}">
      <formula1>"いる,いない,非該当"</formula1>
    </dataValidation>
    <dataValidation type="list" operator="equal" allowBlank="1" showInputMessage="1" showErrorMessage="1" errorTitle="入力規則違反" error="リストから選択してください" sqref="B6 B2" xr:uid="{00000000-0002-0000-4000-000001000000}">
      <formula1>"いる,いない"</formula1>
    </dataValidation>
    <dataValidation type="list" operator="equal" allowBlank="1" showInputMessage="1" showErrorMessage="1" errorTitle="入力規則違反" error="リストから選択してください" sqref="B9" xr:uid="{00000000-0002-0000-4000-000002000000}">
      <formula1>"ある,ない,非該当"</formula1>
    </dataValidation>
  </dataValidations>
  <printOptions horizontalCentered="1"/>
  <pageMargins left="0.43307086614173229" right="0.31496062992125984" top="0.55118110236220474" bottom="0.70866141732283472" header="0.27559055118110237" footer="0.23622047244094491"/>
  <pageSetup paperSize="9" scale="92" fitToHeight="2" orientation="landscape" cellComments="asDisplayed" r:id="rId1"/>
  <headerFooter alignWithMargins="0">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52"/>
  <dimension ref="A1:Y18"/>
  <sheetViews>
    <sheetView showGridLines="0" view="pageBreakPreview" zoomScale="77" zoomScaleNormal="100" zoomScaleSheetLayoutView="77" workbookViewId="0">
      <selection activeCell="K10" sqref="K10"/>
    </sheetView>
  </sheetViews>
  <sheetFormatPr defaultColWidth="9" defaultRowHeight="21" customHeight="1" x14ac:dyDescent="0.2"/>
  <cols>
    <col min="1" max="1" width="4.36328125" style="861" customWidth="1"/>
    <col min="2" max="2" width="18.6328125" style="861" customWidth="1"/>
    <col min="3" max="3" width="14.6328125" style="861" customWidth="1"/>
    <col min="4" max="4" width="17.08984375" style="861" customWidth="1"/>
    <col min="5" max="6" width="18.6328125" style="861" customWidth="1"/>
    <col min="7" max="7" width="29" style="861" customWidth="1"/>
    <col min="8" max="8" width="14.7265625" style="861" customWidth="1"/>
    <col min="9" max="16384" width="9" style="861"/>
  </cols>
  <sheetData>
    <row r="1" spans="1:25" s="326" customFormat="1" ht="21" customHeight="1" x14ac:dyDescent="0.2">
      <c r="A1" s="409" t="s">
        <v>1576</v>
      </c>
      <c r="B1" s="409"/>
      <c r="C1" s="409"/>
      <c r="D1" s="409"/>
      <c r="E1" s="409"/>
      <c r="F1" s="892"/>
      <c r="G1" s="892"/>
    </row>
    <row r="2" spans="1:25" s="845" customFormat="1" ht="21" customHeight="1" x14ac:dyDescent="0.2">
      <c r="A2" s="845" t="s">
        <v>1534</v>
      </c>
      <c r="F2" s="846"/>
      <c r="G2" s="846"/>
    </row>
    <row r="3" spans="1:25" s="408" customFormat="1" ht="21" customHeight="1" x14ac:dyDescent="0.2">
      <c r="B3" s="847" t="s">
        <v>430</v>
      </c>
      <c r="C3" s="848"/>
      <c r="D3" s="848"/>
      <c r="E3" s="848"/>
      <c r="F3" s="848"/>
      <c r="G3" s="848"/>
      <c r="H3" s="403"/>
      <c r="I3" s="403"/>
      <c r="J3" s="403"/>
      <c r="K3" s="403"/>
      <c r="L3" s="403"/>
      <c r="M3" s="403"/>
      <c r="N3" s="403"/>
      <c r="O3" s="403"/>
      <c r="P3" s="403"/>
      <c r="Q3" s="403"/>
      <c r="R3" s="403"/>
      <c r="S3" s="403"/>
      <c r="T3" s="403"/>
      <c r="U3" s="403"/>
      <c r="V3" s="403"/>
      <c r="W3" s="403"/>
      <c r="X3" s="403"/>
      <c r="Y3" s="403"/>
    </row>
    <row r="4" spans="1:25" s="408" customFormat="1" ht="21" customHeight="1" x14ac:dyDescent="0.2">
      <c r="A4" s="849"/>
      <c r="B4" s="850"/>
      <c r="C4" s="845" t="s">
        <v>431</v>
      </c>
      <c r="F4" s="739"/>
      <c r="G4" s="739"/>
      <c r="H4" s="403"/>
      <c r="I4" s="403"/>
      <c r="J4" s="403"/>
      <c r="K4" s="403"/>
      <c r="L4" s="403"/>
      <c r="M4" s="403"/>
      <c r="N4" s="403"/>
      <c r="O4" s="403"/>
      <c r="P4" s="403"/>
      <c r="Q4" s="403"/>
      <c r="R4" s="403"/>
      <c r="S4" s="403"/>
      <c r="T4" s="403"/>
      <c r="U4" s="403"/>
      <c r="V4" s="403"/>
      <c r="W4" s="403"/>
      <c r="X4" s="403"/>
      <c r="Y4" s="403"/>
    </row>
    <row r="5" spans="1:25" s="408" customFormat="1" ht="27.75" customHeight="1" x14ac:dyDescent="0.2">
      <c r="A5" s="846"/>
      <c r="B5" s="330" t="s">
        <v>289</v>
      </c>
      <c r="C5" s="1271"/>
      <c r="D5" s="1272"/>
      <c r="E5" s="1272"/>
      <c r="F5" s="1272"/>
      <c r="G5" s="1273"/>
      <c r="H5" s="851"/>
      <c r="I5" s="403"/>
      <c r="J5" s="403"/>
      <c r="K5" s="403"/>
      <c r="L5" s="403"/>
      <c r="M5" s="403"/>
      <c r="N5" s="403"/>
      <c r="O5" s="403"/>
      <c r="P5" s="403"/>
      <c r="Q5" s="403"/>
      <c r="R5" s="403"/>
      <c r="S5" s="403"/>
      <c r="T5" s="403"/>
      <c r="U5" s="403"/>
      <c r="V5" s="403"/>
      <c r="W5" s="403"/>
      <c r="X5" s="403"/>
      <c r="Y5" s="403"/>
    </row>
    <row r="6" spans="1:25" s="408" customFormat="1" ht="19.5" customHeight="1" x14ac:dyDescent="0.2">
      <c r="A6" s="846"/>
      <c r="B6" s="757"/>
      <c r="C6" s="852"/>
      <c r="D6" s="852"/>
      <c r="E6" s="852"/>
      <c r="F6" s="747"/>
      <c r="G6" s="747"/>
      <c r="H6" s="851"/>
      <c r="I6" s="403"/>
      <c r="J6" s="403"/>
      <c r="K6" s="403"/>
      <c r="L6" s="403"/>
      <c r="M6" s="403"/>
      <c r="N6" s="403"/>
      <c r="O6" s="403"/>
      <c r="P6" s="403"/>
      <c r="Q6" s="403"/>
      <c r="R6" s="403"/>
      <c r="S6" s="403"/>
      <c r="T6" s="403"/>
      <c r="U6" s="403"/>
      <c r="V6" s="403"/>
      <c r="W6" s="403"/>
      <c r="X6" s="403"/>
      <c r="Y6" s="403"/>
    </row>
    <row r="7" spans="1:25" s="399" customFormat="1" ht="13" x14ac:dyDescent="0.2">
      <c r="A7" s="498" t="s">
        <v>432</v>
      </c>
    </row>
    <row r="8" spans="1:25" s="399" customFormat="1" ht="21" customHeight="1" x14ac:dyDescent="0.2">
      <c r="A8" s="498" t="s">
        <v>330</v>
      </c>
    </row>
    <row r="9" spans="1:25" s="399" customFormat="1" ht="21" customHeight="1" x14ac:dyDescent="0.2">
      <c r="A9" s="498"/>
      <c r="B9" s="895"/>
      <c r="C9" s="759" t="s">
        <v>103</v>
      </c>
    </row>
    <row r="10" spans="1:25" s="399" customFormat="1" ht="21" customHeight="1" x14ac:dyDescent="0.2">
      <c r="A10" s="853"/>
      <c r="B10" s="854" t="s">
        <v>290</v>
      </c>
      <c r="C10" s="1274"/>
      <c r="D10" s="1275"/>
    </row>
    <row r="11" spans="1:25" s="399" customFormat="1" ht="21" customHeight="1" x14ac:dyDescent="0.2">
      <c r="B11" s="855" t="s">
        <v>433</v>
      </c>
      <c r="C11" s="1276"/>
      <c r="D11" s="1277"/>
      <c r="E11" s="498" t="s">
        <v>141</v>
      </c>
    </row>
    <row r="12" spans="1:25" s="399" customFormat="1" ht="25.5" customHeight="1" x14ac:dyDescent="0.2">
      <c r="B12" s="856" t="s">
        <v>291</v>
      </c>
      <c r="C12" s="1271"/>
      <c r="D12" s="1272"/>
      <c r="E12" s="1272"/>
      <c r="F12" s="1272"/>
      <c r="G12" s="1273"/>
    </row>
    <row r="13" spans="1:25" s="399" customFormat="1" ht="20.25" customHeight="1" x14ac:dyDescent="0.2">
      <c r="B13" s="857"/>
    </row>
    <row r="14" spans="1:25" s="399" customFormat="1" ht="21" customHeight="1" x14ac:dyDescent="0.2">
      <c r="A14" s="347" t="s">
        <v>464</v>
      </c>
    </row>
    <row r="15" spans="1:25" s="399" customFormat="1" ht="21" customHeight="1" x14ac:dyDescent="0.2">
      <c r="A15" s="498"/>
      <c r="B15" s="895"/>
      <c r="C15" s="759" t="s">
        <v>103</v>
      </c>
      <c r="E15" s="760"/>
      <c r="F15" s="746"/>
      <c r="G15" s="746"/>
    </row>
    <row r="16" spans="1:25" s="399" customFormat="1" ht="36.75" customHeight="1" x14ac:dyDescent="0.2">
      <c r="A16" s="853"/>
      <c r="B16" s="858" t="s">
        <v>331</v>
      </c>
      <c r="C16" s="1274"/>
      <c r="D16" s="1275"/>
      <c r="E16" s="859"/>
      <c r="F16" s="859"/>
      <c r="G16" s="859"/>
      <c r="H16" s="860"/>
    </row>
    <row r="17" spans="1:8" s="399" customFormat="1" ht="21" customHeight="1" x14ac:dyDescent="0.2">
      <c r="A17" s="853"/>
      <c r="B17" s="855" t="s">
        <v>497</v>
      </c>
      <c r="C17" s="1276"/>
      <c r="D17" s="1277"/>
      <c r="E17" s="498" t="s">
        <v>141</v>
      </c>
    </row>
    <row r="18" spans="1:8" s="399" customFormat="1" ht="28.5" customHeight="1" x14ac:dyDescent="0.2">
      <c r="B18" s="855" t="s">
        <v>292</v>
      </c>
      <c r="C18" s="1271"/>
      <c r="D18" s="1272"/>
      <c r="E18" s="1272"/>
      <c r="F18" s="1272"/>
      <c r="G18" s="1273"/>
      <c r="H18" s="860"/>
    </row>
  </sheetData>
  <sheetProtection formatRows="0"/>
  <mergeCells count="7">
    <mergeCell ref="C18:G18"/>
    <mergeCell ref="C5:G5"/>
    <mergeCell ref="C10:D10"/>
    <mergeCell ref="C11:D11"/>
    <mergeCell ref="C12:G12"/>
    <mergeCell ref="C16:D16"/>
    <mergeCell ref="C17:D17"/>
  </mergeCells>
  <phoneticPr fontId="3"/>
  <dataValidations count="2">
    <dataValidation type="list" operator="equal" allowBlank="1" showInputMessage="1" showErrorMessage="1" errorTitle="入力規則違反" error="リストから選択してください" sqref="B9 B15" xr:uid="{00000000-0002-0000-4100-000000000000}">
      <formula1>"いる,いない"</formula1>
    </dataValidation>
    <dataValidation type="list" allowBlank="1" showInputMessage="1" showErrorMessage="1" errorTitle="入力規則違反" error="リストから選択してください" sqref="B4" xr:uid="{00000000-0002-0000-4100-000001000000}">
      <formula1>"いる,いない"</formula1>
    </dataValidation>
  </dataValidations>
  <printOptions horizontalCentered="1"/>
  <pageMargins left="0.43307086614173229" right="0.31496062992125984" top="0.55118110236220474" bottom="0.70866141732283472" header="0.27559055118110237" footer="0.23622047244094491"/>
  <pageSetup paperSize="9" orientation="landscape" cellComments="asDisplayed" r:id="rId1"/>
  <headerFooter alignWithMargins="0">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78"/>
  <dimension ref="A1:G32"/>
  <sheetViews>
    <sheetView showGridLines="0" zoomScaleNormal="100" zoomScaleSheetLayoutView="100" workbookViewId="0"/>
  </sheetViews>
  <sheetFormatPr defaultColWidth="15.36328125" defaultRowHeight="16" customHeight="1" x14ac:dyDescent="0.2"/>
  <cols>
    <col min="1" max="1" width="7" style="5" customWidth="1"/>
    <col min="2" max="2" width="15.36328125" style="5" customWidth="1"/>
    <col min="3" max="3" width="39.08984375" style="5" customWidth="1"/>
    <col min="4" max="4" width="6.90625" style="5" customWidth="1"/>
    <col min="5" max="5" width="15.36328125" style="5" customWidth="1"/>
    <col min="6" max="6" width="3.36328125" style="5" bestFit="1" customWidth="1"/>
    <col min="7" max="7" width="40.08984375" style="5" customWidth="1"/>
    <col min="8" max="16384" width="15.36328125" style="5"/>
  </cols>
  <sheetData>
    <row r="1" spans="1:7" ht="16" customHeight="1" thickBot="1" x14ac:dyDescent="0.25">
      <c r="A1" s="12" t="s">
        <v>332</v>
      </c>
    </row>
    <row r="2" spans="1:7" ht="15.65" customHeight="1" x14ac:dyDescent="0.2">
      <c r="A2" s="64"/>
      <c r="B2" s="65"/>
      <c r="C2" s="66"/>
      <c r="D2" s="67"/>
      <c r="E2" s="229" t="s">
        <v>624</v>
      </c>
      <c r="F2" s="68"/>
      <c r="G2" s="69" t="s">
        <v>434</v>
      </c>
    </row>
    <row r="3" spans="1:7" ht="15.65" customHeight="1" x14ac:dyDescent="0.2">
      <c r="A3" s="70"/>
      <c r="B3" s="71"/>
      <c r="C3" s="230" t="s">
        <v>625</v>
      </c>
      <c r="D3" s="72" t="s">
        <v>435</v>
      </c>
      <c r="E3" s="73"/>
      <c r="F3" s="74" t="s">
        <v>141</v>
      </c>
      <c r="G3" s="75"/>
    </row>
    <row r="4" spans="1:7" ht="15.65" customHeight="1" x14ac:dyDescent="0.2">
      <c r="A4" s="70"/>
      <c r="B4" s="76" t="s">
        <v>498</v>
      </c>
      <c r="C4" s="77" t="s">
        <v>499</v>
      </c>
      <c r="D4" s="78" t="s">
        <v>500</v>
      </c>
      <c r="E4" s="79"/>
      <c r="F4" s="38" t="s">
        <v>141</v>
      </c>
      <c r="G4" s="80"/>
    </row>
    <row r="5" spans="1:7" ht="15.65" customHeight="1" x14ac:dyDescent="0.2">
      <c r="A5" s="70" t="s">
        <v>501</v>
      </c>
      <c r="B5" s="81"/>
      <c r="C5" s="77" t="s">
        <v>502</v>
      </c>
      <c r="D5" s="78" t="s">
        <v>503</v>
      </c>
      <c r="E5" s="79"/>
      <c r="F5" s="38" t="s">
        <v>141</v>
      </c>
      <c r="G5" s="80"/>
    </row>
    <row r="6" spans="1:7" ht="15.65" customHeight="1" x14ac:dyDescent="0.2">
      <c r="A6" s="70"/>
      <c r="B6" s="82"/>
      <c r="C6" s="77" t="s">
        <v>504</v>
      </c>
      <c r="D6" s="78" t="s">
        <v>505</v>
      </c>
      <c r="E6" s="79">
        <f>SUM(E3:E4)-E5</f>
        <v>0</v>
      </c>
      <c r="F6" s="38" t="s">
        <v>141</v>
      </c>
      <c r="G6" s="83"/>
    </row>
    <row r="7" spans="1:7" ht="15.65" customHeight="1" x14ac:dyDescent="0.2">
      <c r="A7" s="70" t="s">
        <v>506</v>
      </c>
      <c r="B7" s="71"/>
      <c r="C7" s="230" t="s">
        <v>625</v>
      </c>
      <c r="D7" s="78" t="s">
        <v>507</v>
      </c>
      <c r="E7" s="79"/>
      <c r="F7" s="38" t="s">
        <v>141</v>
      </c>
      <c r="G7" s="75"/>
    </row>
    <row r="8" spans="1:7" ht="15.65" customHeight="1" x14ac:dyDescent="0.2">
      <c r="A8" s="70"/>
      <c r="B8" s="76" t="s">
        <v>508</v>
      </c>
      <c r="C8" s="77" t="s">
        <v>499</v>
      </c>
      <c r="D8" s="78" t="s">
        <v>509</v>
      </c>
      <c r="E8" s="79"/>
      <c r="F8" s="38" t="s">
        <v>141</v>
      </c>
      <c r="G8" s="80"/>
    </row>
    <row r="9" spans="1:7" ht="15.65" customHeight="1" x14ac:dyDescent="0.2">
      <c r="A9" s="70" t="s">
        <v>293</v>
      </c>
      <c r="B9" s="81"/>
      <c r="C9" s="77" t="s">
        <v>510</v>
      </c>
      <c r="D9" s="78" t="s">
        <v>511</v>
      </c>
      <c r="E9" s="79"/>
      <c r="F9" s="38" t="s">
        <v>141</v>
      </c>
      <c r="G9" s="80"/>
    </row>
    <row r="10" spans="1:7" ht="15.65" customHeight="1" x14ac:dyDescent="0.2">
      <c r="A10" s="70"/>
      <c r="B10" s="82"/>
      <c r="C10" s="77" t="s">
        <v>512</v>
      </c>
      <c r="D10" s="78" t="s">
        <v>513</v>
      </c>
      <c r="E10" s="79">
        <f>SUM(E7:E8)-E9</f>
        <v>0</v>
      </c>
      <c r="F10" s="38" t="s">
        <v>141</v>
      </c>
      <c r="G10" s="83"/>
    </row>
    <row r="11" spans="1:7" ht="15.65" customHeight="1" x14ac:dyDescent="0.2">
      <c r="A11" s="70" t="s">
        <v>294</v>
      </c>
      <c r="B11" s="84"/>
      <c r="C11" s="230" t="s">
        <v>625</v>
      </c>
      <c r="D11" s="78" t="s">
        <v>514</v>
      </c>
      <c r="E11" s="79"/>
      <c r="F11" s="38" t="s">
        <v>141</v>
      </c>
      <c r="G11" s="75"/>
    </row>
    <row r="12" spans="1:7" ht="15.65" customHeight="1" x14ac:dyDescent="0.2">
      <c r="A12" s="152"/>
      <c r="B12" s="76" t="s">
        <v>515</v>
      </c>
      <c r="C12" s="77" t="s">
        <v>499</v>
      </c>
      <c r="D12" s="78" t="s">
        <v>516</v>
      </c>
      <c r="E12" s="79"/>
      <c r="F12" s="38" t="s">
        <v>141</v>
      </c>
      <c r="G12" s="80"/>
    </row>
    <row r="13" spans="1:7" ht="15.65" customHeight="1" x14ac:dyDescent="0.2">
      <c r="A13" s="152"/>
      <c r="B13" s="76" t="s">
        <v>517</v>
      </c>
      <c r="C13" s="77" t="s">
        <v>502</v>
      </c>
      <c r="D13" s="78" t="s">
        <v>518</v>
      </c>
      <c r="E13" s="79"/>
      <c r="F13" s="38" t="s">
        <v>141</v>
      </c>
      <c r="G13" s="80"/>
    </row>
    <row r="14" spans="1:7" ht="15.65" customHeight="1" x14ac:dyDescent="0.2">
      <c r="A14" s="152"/>
      <c r="B14" s="85"/>
      <c r="C14" s="77" t="s">
        <v>519</v>
      </c>
      <c r="D14" s="78" t="s">
        <v>520</v>
      </c>
      <c r="E14" s="79">
        <f>SUM(E11:E12)-E13</f>
        <v>0</v>
      </c>
      <c r="F14" s="38" t="s">
        <v>141</v>
      </c>
      <c r="G14" s="83"/>
    </row>
    <row r="15" spans="1:7" ht="15.65" customHeight="1" x14ac:dyDescent="0.2">
      <c r="A15" s="152"/>
      <c r="B15" s="84"/>
      <c r="C15" s="230" t="s">
        <v>625</v>
      </c>
      <c r="D15" s="78" t="s">
        <v>521</v>
      </c>
      <c r="E15" s="79"/>
      <c r="F15" s="38" t="s">
        <v>141</v>
      </c>
      <c r="G15" s="153"/>
    </row>
    <row r="16" spans="1:7" ht="15.65" customHeight="1" x14ac:dyDescent="0.2">
      <c r="A16" s="152"/>
      <c r="B16" s="76" t="s">
        <v>522</v>
      </c>
      <c r="C16" s="77" t="s">
        <v>499</v>
      </c>
      <c r="D16" s="78" t="s">
        <v>523</v>
      </c>
      <c r="E16" s="79"/>
      <c r="F16" s="38" t="s">
        <v>141</v>
      </c>
      <c r="G16" s="154"/>
    </row>
    <row r="17" spans="1:7" ht="15.65" customHeight="1" x14ac:dyDescent="0.2">
      <c r="A17" s="155"/>
      <c r="B17" s="76" t="s">
        <v>524</v>
      </c>
      <c r="C17" s="77" t="s">
        <v>502</v>
      </c>
      <c r="D17" s="78" t="s">
        <v>525</v>
      </c>
      <c r="E17" s="79"/>
      <c r="F17" s="38" t="s">
        <v>141</v>
      </c>
      <c r="G17" s="80"/>
    </row>
    <row r="18" spans="1:7" ht="15.65" customHeight="1" x14ac:dyDescent="0.2">
      <c r="A18" s="156"/>
      <c r="B18" s="85"/>
      <c r="C18" s="77" t="s">
        <v>526</v>
      </c>
      <c r="D18" s="78" t="s">
        <v>527</v>
      </c>
      <c r="E18" s="79">
        <f>SUM(E15:E16)-E17</f>
        <v>0</v>
      </c>
      <c r="F18" s="38" t="s">
        <v>141</v>
      </c>
      <c r="G18" s="80"/>
    </row>
    <row r="19" spans="1:7" ht="15.65" customHeight="1" x14ac:dyDescent="0.2">
      <c r="A19" s="152"/>
      <c r="B19" s="84"/>
      <c r="C19" s="230" t="s">
        <v>625</v>
      </c>
      <c r="D19" s="78" t="s">
        <v>528</v>
      </c>
      <c r="E19" s="79"/>
      <c r="F19" s="38" t="s">
        <v>141</v>
      </c>
      <c r="G19" s="80"/>
    </row>
    <row r="20" spans="1:7" ht="15.65" customHeight="1" x14ac:dyDescent="0.2">
      <c r="A20" s="152"/>
      <c r="B20" s="76" t="s">
        <v>529</v>
      </c>
      <c r="C20" s="77" t="s">
        <v>499</v>
      </c>
      <c r="D20" s="78" t="s">
        <v>530</v>
      </c>
      <c r="E20" s="79"/>
      <c r="F20" s="38" t="s">
        <v>141</v>
      </c>
      <c r="G20" s="80"/>
    </row>
    <row r="21" spans="1:7" ht="15.65" customHeight="1" x14ac:dyDescent="0.2">
      <c r="A21" s="152"/>
      <c r="B21" s="76" t="s">
        <v>531</v>
      </c>
      <c r="C21" s="77" t="s">
        <v>502</v>
      </c>
      <c r="D21" s="78" t="s">
        <v>532</v>
      </c>
      <c r="E21" s="79"/>
      <c r="F21" s="38" t="s">
        <v>141</v>
      </c>
      <c r="G21" s="80"/>
    </row>
    <row r="22" spans="1:7" ht="15.65" customHeight="1" x14ac:dyDescent="0.2">
      <c r="A22" s="155"/>
      <c r="B22" s="85"/>
      <c r="C22" s="77" t="s">
        <v>533</v>
      </c>
      <c r="D22" s="78" t="s">
        <v>534</v>
      </c>
      <c r="E22" s="79">
        <f>SUM(E19:E20)-E21</f>
        <v>0</v>
      </c>
      <c r="F22" s="38" t="s">
        <v>141</v>
      </c>
      <c r="G22" s="80"/>
    </row>
    <row r="23" spans="1:7" ht="15.65" customHeight="1" x14ac:dyDescent="0.2">
      <c r="A23" s="86"/>
      <c r="B23" s="84"/>
      <c r="C23" s="230" t="s">
        <v>625</v>
      </c>
      <c r="D23" s="78" t="s">
        <v>535</v>
      </c>
      <c r="E23" s="79"/>
      <c r="F23" s="38" t="s">
        <v>141</v>
      </c>
      <c r="G23" s="80"/>
    </row>
    <row r="24" spans="1:7" ht="15.65" customHeight="1" x14ac:dyDescent="0.2">
      <c r="A24" s="86"/>
      <c r="B24" s="76" t="s">
        <v>536</v>
      </c>
      <c r="C24" s="77" t="s">
        <v>499</v>
      </c>
      <c r="D24" s="78" t="s">
        <v>537</v>
      </c>
      <c r="E24" s="79"/>
      <c r="F24" s="38" t="s">
        <v>141</v>
      </c>
      <c r="G24" s="80"/>
    </row>
    <row r="25" spans="1:7" ht="15.65" customHeight="1" x14ac:dyDescent="0.2">
      <c r="A25" s="86"/>
      <c r="B25" s="76" t="s">
        <v>531</v>
      </c>
      <c r="C25" s="77" t="s">
        <v>502</v>
      </c>
      <c r="D25" s="78" t="s">
        <v>538</v>
      </c>
      <c r="E25" s="79"/>
      <c r="F25" s="38" t="s">
        <v>141</v>
      </c>
      <c r="G25" s="80"/>
    </row>
    <row r="26" spans="1:7" ht="15.65" customHeight="1" x14ac:dyDescent="0.2">
      <c r="A26" s="70"/>
      <c r="B26" s="85"/>
      <c r="C26" s="77" t="s">
        <v>539</v>
      </c>
      <c r="D26" s="78" t="s">
        <v>540</v>
      </c>
      <c r="E26" s="79">
        <f>SUM(E23:E24)-E25</f>
        <v>0</v>
      </c>
      <c r="F26" s="38" t="s">
        <v>141</v>
      </c>
      <c r="G26" s="80"/>
    </row>
    <row r="27" spans="1:7" ht="15.65" customHeight="1" x14ac:dyDescent="0.2">
      <c r="A27" s="70"/>
      <c r="B27" s="76"/>
      <c r="C27" s="77" t="s">
        <v>626</v>
      </c>
      <c r="D27" s="78" t="s">
        <v>541</v>
      </c>
      <c r="E27" s="79">
        <f>E3+E7+E11+E15+E19+E23</f>
        <v>0</v>
      </c>
      <c r="F27" s="38" t="s">
        <v>141</v>
      </c>
      <c r="G27" s="87"/>
    </row>
    <row r="28" spans="1:7" ht="15.65" customHeight="1" x14ac:dyDescent="0.2">
      <c r="A28" s="70"/>
      <c r="B28" s="76" t="s">
        <v>542</v>
      </c>
      <c r="C28" s="77" t="s">
        <v>543</v>
      </c>
      <c r="D28" s="78" t="s">
        <v>544</v>
      </c>
      <c r="E28" s="79">
        <f>E4+E8+E12+E16+E20+E24</f>
        <v>0</v>
      </c>
      <c r="F28" s="38" t="s">
        <v>141</v>
      </c>
      <c r="G28" s="87"/>
    </row>
    <row r="29" spans="1:7" ht="15.65" customHeight="1" x14ac:dyDescent="0.2">
      <c r="A29" s="70"/>
      <c r="B29" s="76"/>
      <c r="C29" s="77" t="s">
        <v>545</v>
      </c>
      <c r="D29" s="78" t="s">
        <v>546</v>
      </c>
      <c r="E29" s="79">
        <f>E5+E9+E13+E17+E21+E25</f>
        <v>0</v>
      </c>
      <c r="F29" s="38" t="s">
        <v>141</v>
      </c>
      <c r="G29" s="87"/>
    </row>
    <row r="30" spans="1:7" ht="15.65" customHeight="1" thickBot="1" x14ac:dyDescent="0.25">
      <c r="A30" s="88"/>
      <c r="B30" s="89"/>
      <c r="C30" s="90" t="s">
        <v>547</v>
      </c>
      <c r="D30" s="91" t="s">
        <v>548</v>
      </c>
      <c r="E30" s="92">
        <f>E27+E28-E29</f>
        <v>0</v>
      </c>
      <c r="F30" s="93" t="s">
        <v>141</v>
      </c>
      <c r="G30" s="94"/>
    </row>
    <row r="31" spans="1:7" s="13" customFormat="1" ht="12" x14ac:dyDescent="0.2">
      <c r="C31" s="157"/>
    </row>
    <row r="32" spans="1:7" s="13" customFormat="1" ht="16" customHeight="1" x14ac:dyDescent="0.2"/>
  </sheetData>
  <phoneticPr fontId="3"/>
  <printOptions horizontalCentered="1"/>
  <pageMargins left="0.43307086614173229" right="0.31496062992125984" top="0.55118110236220474" bottom="0.70866141732283472" header="0.27559055118110237" footer="0.23622047244094491"/>
  <pageSetup paperSize="9" scale="92" orientation="landscape" cellComments="asDisplayed" r:id="rId1"/>
  <headerFooter alignWithMargins="0">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45">
    <pageSetUpPr fitToPage="1"/>
  </sheetPr>
  <dimension ref="A1:AZ52"/>
  <sheetViews>
    <sheetView showGridLines="0" view="pageBreakPreview" topLeftCell="B1" zoomScale="90" zoomScaleNormal="90" zoomScaleSheetLayoutView="90" workbookViewId="0">
      <selection sqref="A1:E1"/>
    </sheetView>
  </sheetViews>
  <sheetFormatPr defaultColWidth="9" defaultRowHeight="13" x14ac:dyDescent="0.2"/>
  <cols>
    <col min="1" max="1" width="4.453125" style="6" customWidth="1"/>
    <col min="2" max="2" width="5.26953125" style="6" customWidth="1"/>
    <col min="3" max="3" width="4.90625" style="6" customWidth="1"/>
    <col min="4" max="4" width="21.26953125" style="6" customWidth="1"/>
    <col min="5" max="5" width="24.26953125" style="6" customWidth="1"/>
    <col min="6" max="6" width="13.6328125" style="6" customWidth="1"/>
    <col min="7" max="7" width="16.6328125" style="6" customWidth="1"/>
    <col min="8" max="9" width="4.453125" style="6" customWidth="1"/>
    <col min="10" max="10" width="5.26953125" style="6" customWidth="1"/>
    <col min="11" max="11" width="4.90625" style="6" customWidth="1"/>
    <col min="12" max="12" width="21.26953125" style="6" customWidth="1"/>
    <col min="13" max="13" width="24.26953125" style="6" customWidth="1"/>
    <col min="14" max="14" width="13.6328125" style="6" customWidth="1"/>
    <col min="15" max="15" width="19.90625" style="6" customWidth="1"/>
    <col min="16" max="16" width="13.7265625" style="6" customWidth="1"/>
    <col min="17" max="52" width="3.08984375" style="6" customWidth="1"/>
    <col min="53" max="16384" width="9" style="6"/>
  </cols>
  <sheetData>
    <row r="1" spans="1:52" s="5" customFormat="1" ht="20.5" customHeight="1" thickBot="1" x14ac:dyDescent="0.25">
      <c r="A1" s="1278" t="s">
        <v>611</v>
      </c>
      <c r="B1" s="1278"/>
      <c r="C1" s="1278"/>
      <c r="D1" s="1278"/>
      <c r="E1" s="1278"/>
      <c r="F1" s="18"/>
      <c r="G1" s="18"/>
      <c r="H1" s="18"/>
      <c r="I1" s="1279" t="s">
        <v>295</v>
      </c>
      <c r="J1" s="1280"/>
      <c r="K1" s="1280"/>
      <c r="L1" s="1281"/>
      <c r="M1" s="18"/>
      <c r="N1" s="18"/>
      <c r="O1" s="18"/>
      <c r="P1" s="18"/>
    </row>
    <row r="2" spans="1:52" s="5" customFormat="1" ht="20.5" customHeight="1" x14ac:dyDescent="0.2">
      <c r="A2" s="95"/>
      <c r="B2" s="95"/>
      <c r="C2" s="95"/>
      <c r="D2" s="95"/>
      <c r="E2" s="95"/>
      <c r="F2" s="18"/>
      <c r="G2" s="18"/>
      <c r="H2" s="17"/>
      <c r="I2" s="17"/>
      <c r="J2" s="17"/>
      <c r="K2" s="17"/>
      <c r="L2" s="17"/>
      <c r="M2" s="17"/>
      <c r="N2" s="17"/>
      <c r="O2" s="17"/>
      <c r="P2" s="17"/>
    </row>
    <row r="3" spans="1:52" s="5" customFormat="1" ht="20.5" customHeight="1" x14ac:dyDescent="0.2">
      <c r="A3" s="32" t="s">
        <v>451</v>
      </c>
      <c r="B3" s="95"/>
      <c r="C3" s="95"/>
      <c r="D3" s="95"/>
      <c r="E3" s="95"/>
      <c r="F3" s="193"/>
      <c r="G3" s="18" t="s">
        <v>436</v>
      </c>
      <c r="H3" s="17"/>
      <c r="I3" s="96" t="s">
        <v>296</v>
      </c>
      <c r="J3" s="96"/>
      <c r="K3" s="96"/>
      <c r="L3" s="96"/>
      <c r="M3" s="96"/>
      <c r="N3" s="96"/>
      <c r="O3" s="96"/>
      <c r="P3" s="97"/>
      <c r="Q3" s="13"/>
    </row>
    <row r="4" spans="1:52" s="5" customFormat="1" ht="20.5" customHeight="1" x14ac:dyDescent="0.2">
      <c r="A4" s="17"/>
      <c r="B4" s="17"/>
      <c r="C4" s="17"/>
      <c r="D4" s="17"/>
      <c r="E4" s="17"/>
      <c r="F4" s="17"/>
      <c r="G4" s="17"/>
      <c r="I4" s="96" t="s">
        <v>333</v>
      </c>
      <c r="J4" s="96"/>
      <c r="K4" s="96"/>
      <c r="L4" s="96"/>
      <c r="M4" s="96"/>
      <c r="N4" s="96"/>
      <c r="O4" s="96"/>
      <c r="P4" s="13"/>
      <c r="Q4" s="98"/>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row>
    <row r="5" spans="1:52" s="5" customFormat="1" ht="20.5" customHeight="1" thickBot="1" x14ac:dyDescent="0.25">
      <c r="A5" s="15" t="s">
        <v>452</v>
      </c>
      <c r="E5" s="17"/>
      <c r="F5" s="63"/>
      <c r="G5" s="63"/>
      <c r="I5" s="96" t="s">
        <v>334</v>
      </c>
      <c r="J5" s="96"/>
      <c r="K5" s="96"/>
      <c r="L5" s="96"/>
      <c r="M5" s="96"/>
      <c r="N5" s="96"/>
      <c r="O5" s="96"/>
      <c r="P5" s="13"/>
      <c r="Q5" s="98"/>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row>
    <row r="6" spans="1:52" s="5" customFormat="1" ht="20.5" customHeight="1" x14ac:dyDescent="0.2">
      <c r="A6" s="1282" t="s">
        <v>335</v>
      </c>
      <c r="B6" s="99" t="s">
        <v>336</v>
      </c>
      <c r="C6" s="100"/>
      <c r="D6" s="100"/>
      <c r="E6" s="101"/>
      <c r="F6" s="102"/>
      <c r="G6" s="102" t="s">
        <v>297</v>
      </c>
      <c r="I6" s="96" t="s">
        <v>337</v>
      </c>
      <c r="J6" s="96"/>
      <c r="K6" s="96"/>
      <c r="L6" s="96"/>
      <c r="M6" s="96"/>
      <c r="N6" s="96"/>
      <c r="O6" s="96"/>
      <c r="P6" s="13"/>
      <c r="Q6" s="98"/>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row>
    <row r="7" spans="1:52" s="5" customFormat="1" ht="20.5" customHeight="1" x14ac:dyDescent="0.2">
      <c r="A7" s="1283"/>
      <c r="B7" s="196"/>
      <c r="C7" s="1285" t="s">
        <v>338</v>
      </c>
      <c r="D7" s="1286"/>
      <c r="E7" s="1286"/>
      <c r="F7" s="1287"/>
      <c r="G7" s="194"/>
      <c r="I7" s="96" t="s">
        <v>339</v>
      </c>
      <c r="J7" s="96"/>
      <c r="K7" s="96"/>
      <c r="L7" s="103"/>
      <c r="M7" s="103"/>
      <c r="N7" s="103"/>
      <c r="O7" s="103"/>
      <c r="P7" s="13"/>
      <c r="Q7" s="98"/>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row>
    <row r="8" spans="1:52" s="5" customFormat="1" ht="20.5" customHeight="1" thickBot="1" x14ac:dyDescent="0.25">
      <c r="A8" s="1283"/>
      <c r="B8" s="197"/>
      <c r="C8" s="1288" t="s">
        <v>340</v>
      </c>
      <c r="D8" s="1289"/>
      <c r="E8" s="1289"/>
      <c r="F8" s="1290"/>
      <c r="G8" s="195"/>
      <c r="I8" s="96" t="s">
        <v>341</v>
      </c>
      <c r="J8" s="96"/>
      <c r="K8" s="96"/>
      <c r="L8" s="103"/>
      <c r="M8" s="103"/>
      <c r="N8" s="103"/>
      <c r="O8" s="103"/>
      <c r="P8" s="13"/>
      <c r="Q8" s="98"/>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row>
    <row r="9" spans="1:52" s="5" customFormat="1" ht="20.5" customHeight="1" thickBot="1" x14ac:dyDescent="0.25">
      <c r="A9" s="1283"/>
      <c r="B9" s="1291" t="s">
        <v>298</v>
      </c>
      <c r="C9" s="1292"/>
      <c r="D9" s="1292"/>
      <c r="E9" s="1292"/>
      <c r="F9" s="1293"/>
      <c r="G9" s="102" t="s">
        <v>297</v>
      </c>
      <c r="I9" s="15" t="s">
        <v>452</v>
      </c>
      <c r="M9" s="17"/>
      <c r="N9" s="17"/>
      <c r="O9" s="63"/>
      <c r="P9" s="13"/>
      <c r="Q9" s="98"/>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row>
    <row r="10" spans="1:52" s="5" customFormat="1" ht="20.5" customHeight="1" x14ac:dyDescent="0.2">
      <c r="A10" s="1283"/>
      <c r="B10" s="1294" t="s">
        <v>342</v>
      </c>
      <c r="C10" s="1295"/>
      <c r="D10" s="1295"/>
      <c r="E10" s="1295"/>
      <c r="F10" s="1296"/>
      <c r="G10" s="198">
        <f>SUM(G11:G15)</f>
        <v>0</v>
      </c>
      <c r="I10" s="1297" t="s">
        <v>299</v>
      </c>
      <c r="J10" s="166" t="s">
        <v>336</v>
      </c>
      <c r="K10" s="167"/>
      <c r="L10" s="167"/>
      <c r="M10" s="168"/>
      <c r="N10" s="211"/>
      <c r="O10" s="205" t="s">
        <v>297</v>
      </c>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row>
    <row r="11" spans="1:52" s="5" customFormat="1" ht="20.5" customHeight="1" x14ac:dyDescent="0.2">
      <c r="A11" s="1283"/>
      <c r="B11" s="104"/>
      <c r="C11" s="201"/>
      <c r="D11" s="1300" t="s">
        <v>437</v>
      </c>
      <c r="E11" s="1286"/>
      <c r="F11" s="1287"/>
      <c r="G11" s="199"/>
      <c r="I11" s="1298"/>
      <c r="J11" s="105" t="s">
        <v>301</v>
      </c>
      <c r="K11" s="162" t="s">
        <v>338</v>
      </c>
      <c r="L11" s="163"/>
      <c r="M11" s="163"/>
      <c r="N11" s="212"/>
      <c r="O11" s="206">
        <v>6000000</v>
      </c>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row>
    <row r="12" spans="1:52" s="5" customFormat="1" ht="20.5" customHeight="1" thickBot="1" x14ac:dyDescent="0.25">
      <c r="A12" s="1283"/>
      <c r="B12" s="104"/>
      <c r="C12" s="201"/>
      <c r="D12" s="1300" t="s">
        <v>300</v>
      </c>
      <c r="E12" s="1286"/>
      <c r="F12" s="1287"/>
      <c r="G12" s="199"/>
      <c r="I12" s="1298"/>
      <c r="J12" s="106"/>
      <c r="K12" s="164" t="s">
        <v>340</v>
      </c>
      <c r="L12" s="165"/>
      <c r="M12" s="165"/>
      <c r="N12" s="213"/>
      <c r="O12" s="207"/>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row>
    <row r="13" spans="1:52" s="5" customFormat="1" ht="20.5" customHeight="1" x14ac:dyDescent="0.2">
      <c r="A13" s="1283"/>
      <c r="B13" s="104"/>
      <c r="C13" s="201"/>
      <c r="D13" s="1300" t="s">
        <v>438</v>
      </c>
      <c r="E13" s="1286"/>
      <c r="F13" s="1287"/>
      <c r="G13" s="199"/>
      <c r="I13" s="1298"/>
      <c r="J13" s="166" t="s">
        <v>298</v>
      </c>
      <c r="K13" s="167"/>
      <c r="L13" s="167"/>
      <c r="M13" s="167"/>
      <c r="N13" s="211"/>
      <c r="O13" s="205" t="s">
        <v>297</v>
      </c>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row>
    <row r="14" spans="1:52" s="5" customFormat="1" ht="20.5" customHeight="1" x14ac:dyDescent="0.2">
      <c r="A14" s="1283"/>
      <c r="B14" s="104"/>
      <c r="C14" s="201"/>
      <c r="D14" s="1300" t="s">
        <v>302</v>
      </c>
      <c r="E14" s="1286"/>
      <c r="F14" s="1287"/>
      <c r="G14" s="200"/>
      <c r="I14" s="1298"/>
      <c r="J14" s="1301" t="s">
        <v>342</v>
      </c>
      <c r="K14" s="1302"/>
      <c r="L14" s="1302"/>
      <c r="M14" s="1302"/>
      <c r="N14" s="214"/>
      <c r="O14" s="208">
        <f>SUM(O15:O19)</f>
        <v>4670000</v>
      </c>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row>
    <row r="15" spans="1:52" s="5" customFormat="1" ht="20.5" customHeight="1" x14ac:dyDescent="0.2">
      <c r="A15" s="1283"/>
      <c r="B15" s="107"/>
      <c r="C15" s="201"/>
      <c r="D15" s="1303" t="s">
        <v>615</v>
      </c>
      <c r="E15" s="1304"/>
      <c r="F15" s="1305"/>
      <c r="G15" s="199"/>
      <c r="I15" s="1298"/>
      <c r="J15" s="108"/>
      <c r="K15" s="109" t="s">
        <v>301</v>
      </c>
      <c r="L15" s="161" t="s">
        <v>549</v>
      </c>
      <c r="M15" s="169"/>
      <c r="N15" s="215"/>
      <c r="O15" s="209">
        <v>670000</v>
      </c>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row>
    <row r="16" spans="1:52" s="5" customFormat="1" ht="20.5" customHeight="1" x14ac:dyDescent="0.2">
      <c r="A16" s="1283"/>
      <c r="B16" s="1294" t="s">
        <v>310</v>
      </c>
      <c r="C16" s="1295"/>
      <c r="D16" s="1295"/>
      <c r="E16" s="1295"/>
      <c r="F16" s="1296"/>
      <c r="G16" s="200">
        <f>SUM(G17:G21)</f>
        <v>0</v>
      </c>
      <c r="I16" s="1298"/>
      <c r="J16" s="108"/>
      <c r="K16" s="109" t="s">
        <v>301</v>
      </c>
      <c r="L16" s="161" t="s">
        <v>300</v>
      </c>
      <c r="M16" s="169"/>
      <c r="N16" s="215"/>
      <c r="O16" s="209">
        <v>1000000</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row>
    <row r="17" spans="1:52" s="5" customFormat="1" ht="20.5" customHeight="1" x14ac:dyDescent="0.2">
      <c r="A17" s="1283"/>
      <c r="B17" s="110"/>
      <c r="C17" s="201"/>
      <c r="D17" s="1300" t="s">
        <v>549</v>
      </c>
      <c r="E17" s="1286"/>
      <c r="F17" s="1287"/>
      <c r="G17" s="199"/>
      <c r="H17" s="18"/>
      <c r="I17" s="1298"/>
      <c r="J17" s="108"/>
      <c r="K17" s="109"/>
      <c r="L17" s="161" t="s">
        <v>550</v>
      </c>
      <c r="M17" s="169"/>
      <c r="N17" s="215"/>
      <c r="O17" s="209"/>
      <c r="P17" s="18"/>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row>
    <row r="18" spans="1:52" s="5" customFormat="1" ht="20.5" customHeight="1" x14ac:dyDescent="0.2">
      <c r="A18" s="1283"/>
      <c r="B18" s="104"/>
      <c r="C18" s="201"/>
      <c r="D18" s="1300" t="s">
        <v>300</v>
      </c>
      <c r="E18" s="1286"/>
      <c r="F18" s="1287"/>
      <c r="G18" s="194"/>
      <c r="H18" s="18"/>
      <c r="I18" s="1298"/>
      <c r="J18" s="108"/>
      <c r="K18" s="109" t="s">
        <v>301</v>
      </c>
      <c r="L18" s="161" t="s">
        <v>302</v>
      </c>
      <c r="M18" s="169"/>
      <c r="N18" s="216"/>
      <c r="O18" s="210">
        <v>3000000</v>
      </c>
      <c r="P18" s="18"/>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row>
    <row r="19" spans="1:52" s="5" customFormat="1" ht="20.5" customHeight="1" x14ac:dyDescent="0.2">
      <c r="A19" s="1283"/>
      <c r="B19" s="104"/>
      <c r="C19" s="201"/>
      <c r="D19" s="1300" t="s">
        <v>550</v>
      </c>
      <c r="E19" s="1286"/>
      <c r="F19" s="1287"/>
      <c r="G19" s="199"/>
      <c r="H19" s="18"/>
      <c r="I19" s="1298"/>
      <c r="J19" s="111"/>
      <c r="K19" s="112"/>
      <c r="L19" s="1307" t="s">
        <v>615</v>
      </c>
      <c r="M19" s="1308"/>
      <c r="N19" s="1309"/>
      <c r="O19" s="209"/>
      <c r="P19" s="18"/>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row>
    <row r="20" spans="1:52" s="5" customFormat="1" ht="20.5" customHeight="1" x14ac:dyDescent="0.2">
      <c r="A20" s="1283"/>
      <c r="B20" s="104"/>
      <c r="C20" s="201"/>
      <c r="D20" s="1300" t="s">
        <v>302</v>
      </c>
      <c r="E20" s="1286"/>
      <c r="F20" s="1287"/>
      <c r="G20" s="200"/>
      <c r="H20" s="18"/>
      <c r="I20" s="1298"/>
      <c r="J20" s="1301" t="s">
        <v>310</v>
      </c>
      <c r="K20" s="1306"/>
      <c r="L20" s="1306"/>
      <c r="M20" s="1306"/>
      <c r="N20" s="214"/>
      <c r="O20" s="210">
        <f>SUM(O21:O25)</f>
        <v>500000</v>
      </c>
      <c r="P20" s="18"/>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row>
    <row r="21" spans="1:52" s="5" customFormat="1" ht="20.5" customHeight="1" thickBot="1" x14ac:dyDescent="0.25">
      <c r="A21" s="1284"/>
      <c r="B21" s="170"/>
      <c r="C21" s="202"/>
      <c r="D21" s="1340" t="s">
        <v>615</v>
      </c>
      <c r="E21" s="1320"/>
      <c r="F21" s="1321"/>
      <c r="G21" s="195"/>
      <c r="H21" s="18"/>
      <c r="I21" s="1298"/>
      <c r="J21" s="113"/>
      <c r="K21" s="109"/>
      <c r="L21" s="161" t="s">
        <v>437</v>
      </c>
      <c r="M21" s="169"/>
      <c r="N21" s="215"/>
      <c r="O21" s="209"/>
      <c r="P21" s="18"/>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row>
    <row r="22" spans="1:52" s="5" customFormat="1" ht="20.5" customHeight="1" thickBot="1" x14ac:dyDescent="0.25">
      <c r="A22" s="179"/>
      <c r="B22" s="171"/>
      <c r="C22" s="171"/>
      <c r="D22" s="1341"/>
      <c r="E22" s="1341"/>
      <c r="F22" s="1341"/>
      <c r="G22" s="180"/>
      <c r="H22" s="18"/>
      <c r="I22" s="1298"/>
      <c r="J22" s="108"/>
      <c r="K22" s="109"/>
      <c r="L22" s="161" t="s">
        <v>300</v>
      </c>
      <c r="M22" s="169"/>
      <c r="N22" s="217"/>
      <c r="O22" s="206"/>
      <c r="P22" s="18"/>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row>
    <row r="23" spans="1:52" s="5" customFormat="1" ht="20.5" customHeight="1" thickBot="1" x14ac:dyDescent="0.25">
      <c r="A23" s="1322" t="s">
        <v>613</v>
      </c>
      <c r="B23" s="1323"/>
      <c r="C23" s="1323"/>
      <c r="D23" s="1324"/>
      <c r="E23" s="159"/>
      <c r="F23" s="182" t="s">
        <v>551</v>
      </c>
      <c r="G23" s="180"/>
      <c r="H23" s="17"/>
      <c r="I23" s="1298"/>
      <c r="J23" s="108"/>
      <c r="K23" s="109" t="s">
        <v>301</v>
      </c>
      <c r="L23" s="161" t="s">
        <v>438</v>
      </c>
      <c r="M23" s="169"/>
      <c r="N23" s="215"/>
      <c r="O23" s="209">
        <v>500000</v>
      </c>
      <c r="P23" s="17"/>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row>
    <row r="24" spans="1:52" s="5" customFormat="1" ht="20.5" customHeight="1" x14ac:dyDescent="0.2">
      <c r="G24" s="181"/>
      <c r="I24" s="1298"/>
      <c r="J24" s="108"/>
      <c r="K24" s="109"/>
      <c r="L24" s="160" t="s">
        <v>302</v>
      </c>
      <c r="M24" s="172"/>
      <c r="N24" s="215"/>
      <c r="O24" s="210"/>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row>
    <row r="25" spans="1:52" s="5" customFormat="1" ht="20.5" customHeight="1" thickBot="1" x14ac:dyDescent="0.25">
      <c r="A25" s="18"/>
      <c r="B25" s="18"/>
      <c r="C25" s="18"/>
      <c r="D25" s="18"/>
      <c r="E25" s="18"/>
      <c r="F25" s="18"/>
      <c r="G25" s="18"/>
      <c r="I25" s="1299"/>
      <c r="J25" s="218"/>
      <c r="K25" s="219"/>
      <c r="L25" s="1310" t="s">
        <v>615</v>
      </c>
      <c r="M25" s="1311"/>
      <c r="N25" s="1312"/>
      <c r="O25" s="210"/>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row>
    <row r="26" spans="1:52" s="5" customFormat="1" ht="20.5" customHeight="1" thickBot="1" x14ac:dyDescent="0.25">
      <c r="A26" s="15" t="s">
        <v>304</v>
      </c>
      <c r="E26" s="17"/>
      <c r="F26" s="114"/>
      <c r="G26" s="114"/>
      <c r="H26" s="4"/>
      <c r="I26" s="173"/>
      <c r="J26" s="174"/>
      <c r="K26" s="175"/>
      <c r="L26" s="228"/>
      <c r="M26" s="228"/>
      <c r="N26" s="228"/>
      <c r="O26" s="176"/>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row>
    <row r="27" spans="1:52" s="5" customFormat="1" ht="20.5" customHeight="1" thickBot="1" x14ac:dyDescent="0.25">
      <c r="A27" s="1313" t="s">
        <v>305</v>
      </c>
      <c r="B27" s="1316" t="s">
        <v>306</v>
      </c>
      <c r="C27" s="1317"/>
      <c r="D27" s="1317"/>
      <c r="E27" s="1317"/>
      <c r="F27" s="1318"/>
      <c r="G27" s="102" t="s">
        <v>297</v>
      </c>
      <c r="I27" s="1322" t="s">
        <v>613</v>
      </c>
      <c r="J27" s="1323"/>
      <c r="K27" s="1323"/>
      <c r="L27" s="1324"/>
      <c r="M27" s="183">
        <v>12</v>
      </c>
      <c r="N27" s="184" t="s">
        <v>551</v>
      </c>
      <c r="O27" s="185"/>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row>
    <row r="28" spans="1:52" s="5" customFormat="1" ht="20.5" customHeight="1" thickBot="1" x14ac:dyDescent="0.25">
      <c r="A28" s="1314"/>
      <c r="B28" s="1319"/>
      <c r="C28" s="1320"/>
      <c r="D28" s="1320"/>
      <c r="E28" s="1320"/>
      <c r="F28" s="1321"/>
      <c r="G28" s="203"/>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row>
    <row r="29" spans="1:52" s="5" customFormat="1" ht="20.5" customHeight="1" x14ac:dyDescent="0.2">
      <c r="A29" s="1314"/>
      <c r="B29" s="1316" t="s">
        <v>298</v>
      </c>
      <c r="C29" s="1325"/>
      <c r="D29" s="1325"/>
      <c r="E29" s="1325"/>
      <c r="F29" s="115"/>
      <c r="G29" s="115"/>
      <c r="I29" s="18"/>
      <c r="J29" s="18"/>
      <c r="K29" s="18"/>
      <c r="L29" s="18"/>
      <c r="M29" s="18"/>
      <c r="N29" s="18"/>
      <c r="O29" s="18"/>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row>
    <row r="30" spans="1:52" s="5" customFormat="1" ht="20.5" customHeight="1" thickBot="1" x14ac:dyDescent="0.25">
      <c r="A30" s="1314"/>
      <c r="B30" s="116"/>
      <c r="C30" s="1326" t="s">
        <v>343</v>
      </c>
      <c r="D30" s="1327"/>
      <c r="E30" s="1328" t="s">
        <v>307</v>
      </c>
      <c r="F30" s="1329"/>
      <c r="G30" s="117" t="s">
        <v>297</v>
      </c>
      <c r="I30" s="15" t="s">
        <v>304</v>
      </c>
      <c r="M30" s="17"/>
      <c r="N30" s="17"/>
      <c r="O30" s="11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row>
    <row r="31" spans="1:52" s="5" customFormat="1" ht="20.5" customHeight="1" x14ac:dyDescent="0.2">
      <c r="A31" s="1314"/>
      <c r="B31" s="118"/>
      <c r="C31" s="1330"/>
      <c r="D31" s="1330"/>
      <c r="E31" s="1331"/>
      <c r="F31" s="1332"/>
      <c r="G31" s="194"/>
      <c r="I31" s="1333" t="s">
        <v>305</v>
      </c>
      <c r="J31" s="1345" t="s">
        <v>306</v>
      </c>
      <c r="K31" s="1346"/>
      <c r="L31" s="1346"/>
      <c r="M31" s="1346"/>
      <c r="N31" s="223"/>
      <c r="O31" s="205" t="s">
        <v>297</v>
      </c>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row>
    <row r="32" spans="1:52" s="5" customFormat="1" ht="20.5" customHeight="1" thickBot="1" x14ac:dyDescent="0.25">
      <c r="A32" s="1314"/>
      <c r="B32" s="118"/>
      <c r="C32" s="1330"/>
      <c r="D32" s="1330"/>
      <c r="E32" s="1331"/>
      <c r="F32" s="1332"/>
      <c r="G32" s="194"/>
      <c r="H32" s="18"/>
      <c r="I32" s="1334"/>
      <c r="J32" s="1347"/>
      <c r="K32" s="1348"/>
      <c r="L32" s="1348"/>
      <c r="M32" s="1348"/>
      <c r="N32" s="224"/>
      <c r="O32" s="220">
        <v>1000000</v>
      </c>
      <c r="P32" s="18"/>
    </row>
    <row r="33" spans="1:52" s="5" customFormat="1" ht="20.5" customHeight="1" x14ac:dyDescent="0.2">
      <c r="A33" s="1314"/>
      <c r="B33" s="118"/>
      <c r="C33" s="1268"/>
      <c r="D33" s="1270"/>
      <c r="E33" s="1331"/>
      <c r="F33" s="1332"/>
      <c r="G33" s="204"/>
      <c r="H33" s="18"/>
      <c r="I33" s="1334"/>
      <c r="J33" s="1345" t="s">
        <v>298</v>
      </c>
      <c r="K33" s="1346"/>
      <c r="L33" s="1346"/>
      <c r="M33" s="1346"/>
      <c r="N33" s="223"/>
      <c r="O33" s="119"/>
      <c r="P33" s="18"/>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row>
    <row r="34" spans="1:52" s="5" customFormat="1" ht="20.5" customHeight="1" thickBot="1" x14ac:dyDescent="0.25">
      <c r="A34" s="1315"/>
      <c r="B34" s="1342" t="s">
        <v>303</v>
      </c>
      <c r="C34" s="1289"/>
      <c r="D34" s="1289"/>
      <c r="E34" s="1289"/>
      <c r="F34" s="1290"/>
      <c r="G34" s="195">
        <f>SUM(G31:G33)</f>
        <v>0</v>
      </c>
      <c r="H34" s="18"/>
      <c r="I34" s="1334"/>
      <c r="J34" s="120"/>
      <c r="K34" s="1343" t="s">
        <v>343</v>
      </c>
      <c r="L34" s="1344"/>
      <c r="M34" s="121" t="s">
        <v>307</v>
      </c>
      <c r="N34" s="225"/>
      <c r="O34" s="221" t="s">
        <v>297</v>
      </c>
      <c r="P34" s="18"/>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row>
    <row r="35" spans="1:52" s="5" customFormat="1" ht="20.5" customHeight="1" x14ac:dyDescent="0.2">
      <c r="A35" s="18"/>
      <c r="B35" s="18"/>
      <c r="C35" s="18"/>
      <c r="D35" s="18"/>
      <c r="E35" s="18"/>
      <c r="F35" s="18"/>
      <c r="G35" s="18"/>
      <c r="H35" s="18"/>
      <c r="I35" s="1334"/>
      <c r="J35" s="122"/>
      <c r="K35" s="1336" t="s">
        <v>308</v>
      </c>
      <c r="L35" s="1337"/>
      <c r="M35" s="123" t="s">
        <v>309</v>
      </c>
      <c r="N35" s="226"/>
      <c r="O35" s="206">
        <v>1000000</v>
      </c>
      <c r="P35" s="18"/>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row>
    <row r="36" spans="1:52" s="5" customFormat="1" ht="20.5" customHeight="1" x14ac:dyDescent="0.2">
      <c r="A36" s="18"/>
      <c r="B36" s="18"/>
      <c r="C36" s="18"/>
      <c r="D36" s="18"/>
      <c r="E36" s="18"/>
      <c r="F36" s="18"/>
      <c r="G36" s="18"/>
      <c r="H36" s="18"/>
      <c r="I36" s="1334"/>
      <c r="J36" s="122"/>
      <c r="K36" s="1336"/>
      <c r="L36" s="1337"/>
      <c r="M36" s="124"/>
      <c r="N36" s="226"/>
      <c r="O36" s="206"/>
      <c r="P36" s="18"/>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row>
    <row r="37" spans="1:52" s="5" customFormat="1" ht="20.5" customHeight="1" x14ac:dyDescent="0.2">
      <c r="A37" s="18"/>
      <c r="B37" s="18"/>
      <c r="C37" s="18"/>
      <c r="D37" s="18"/>
      <c r="E37" s="18"/>
      <c r="F37" s="18"/>
      <c r="G37" s="18"/>
      <c r="H37" s="6"/>
      <c r="I37" s="1334"/>
      <c r="J37" s="122"/>
      <c r="K37" s="1336"/>
      <c r="L37" s="1337"/>
      <c r="M37" s="125"/>
      <c r="N37" s="226"/>
      <c r="O37" s="222"/>
      <c r="P37" s="6"/>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row>
    <row r="38" spans="1:52" s="5" customFormat="1" ht="20.5" customHeight="1" thickBot="1" x14ac:dyDescent="0.25">
      <c r="A38" s="18"/>
      <c r="B38" s="18"/>
      <c r="C38" s="18"/>
      <c r="D38" s="18"/>
      <c r="E38" s="18"/>
      <c r="F38" s="18"/>
      <c r="G38" s="18"/>
      <c r="H38" s="6"/>
      <c r="I38" s="1335"/>
      <c r="J38" s="1338" t="s">
        <v>303</v>
      </c>
      <c r="K38" s="1339"/>
      <c r="L38" s="1339"/>
      <c r="M38" s="1339"/>
      <c r="N38" s="227"/>
      <c r="O38" s="207">
        <f>SUM(O35:O37)</f>
        <v>1000000</v>
      </c>
      <c r="P38" s="6"/>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52" s="5" customFormat="1" ht="20.5" customHeight="1" x14ac:dyDescent="0.2">
      <c r="A39" s="18"/>
      <c r="B39" s="18"/>
      <c r="C39" s="18"/>
      <c r="D39" s="18"/>
      <c r="E39" s="18"/>
      <c r="F39" s="18"/>
      <c r="G39" s="18"/>
      <c r="H39" s="6"/>
      <c r="I39" s="18"/>
      <c r="J39" s="18"/>
      <c r="K39" s="18"/>
      <c r="L39" s="18"/>
      <c r="M39" s="18"/>
      <c r="N39" s="18"/>
      <c r="O39" s="18"/>
      <c r="P39" s="6"/>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row>
    <row r="40" spans="1:52" s="5" customFormat="1" ht="20.5" customHeight="1" x14ac:dyDescent="0.2">
      <c r="A40" s="6"/>
      <c r="B40" s="6"/>
      <c r="C40" s="6"/>
      <c r="D40" s="6"/>
      <c r="E40" s="6"/>
      <c r="F40" s="6"/>
      <c r="G40" s="6"/>
      <c r="H40" s="6"/>
      <c r="I40" s="6"/>
      <c r="J40" s="6"/>
      <c r="K40" s="6"/>
      <c r="L40" s="6"/>
      <c r="M40" s="6"/>
      <c r="N40" s="6"/>
      <c r="O40" s="6"/>
      <c r="P40" s="6"/>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row>
    <row r="41" spans="1:52" s="5" customFormat="1" ht="20.5" customHeight="1" x14ac:dyDescent="0.2">
      <c r="A41" s="6"/>
      <c r="B41" s="6"/>
      <c r="C41" s="6"/>
      <c r="D41" s="6"/>
      <c r="E41" s="6"/>
      <c r="F41" s="6"/>
      <c r="G41" s="6"/>
      <c r="H41" s="6"/>
      <c r="I41" s="6"/>
      <c r="J41" s="6"/>
      <c r="K41" s="6"/>
      <c r="L41" s="6"/>
      <c r="M41" s="6"/>
      <c r="N41" s="6"/>
      <c r="O41" s="6"/>
      <c r="P41" s="6"/>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row>
    <row r="42" spans="1:52" s="5" customFormat="1" ht="20.5" customHeight="1" x14ac:dyDescent="0.2">
      <c r="A42" s="6"/>
      <c r="B42" s="6"/>
      <c r="C42" s="6"/>
      <c r="D42" s="6"/>
      <c r="E42" s="6"/>
      <c r="F42" s="6"/>
      <c r="G42" s="6"/>
      <c r="H42" s="6"/>
      <c r="I42" s="6"/>
      <c r="J42" s="6"/>
      <c r="K42" s="6"/>
      <c r="L42" s="6"/>
      <c r="M42" s="6"/>
      <c r="N42" s="6"/>
      <c r="O42" s="6"/>
      <c r="P42" s="6"/>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row>
    <row r="43" spans="1:52" ht="20.5" customHeight="1" x14ac:dyDescent="0.2"/>
    <row r="44" spans="1:52" ht="20.5" customHeight="1" x14ac:dyDescent="0.2"/>
    <row r="45" spans="1:52" ht="20.5" customHeight="1" x14ac:dyDescent="0.2"/>
    <row r="46" spans="1:52" ht="21" customHeight="1" x14ac:dyDescent="0.2"/>
    <row r="47" spans="1:52" ht="21" customHeight="1" x14ac:dyDescent="0.2"/>
    <row r="48" spans="1:52" ht="21" customHeight="1" x14ac:dyDescent="0.2"/>
    <row r="49" ht="21" customHeight="1" x14ac:dyDescent="0.2"/>
    <row r="50" ht="21" customHeight="1" x14ac:dyDescent="0.2"/>
    <row r="51" ht="21" customHeight="1" x14ac:dyDescent="0.2"/>
    <row r="52" ht="21" customHeight="1" x14ac:dyDescent="0.2"/>
  </sheetData>
  <mergeCells count="46">
    <mergeCell ref="B34:F34"/>
    <mergeCell ref="K34:L34"/>
    <mergeCell ref="J31:M32"/>
    <mergeCell ref="C32:D32"/>
    <mergeCell ref="E32:F32"/>
    <mergeCell ref="C33:D33"/>
    <mergeCell ref="E33:F33"/>
    <mergeCell ref="J33:M33"/>
    <mergeCell ref="D18:F18"/>
    <mergeCell ref="D19:F19"/>
    <mergeCell ref="D21:F21"/>
    <mergeCell ref="D22:F22"/>
    <mergeCell ref="A23:D23"/>
    <mergeCell ref="D20:F20"/>
    <mergeCell ref="J20:M20"/>
    <mergeCell ref="L19:N19"/>
    <mergeCell ref="L25:N25"/>
    <mergeCell ref="A27:A34"/>
    <mergeCell ref="B27:F28"/>
    <mergeCell ref="I27:L27"/>
    <mergeCell ref="B29:E29"/>
    <mergeCell ref="C30:D30"/>
    <mergeCell ref="E30:F30"/>
    <mergeCell ref="C31:D31"/>
    <mergeCell ref="E31:F31"/>
    <mergeCell ref="I31:I38"/>
    <mergeCell ref="K35:L35"/>
    <mergeCell ref="K36:L36"/>
    <mergeCell ref="K37:L37"/>
    <mergeCell ref="J38:M38"/>
    <mergeCell ref="A1:E1"/>
    <mergeCell ref="I1:L1"/>
    <mergeCell ref="A6:A21"/>
    <mergeCell ref="C7:F7"/>
    <mergeCell ref="C8:F8"/>
    <mergeCell ref="B9:F9"/>
    <mergeCell ref="B10:F10"/>
    <mergeCell ref="I10:I25"/>
    <mergeCell ref="D11:F11"/>
    <mergeCell ref="D12:F12"/>
    <mergeCell ref="D13:F13"/>
    <mergeCell ref="D14:F14"/>
    <mergeCell ref="J14:M14"/>
    <mergeCell ref="D15:F15"/>
    <mergeCell ref="B16:F16"/>
    <mergeCell ref="D17:F17"/>
  </mergeCells>
  <phoneticPr fontId="3"/>
  <dataValidations count="3">
    <dataValidation type="whole" operator="greaterThanOrEqual" allowBlank="1" showInputMessage="1" showErrorMessage="1" errorTitle="入力規則違反" error="整数を入力してください" sqref="G11:G24 J35 O35:O38 B31 G31:G34 O15:O26" xr:uid="{00000000-0002-0000-4300-000000000000}">
      <formula1>0</formula1>
    </dataValidation>
    <dataValidation type="list" operator="equal" allowBlank="1" showInputMessage="1" showErrorMessage="1" errorTitle="入力規則違反" error="リストから選択してください" sqref="B7:B8 K15:K19 C17:C21 J11:J12 C11:C15 K21:K26" xr:uid="{00000000-0002-0000-4300-000001000000}">
      <formula1>"○"</formula1>
    </dataValidation>
    <dataValidation type="list" allowBlank="1" showInputMessage="1" showErrorMessage="1" sqref="F3" xr:uid="{00000000-0002-0000-4300-000002000000}">
      <formula1>"はい,いいえ"</formula1>
    </dataValidation>
  </dataValidations>
  <printOptions horizontalCentered="1"/>
  <pageMargins left="0.43307086614173229" right="0.31496062992125984" top="0.55118110236220474" bottom="0.70866141732283472" header="0.27559055118110237" footer="0.23622047244094491"/>
  <pageSetup paperSize="9" scale="69" orientation="landscape" cellComments="asDisplayed" r:id="rId1"/>
  <headerFooter alignWithMargins="0">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81"/>
  <dimension ref="A1:E20"/>
  <sheetViews>
    <sheetView showGridLines="0" showZeros="0" zoomScaleNormal="100" zoomScaleSheetLayoutView="100" workbookViewId="0"/>
  </sheetViews>
  <sheetFormatPr defaultColWidth="6" defaultRowHeight="20.149999999999999" customHeight="1" x14ac:dyDescent="0.2"/>
  <cols>
    <col min="1" max="1" width="4.6328125" style="27" customWidth="1"/>
    <col min="2" max="2" width="72.6328125" style="27" customWidth="1"/>
    <col min="3" max="4" width="18.6328125" style="27" customWidth="1"/>
    <col min="5" max="5" width="3.90625" style="27" customWidth="1"/>
    <col min="6" max="6" width="28.453125" style="27" customWidth="1"/>
    <col min="7" max="16384" width="6" style="27"/>
  </cols>
  <sheetData>
    <row r="1" spans="1:5" ht="20.149999999999999" customHeight="1" x14ac:dyDescent="0.2">
      <c r="A1" s="126"/>
      <c r="B1" s="127" t="s">
        <v>552</v>
      </c>
      <c r="C1" s="128"/>
      <c r="D1" s="11"/>
      <c r="E1" s="11"/>
    </row>
    <row r="2" spans="1:5" ht="20.149999999999999" customHeight="1" thickBot="1" x14ac:dyDescent="0.25">
      <c r="B2" s="128" t="s">
        <v>553</v>
      </c>
      <c r="C2" s="128"/>
      <c r="D2" s="128"/>
      <c r="E2" s="11"/>
    </row>
    <row r="3" spans="1:5" ht="20.149999999999999" customHeight="1" x14ac:dyDescent="0.2">
      <c r="A3" s="1351"/>
      <c r="B3" s="1352"/>
      <c r="C3" s="129"/>
      <c r="D3" s="130" t="s">
        <v>627</v>
      </c>
      <c r="E3" s="131"/>
    </row>
    <row r="4" spans="1:5" ht="20.149999999999999" customHeight="1" x14ac:dyDescent="0.2">
      <c r="A4" s="1353" t="s">
        <v>554</v>
      </c>
      <c r="B4" s="132" t="s">
        <v>314</v>
      </c>
      <c r="C4" s="133" t="s">
        <v>555</v>
      </c>
      <c r="D4" s="134"/>
      <c r="E4" s="135" t="s">
        <v>218</v>
      </c>
    </row>
    <row r="5" spans="1:5" ht="20.149999999999999" customHeight="1" x14ac:dyDescent="0.2">
      <c r="A5" s="1354"/>
      <c r="B5" s="132" t="s">
        <v>449</v>
      </c>
      <c r="C5" s="133" t="s">
        <v>556</v>
      </c>
      <c r="D5" s="134"/>
      <c r="E5" s="135" t="s">
        <v>218</v>
      </c>
    </row>
    <row r="6" spans="1:5" ht="20.149999999999999" customHeight="1" x14ac:dyDescent="0.2">
      <c r="A6" s="1354"/>
      <c r="B6" s="132" t="s">
        <v>311</v>
      </c>
      <c r="C6" s="133" t="s">
        <v>557</v>
      </c>
      <c r="D6" s="134"/>
      <c r="E6" s="135" t="s">
        <v>218</v>
      </c>
    </row>
    <row r="7" spans="1:5" ht="20.149999999999999" customHeight="1" x14ac:dyDescent="0.2">
      <c r="A7" s="1354"/>
      <c r="B7" s="132" t="s">
        <v>315</v>
      </c>
      <c r="C7" s="133" t="s">
        <v>558</v>
      </c>
      <c r="D7" s="134"/>
      <c r="E7" s="135" t="s">
        <v>218</v>
      </c>
    </row>
    <row r="8" spans="1:5" ht="20.149999999999999" customHeight="1" x14ac:dyDescent="0.2">
      <c r="A8" s="1354"/>
      <c r="B8" s="132" t="s">
        <v>439</v>
      </c>
      <c r="C8" s="133" t="s">
        <v>559</v>
      </c>
      <c r="D8" s="134"/>
      <c r="E8" s="135" t="s">
        <v>218</v>
      </c>
    </row>
    <row r="9" spans="1:5" ht="26" x14ac:dyDescent="0.2">
      <c r="A9" s="1354"/>
      <c r="B9" s="132" t="s">
        <v>542</v>
      </c>
      <c r="C9" s="133" t="s">
        <v>560</v>
      </c>
      <c r="D9" s="134">
        <f>D4+D6+D7</f>
        <v>0</v>
      </c>
      <c r="E9" s="135" t="s">
        <v>218</v>
      </c>
    </row>
    <row r="10" spans="1:5" ht="20.149999999999999" customHeight="1" x14ac:dyDescent="0.2">
      <c r="A10" s="1353" t="s">
        <v>561</v>
      </c>
      <c r="B10" s="132" t="s">
        <v>316</v>
      </c>
      <c r="C10" s="133" t="s">
        <v>562</v>
      </c>
      <c r="D10" s="134"/>
      <c r="E10" s="135" t="s">
        <v>218</v>
      </c>
    </row>
    <row r="11" spans="1:5" ht="20.149999999999999" customHeight="1" x14ac:dyDescent="0.2">
      <c r="A11" s="1354"/>
      <c r="B11" s="132" t="s">
        <v>312</v>
      </c>
      <c r="C11" s="133" t="s">
        <v>563</v>
      </c>
      <c r="D11" s="134"/>
      <c r="E11" s="135" t="s">
        <v>218</v>
      </c>
    </row>
    <row r="12" spans="1:5" ht="20.149999999999999" customHeight="1" x14ac:dyDescent="0.2">
      <c r="A12" s="1354"/>
      <c r="B12" s="132" t="s">
        <v>440</v>
      </c>
      <c r="C12" s="133" t="s">
        <v>564</v>
      </c>
      <c r="D12" s="134"/>
      <c r="E12" s="135" t="s">
        <v>218</v>
      </c>
    </row>
    <row r="13" spans="1:5" ht="19.5" customHeight="1" x14ac:dyDescent="0.2">
      <c r="A13" s="1354"/>
      <c r="B13" s="132" t="s">
        <v>565</v>
      </c>
      <c r="C13" s="133" t="s">
        <v>566</v>
      </c>
      <c r="D13" s="134"/>
      <c r="E13" s="135" t="s">
        <v>218</v>
      </c>
    </row>
    <row r="14" spans="1:5" ht="26" x14ac:dyDescent="0.2">
      <c r="A14" s="1354"/>
      <c r="B14" s="132" t="s">
        <v>542</v>
      </c>
      <c r="C14" s="133" t="s">
        <v>567</v>
      </c>
      <c r="D14" s="134">
        <f>SUM(D10,D11,D12)</f>
        <v>0</v>
      </c>
      <c r="E14" s="135" t="s">
        <v>218</v>
      </c>
    </row>
    <row r="15" spans="1:5" ht="26" x14ac:dyDescent="0.2">
      <c r="A15" s="1355" t="s">
        <v>568</v>
      </c>
      <c r="B15" s="1356"/>
      <c r="C15" s="133" t="s">
        <v>569</v>
      </c>
      <c r="D15" s="134">
        <f>D9-D14</f>
        <v>0</v>
      </c>
      <c r="E15" s="135" t="s">
        <v>218</v>
      </c>
    </row>
    <row r="16" spans="1:5" ht="27" customHeight="1" x14ac:dyDescent="0.2">
      <c r="A16" s="1355" t="s">
        <v>450</v>
      </c>
      <c r="B16" s="1356"/>
      <c r="C16" s="133" t="s">
        <v>570</v>
      </c>
      <c r="D16" s="134"/>
      <c r="E16" s="135" t="s">
        <v>218</v>
      </c>
    </row>
    <row r="17" spans="1:5" ht="26" x14ac:dyDescent="0.2">
      <c r="A17" s="1355" t="s">
        <v>571</v>
      </c>
      <c r="B17" s="1356"/>
      <c r="C17" s="133" t="s">
        <v>572</v>
      </c>
      <c r="D17" s="134">
        <f>D15+D16</f>
        <v>0</v>
      </c>
      <c r="E17" s="135" t="s">
        <v>218</v>
      </c>
    </row>
    <row r="18" spans="1:5" ht="26" x14ac:dyDescent="0.2">
      <c r="A18" s="1349" t="s">
        <v>594</v>
      </c>
      <c r="B18" s="1350"/>
      <c r="C18" s="136" t="s">
        <v>573</v>
      </c>
      <c r="D18" s="186" t="str">
        <f>IFERROR(((D13+D15))/D4,"")</f>
        <v/>
      </c>
      <c r="E18" s="137" t="s">
        <v>574</v>
      </c>
    </row>
    <row r="19" spans="1:5" ht="30.75" customHeight="1" thickBot="1" x14ac:dyDescent="0.25">
      <c r="A19" s="138" t="s">
        <v>313</v>
      </c>
      <c r="B19" s="139"/>
      <c r="C19" s="140" t="s">
        <v>575</v>
      </c>
      <c r="D19" s="158"/>
      <c r="E19" s="141" t="s">
        <v>574</v>
      </c>
    </row>
    <row r="20" spans="1:5" ht="20.149999999999999" customHeight="1" x14ac:dyDescent="0.2">
      <c r="A20" s="27" t="s">
        <v>633</v>
      </c>
    </row>
  </sheetData>
  <mergeCells count="7">
    <mergeCell ref="A18:B18"/>
    <mergeCell ref="A3:B3"/>
    <mergeCell ref="A4:A9"/>
    <mergeCell ref="A10:A14"/>
    <mergeCell ref="A15:B15"/>
    <mergeCell ref="A16:B16"/>
    <mergeCell ref="A17:B17"/>
  </mergeCells>
  <phoneticPr fontId="3"/>
  <printOptions horizontalCentered="1"/>
  <pageMargins left="0.43307086614173229" right="0.31496062992125984" top="0.55118110236220474" bottom="0.70866141732283472" header="0.27559055118110237" footer="0.23622047244094491"/>
  <pageSetup paperSize="9" scale="92" orientation="landscape" cellComments="asDisplayed" r:id="rId1"/>
  <headerFooter alignWithMargins="0">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2"/>
  <dimension ref="A1:J2340"/>
  <sheetViews>
    <sheetView workbookViewId="0"/>
  </sheetViews>
  <sheetFormatPr defaultRowHeight="13" x14ac:dyDescent="0.2"/>
  <cols>
    <col min="4" max="4" width="9.90625" bestFit="1" customWidth="1"/>
  </cols>
  <sheetData>
    <row r="1" spans="1:10" x14ac:dyDescent="0.2">
      <c r="A1" t="s">
        <v>635</v>
      </c>
      <c r="B1" t="s">
        <v>636</v>
      </c>
      <c r="C1" t="s">
        <v>637</v>
      </c>
      <c r="D1" t="s">
        <v>638</v>
      </c>
      <c r="E1" t="s">
        <v>639</v>
      </c>
      <c r="F1" t="s">
        <v>640</v>
      </c>
      <c r="G1" t="s">
        <v>641</v>
      </c>
      <c r="H1" t="s">
        <v>642</v>
      </c>
      <c r="I1" t="s">
        <v>643</v>
      </c>
      <c r="J1" t="s">
        <v>644</v>
      </c>
    </row>
    <row r="2" spans="1:10" x14ac:dyDescent="0.2">
      <c r="A2" t="s">
        <v>645</v>
      </c>
      <c r="B2">
        <v>2</v>
      </c>
      <c r="C2" t="s">
        <v>646</v>
      </c>
      <c r="D2" s="236" t="str">
        <f>IF('P0(世田谷区)'!C1&lt;&gt;"",'P0(世田谷区)'!C1,"")</f>
        <v/>
      </c>
      <c r="E2" t="s">
        <v>647</v>
      </c>
      <c r="F2" t="s">
        <v>648</v>
      </c>
      <c r="G2" t="s">
        <v>1315</v>
      </c>
    </row>
    <row r="3" spans="1:10" x14ac:dyDescent="0.2">
      <c r="A3" t="s">
        <v>645</v>
      </c>
      <c r="B3">
        <v>3</v>
      </c>
      <c r="C3" t="s">
        <v>649</v>
      </c>
      <c r="D3" s="237" t="str">
        <f>IF('P0(世田谷区)'!D1&lt;&gt;"",'P0(世田谷区)'!D1,"")</f>
        <v/>
      </c>
      <c r="E3" t="s">
        <v>650</v>
      </c>
      <c r="F3" t="s">
        <v>651</v>
      </c>
    </row>
    <row r="4" spans="1:10" x14ac:dyDescent="0.2">
      <c r="A4" t="s">
        <v>645</v>
      </c>
      <c r="B4">
        <v>5</v>
      </c>
      <c r="C4" t="s">
        <v>652</v>
      </c>
      <c r="D4" s="237">
        <f>IF('P0(世田谷区)'!B3&lt;&gt;"",'P0(世田谷区)'!B3,"")</f>
        <v>7</v>
      </c>
      <c r="E4" t="s">
        <v>647</v>
      </c>
      <c r="F4" t="s">
        <v>651</v>
      </c>
    </row>
    <row r="5" spans="1:10" x14ac:dyDescent="0.2">
      <c r="A5" t="s">
        <v>645</v>
      </c>
      <c r="B5">
        <v>9</v>
      </c>
      <c r="C5" t="s">
        <v>653</v>
      </c>
      <c r="D5" s="237" t="str">
        <f>IF('P0(世田谷区)'!C5&lt;&gt;"",'P0(世田谷区)'!C5,"")</f>
        <v/>
      </c>
      <c r="E5" t="s">
        <v>647</v>
      </c>
      <c r="F5" t="s">
        <v>651</v>
      </c>
    </row>
    <row r="6" spans="1:10" x14ac:dyDescent="0.2">
      <c r="A6" t="s">
        <v>645</v>
      </c>
      <c r="B6">
        <v>11</v>
      </c>
      <c r="C6" t="s">
        <v>654</v>
      </c>
      <c r="D6" s="237" t="str">
        <f>IF('P0(世田谷区)'!C7&lt;&gt;"",'P0(世田谷区)'!C7,"")</f>
        <v/>
      </c>
      <c r="E6" t="s">
        <v>647</v>
      </c>
      <c r="F6" t="s">
        <v>651</v>
      </c>
    </row>
    <row r="7" spans="1:10" x14ac:dyDescent="0.2">
      <c r="A7" t="s">
        <v>645</v>
      </c>
      <c r="B7">
        <v>13</v>
      </c>
      <c r="C7" t="s">
        <v>655</v>
      </c>
      <c r="D7" s="237" t="str">
        <f>IF('P0(世田谷区)'!C8&lt;&gt;"",'P0(世田谷区)'!C8,"")</f>
        <v/>
      </c>
      <c r="E7" t="s">
        <v>647</v>
      </c>
      <c r="F7" t="s">
        <v>651</v>
      </c>
    </row>
    <row r="8" spans="1:10" x14ac:dyDescent="0.2">
      <c r="A8" t="s">
        <v>645</v>
      </c>
      <c r="B8">
        <v>15</v>
      </c>
      <c r="C8" t="s">
        <v>656</v>
      </c>
      <c r="D8" s="237" t="str">
        <f>IF('P0(世田谷区)'!C9&lt;&gt;"",'P0(世田谷区)'!C9,"")</f>
        <v/>
      </c>
      <c r="E8" t="s">
        <v>647</v>
      </c>
      <c r="F8" t="s">
        <v>651</v>
      </c>
    </row>
    <row r="9" spans="1:10" x14ac:dyDescent="0.2">
      <c r="A9" t="s">
        <v>645</v>
      </c>
      <c r="B9">
        <v>17</v>
      </c>
      <c r="C9" t="s">
        <v>657</v>
      </c>
      <c r="D9" s="237" t="str">
        <f>IF('P0(世田谷区)'!C10&lt;&gt;"",'P0(世田谷区)'!C10,"")</f>
        <v/>
      </c>
      <c r="E9" t="s">
        <v>647</v>
      </c>
      <c r="F9" t="s">
        <v>651</v>
      </c>
    </row>
    <row r="10" spans="1:10" x14ac:dyDescent="0.2">
      <c r="A10" t="s">
        <v>645</v>
      </c>
      <c r="B10">
        <v>19</v>
      </c>
      <c r="C10" t="s">
        <v>658</v>
      </c>
      <c r="D10" s="237" t="str">
        <f>IF('P0(世田谷区)'!C11&lt;&gt;"",'P0(世田谷区)'!C11,"")</f>
        <v/>
      </c>
      <c r="E10" t="s">
        <v>647</v>
      </c>
      <c r="F10" t="s">
        <v>651</v>
      </c>
    </row>
    <row r="11" spans="1:10" x14ac:dyDescent="0.2">
      <c r="A11" t="s">
        <v>645</v>
      </c>
      <c r="B11">
        <v>21</v>
      </c>
      <c r="C11" t="s">
        <v>659</v>
      </c>
      <c r="D11" s="237" t="str">
        <f>IF('P0(世田谷区)'!C12&lt;&gt;"",'P0(世田谷区)'!C12,"")</f>
        <v/>
      </c>
      <c r="E11" t="s">
        <v>647</v>
      </c>
      <c r="F11" t="s">
        <v>651</v>
      </c>
    </row>
    <row r="12" spans="1:10" x14ac:dyDescent="0.2">
      <c r="A12" t="s">
        <v>645</v>
      </c>
      <c r="B12">
        <v>23</v>
      </c>
      <c r="C12" t="s">
        <v>660</v>
      </c>
      <c r="D12" s="237" t="str">
        <f>IF('P0(世田谷区)'!C13&lt;&gt;"",'P0(世田谷区)'!C13,"")</f>
        <v/>
      </c>
      <c r="E12" t="s">
        <v>647</v>
      </c>
      <c r="F12" t="s">
        <v>651</v>
      </c>
    </row>
    <row r="13" spans="1:10" x14ac:dyDescent="0.2">
      <c r="A13" t="s">
        <v>645</v>
      </c>
      <c r="B13">
        <v>25</v>
      </c>
      <c r="C13" t="s">
        <v>661</v>
      </c>
      <c r="D13" s="237" t="str">
        <f>IF('P0(世田谷区)'!C14&lt;&gt;"",'P0(世田谷区)'!C14,"")</f>
        <v>□集団保育の機会提供　　□保育の提供に係る支援　　□代替保育の提供
□卒園後の受け皿　　□その他(　　　　　　　　　　　　　　　　　)</v>
      </c>
      <c r="E13" t="s">
        <v>647</v>
      </c>
      <c r="F13" t="s">
        <v>651</v>
      </c>
    </row>
    <row r="14" spans="1:10" x14ac:dyDescent="0.2">
      <c r="A14" t="s">
        <v>645</v>
      </c>
      <c r="B14">
        <v>27</v>
      </c>
      <c r="C14" t="s">
        <v>662</v>
      </c>
      <c r="D14" s="237" t="str">
        <f>IF('P0(世田谷区)'!C16&lt;&gt;"",'P0(世田谷区)'!C16,"")</f>
        <v/>
      </c>
      <c r="E14" t="s">
        <v>647</v>
      </c>
      <c r="F14" t="s">
        <v>651</v>
      </c>
    </row>
    <row r="15" spans="1:10" x14ac:dyDescent="0.2">
      <c r="A15" t="s">
        <v>645</v>
      </c>
      <c r="B15">
        <v>30</v>
      </c>
      <c r="C15" t="s">
        <v>663</v>
      </c>
      <c r="D15" s="237" t="str">
        <f>IF('P0(世田谷区)'!C17&lt;&gt;"",'P0(世田谷区)'!C17,"")</f>
        <v/>
      </c>
      <c r="E15" t="s">
        <v>647</v>
      </c>
      <c r="F15" t="s">
        <v>651</v>
      </c>
    </row>
    <row r="16" spans="1:10" x14ac:dyDescent="0.2">
      <c r="A16" t="s">
        <v>645</v>
      </c>
      <c r="B16">
        <v>32</v>
      </c>
      <c r="C16" t="s">
        <v>664</v>
      </c>
      <c r="D16" s="237" t="str">
        <f>IF('P0(世田谷区)'!F17&lt;&gt;"",'P0(世田谷区)'!F17,"")</f>
        <v/>
      </c>
      <c r="E16" t="s">
        <v>647</v>
      </c>
    </row>
    <row r="17" spans="1:6" x14ac:dyDescent="0.2">
      <c r="A17" t="s">
        <v>645</v>
      </c>
      <c r="B17">
        <v>34</v>
      </c>
      <c r="C17" t="s">
        <v>665</v>
      </c>
      <c r="D17" s="237" t="str">
        <f>IF('P0(世田谷区)'!C18&lt;&gt;"",'P0(世田谷区)'!C18,"")</f>
        <v/>
      </c>
      <c r="E17" t="s">
        <v>647</v>
      </c>
      <c r="F17" t="s">
        <v>651</v>
      </c>
    </row>
    <row r="18" spans="1:6" x14ac:dyDescent="0.2">
      <c r="A18" t="s">
        <v>645</v>
      </c>
      <c r="B18">
        <v>36</v>
      </c>
      <c r="C18" t="s">
        <v>666</v>
      </c>
      <c r="D18" s="237" t="str">
        <f>IF('P0(世田谷区)'!F18&lt;&gt;"",'P0(世田谷区)'!F18,"")</f>
        <v/>
      </c>
      <c r="E18" t="s">
        <v>647</v>
      </c>
      <c r="F18" t="s">
        <v>651</v>
      </c>
    </row>
    <row r="19" spans="1:6" x14ac:dyDescent="0.2">
      <c r="A19" t="s">
        <v>645</v>
      </c>
      <c r="B19">
        <v>38</v>
      </c>
      <c r="C19" t="s">
        <v>667</v>
      </c>
      <c r="D19" s="238" t="str">
        <f>IF('P0(世田谷区)'!C19&lt;&gt;"",'P0(世田谷区)'!C19,"")</f>
        <v/>
      </c>
      <c r="E19" t="s">
        <v>647</v>
      </c>
      <c r="F19" t="s">
        <v>668</v>
      </c>
    </row>
    <row r="20" spans="1:6" x14ac:dyDescent="0.2">
      <c r="A20" t="s">
        <v>645</v>
      </c>
      <c r="B20">
        <v>41</v>
      </c>
      <c r="C20" t="s">
        <v>669</v>
      </c>
      <c r="D20" s="238" t="str">
        <f>IF('P0(世田谷区)'!C22&lt;&gt;"",'P0(世田谷区)'!C22,"")</f>
        <v/>
      </c>
      <c r="E20" t="s">
        <v>647</v>
      </c>
      <c r="F20" t="s">
        <v>668</v>
      </c>
    </row>
    <row r="21" spans="1:6" x14ac:dyDescent="0.2">
      <c r="A21" t="s">
        <v>645</v>
      </c>
      <c r="B21">
        <v>43</v>
      </c>
      <c r="C21" t="s">
        <v>670</v>
      </c>
      <c r="D21" s="237" t="str">
        <f>IF('P0(世田谷区)'!C23&lt;&gt;"",'P0(世田谷区)'!C23,"")</f>
        <v/>
      </c>
      <c r="E21" t="s">
        <v>647</v>
      </c>
      <c r="F21" t="s">
        <v>651</v>
      </c>
    </row>
    <row r="22" spans="1:6" x14ac:dyDescent="0.2">
      <c r="A22" t="s">
        <v>671</v>
      </c>
      <c r="B22">
        <v>46</v>
      </c>
      <c r="C22" t="s">
        <v>672</v>
      </c>
      <c r="D22" s="237" t="str">
        <f>IF('P1(世田谷区)'!F1&lt;&gt;"",'P1(世田谷区)'!F1,"")</f>
        <v/>
      </c>
      <c r="E22" t="s">
        <v>647</v>
      </c>
      <c r="F22" t="s">
        <v>651</v>
      </c>
    </row>
    <row r="23" spans="1:6" x14ac:dyDescent="0.2">
      <c r="A23" t="s">
        <v>671</v>
      </c>
      <c r="B23">
        <v>56</v>
      </c>
      <c r="C23" t="s">
        <v>673</v>
      </c>
      <c r="D23" s="237" t="str">
        <f>IF('P1(世田谷区)'!D5&lt;&gt;"",'P1(世田谷区)'!D5,"")</f>
        <v/>
      </c>
      <c r="E23" t="s">
        <v>647</v>
      </c>
      <c r="F23" t="s">
        <v>651</v>
      </c>
    </row>
    <row r="24" spans="1:6" x14ac:dyDescent="0.2">
      <c r="A24" t="s">
        <v>671</v>
      </c>
      <c r="B24">
        <v>59</v>
      </c>
      <c r="C24" t="s">
        <v>674</v>
      </c>
      <c r="D24" s="237" t="e">
        <f>IF('P1(世田谷区)'!#REF!&lt;&gt;"",'P1(世田谷区)'!#REF!,"")</f>
        <v>#REF!</v>
      </c>
      <c r="E24" t="s">
        <v>647</v>
      </c>
      <c r="F24" t="s">
        <v>651</v>
      </c>
    </row>
    <row r="25" spans="1:6" x14ac:dyDescent="0.2">
      <c r="A25" t="s">
        <v>671</v>
      </c>
      <c r="B25">
        <v>62</v>
      </c>
      <c r="C25" t="s">
        <v>675</v>
      </c>
      <c r="D25" s="237" t="str">
        <f>IF('P1(世田谷区)'!D6&lt;&gt;"",'P1(世田谷区)'!D6,"")</f>
        <v/>
      </c>
      <c r="E25" t="s">
        <v>647</v>
      </c>
      <c r="F25" t="s">
        <v>651</v>
      </c>
    </row>
    <row r="26" spans="1:6" x14ac:dyDescent="0.2">
      <c r="A26" t="s">
        <v>671</v>
      </c>
      <c r="B26">
        <v>65</v>
      </c>
      <c r="C26" t="s">
        <v>676</v>
      </c>
      <c r="D26" s="237" t="str">
        <f>IF('P1(世田谷区)'!G5&lt;&gt;"",'P1(世田谷区)'!G5,"")</f>
        <v/>
      </c>
      <c r="E26" t="s">
        <v>647</v>
      </c>
      <c r="F26" t="s">
        <v>651</v>
      </c>
    </row>
    <row r="27" spans="1:6" x14ac:dyDescent="0.2">
      <c r="A27" t="s">
        <v>671</v>
      </c>
      <c r="B27">
        <v>69</v>
      </c>
      <c r="C27" t="s">
        <v>677</v>
      </c>
      <c r="D27" s="237" t="str">
        <f>IF('P1(世田谷区)'!D7&lt;&gt;"",'P1(世田谷区)'!D7,"")</f>
        <v/>
      </c>
      <c r="E27" t="s">
        <v>647</v>
      </c>
      <c r="F27" t="s">
        <v>651</v>
      </c>
    </row>
    <row r="28" spans="1:6" x14ac:dyDescent="0.2">
      <c r="A28" t="s">
        <v>671</v>
      </c>
      <c r="B28">
        <v>72</v>
      </c>
      <c r="C28" t="s">
        <v>678</v>
      </c>
      <c r="D28" s="237" t="str">
        <f>IF('P1(世田谷区)'!G6&lt;&gt;"",'P1(世田谷区)'!G6,"")</f>
        <v/>
      </c>
      <c r="E28" t="s">
        <v>647</v>
      </c>
      <c r="F28" t="s">
        <v>651</v>
      </c>
    </row>
    <row r="29" spans="1:6" x14ac:dyDescent="0.2">
      <c r="A29" t="s">
        <v>671</v>
      </c>
      <c r="B29">
        <v>75</v>
      </c>
      <c r="C29" t="s">
        <v>679</v>
      </c>
      <c r="D29" s="237" t="str">
        <f>IF('P1(世田谷区)'!D8&lt;&gt;"",'P1(世田谷区)'!D8,"")</f>
        <v/>
      </c>
      <c r="E29" t="s">
        <v>647</v>
      </c>
      <c r="F29" t="s">
        <v>651</v>
      </c>
    </row>
    <row r="30" spans="1:6" x14ac:dyDescent="0.2">
      <c r="A30" t="s">
        <v>671</v>
      </c>
      <c r="B30">
        <v>78</v>
      </c>
      <c r="C30" t="s">
        <v>680</v>
      </c>
      <c r="D30" s="237" t="str">
        <f>IF('P1(世田谷区)'!G7&lt;&gt;"",'P1(世田谷区)'!G7,"")</f>
        <v/>
      </c>
      <c r="E30" t="s">
        <v>647</v>
      </c>
      <c r="F30" t="s">
        <v>651</v>
      </c>
    </row>
    <row r="31" spans="1:6" x14ac:dyDescent="0.2">
      <c r="A31" t="s">
        <v>671</v>
      </c>
      <c r="B31">
        <v>81</v>
      </c>
      <c r="C31" t="s">
        <v>681</v>
      </c>
      <c r="D31" s="237" t="str">
        <f>IF('P1(世田谷区)'!D9&lt;&gt;"",'P1(世田谷区)'!D9,"")</f>
        <v/>
      </c>
      <c r="E31" t="s">
        <v>647</v>
      </c>
      <c r="F31" t="s">
        <v>651</v>
      </c>
    </row>
    <row r="32" spans="1:6" x14ac:dyDescent="0.2">
      <c r="A32" t="s">
        <v>671</v>
      </c>
      <c r="B32">
        <v>84</v>
      </c>
      <c r="C32" t="s">
        <v>682</v>
      </c>
      <c r="D32" s="237" t="str">
        <f>IF('P1(世田谷区)'!G8&lt;&gt;"",'P1(世田谷区)'!G8,"")</f>
        <v/>
      </c>
      <c r="E32" t="s">
        <v>647</v>
      </c>
      <c r="F32" t="s">
        <v>651</v>
      </c>
    </row>
    <row r="33" spans="1:6" x14ac:dyDescent="0.2">
      <c r="A33" t="s">
        <v>671</v>
      </c>
      <c r="B33">
        <v>88</v>
      </c>
      <c r="C33" t="s">
        <v>683</v>
      </c>
      <c r="D33" s="237" t="str">
        <f>IF('P1(世田谷区)'!D10&lt;&gt;"",'P1(世田谷区)'!D10,"")</f>
        <v/>
      </c>
      <c r="E33" t="s">
        <v>647</v>
      </c>
      <c r="F33" t="s">
        <v>651</v>
      </c>
    </row>
    <row r="34" spans="1:6" x14ac:dyDescent="0.2">
      <c r="A34" t="s">
        <v>671</v>
      </c>
      <c r="B34">
        <v>91</v>
      </c>
      <c r="C34" t="s">
        <v>684</v>
      </c>
      <c r="D34" s="237" t="str">
        <f>IF('P1(世田谷区)'!G9&lt;&gt;"",'P1(世田谷区)'!G9,"")</f>
        <v/>
      </c>
      <c r="E34" t="s">
        <v>647</v>
      </c>
      <c r="F34" t="s">
        <v>651</v>
      </c>
    </row>
    <row r="35" spans="1:6" x14ac:dyDescent="0.2">
      <c r="A35" t="s">
        <v>671</v>
      </c>
      <c r="B35">
        <v>94</v>
      </c>
      <c r="C35" t="s">
        <v>685</v>
      </c>
      <c r="D35" s="237" t="str">
        <f>IF('P1(世田谷区)'!D11&lt;&gt;"",'P1(世田谷区)'!D11,"")</f>
        <v/>
      </c>
      <c r="E35" t="s">
        <v>647</v>
      </c>
      <c r="F35" t="s">
        <v>651</v>
      </c>
    </row>
    <row r="36" spans="1:6" x14ac:dyDescent="0.2">
      <c r="A36" t="s">
        <v>671</v>
      </c>
      <c r="B36">
        <v>97</v>
      </c>
      <c r="C36" t="s">
        <v>686</v>
      </c>
      <c r="D36" s="237" t="str">
        <f>IF('P1(世田谷区)'!G10&lt;&gt;"",'P1(世田谷区)'!G10,"")</f>
        <v/>
      </c>
      <c r="E36" t="s">
        <v>647</v>
      </c>
      <c r="F36" t="s">
        <v>651</v>
      </c>
    </row>
    <row r="37" spans="1:6" x14ac:dyDescent="0.2">
      <c r="A37" t="s">
        <v>671</v>
      </c>
      <c r="B37">
        <v>100</v>
      </c>
      <c r="C37" t="s">
        <v>687</v>
      </c>
      <c r="D37" s="237" t="str">
        <f>IF('P1(世田谷区)'!D12&lt;&gt;"",'P1(世田谷区)'!D12,"")</f>
        <v/>
      </c>
      <c r="E37" t="s">
        <v>647</v>
      </c>
      <c r="F37" t="s">
        <v>651</v>
      </c>
    </row>
    <row r="38" spans="1:6" x14ac:dyDescent="0.2">
      <c r="A38" t="s">
        <v>671</v>
      </c>
      <c r="B38">
        <v>103</v>
      </c>
      <c r="C38" t="s">
        <v>688</v>
      </c>
      <c r="D38" s="237" t="str">
        <f>IF('P1(世田谷区)'!G11&lt;&gt;"",'P1(世田谷区)'!G11,"")</f>
        <v/>
      </c>
      <c r="E38" t="s">
        <v>647</v>
      </c>
      <c r="F38" t="s">
        <v>651</v>
      </c>
    </row>
    <row r="39" spans="1:6" x14ac:dyDescent="0.2">
      <c r="A39" t="s">
        <v>671</v>
      </c>
      <c r="B39">
        <v>107</v>
      </c>
      <c r="C39" t="s">
        <v>689</v>
      </c>
      <c r="D39" s="237" t="str">
        <f>IF('P1(世田谷区)'!D13&lt;&gt;"",'P1(世田谷区)'!D13,"")</f>
        <v/>
      </c>
      <c r="E39" t="s">
        <v>647</v>
      </c>
      <c r="F39" t="s">
        <v>651</v>
      </c>
    </row>
    <row r="40" spans="1:6" x14ac:dyDescent="0.2">
      <c r="A40" t="s">
        <v>671</v>
      </c>
      <c r="B40">
        <v>110</v>
      </c>
      <c r="C40" t="s">
        <v>690</v>
      </c>
      <c r="D40" s="237" t="str">
        <f>IF('P1(世田谷区)'!G12&lt;&gt;"",'P1(世田谷区)'!G12,"")</f>
        <v/>
      </c>
      <c r="E40" t="s">
        <v>647</v>
      </c>
      <c r="F40" t="s">
        <v>651</v>
      </c>
    </row>
    <row r="41" spans="1:6" x14ac:dyDescent="0.2">
      <c r="A41" t="s">
        <v>671</v>
      </c>
      <c r="B41">
        <v>113</v>
      </c>
      <c r="C41" t="s">
        <v>691</v>
      </c>
      <c r="D41" s="237" t="str">
        <f>IF('P1(世田谷区)'!D14&lt;&gt;"",'P1(世田谷区)'!D14,"")</f>
        <v/>
      </c>
      <c r="E41" t="s">
        <v>647</v>
      </c>
      <c r="F41" t="s">
        <v>651</v>
      </c>
    </row>
    <row r="42" spans="1:6" x14ac:dyDescent="0.2">
      <c r="A42" t="s">
        <v>671</v>
      </c>
      <c r="B42">
        <v>116</v>
      </c>
      <c r="C42" t="s">
        <v>692</v>
      </c>
      <c r="D42" s="237" t="str">
        <f>IF('P1(世田谷区)'!G13&lt;&gt;"",'P1(世田谷区)'!G13,"")</f>
        <v/>
      </c>
      <c r="E42" t="s">
        <v>647</v>
      </c>
      <c r="F42" t="s">
        <v>651</v>
      </c>
    </row>
    <row r="43" spans="1:6" x14ac:dyDescent="0.2">
      <c r="A43" t="s">
        <v>671</v>
      </c>
      <c r="B43">
        <v>119</v>
      </c>
      <c r="C43" t="s">
        <v>693</v>
      </c>
      <c r="D43" s="237" t="str">
        <f>IF('P1(世田谷区)'!D15&lt;&gt;"",'P1(世田谷区)'!D15,"")</f>
        <v/>
      </c>
      <c r="E43" t="s">
        <v>647</v>
      </c>
      <c r="F43" t="s">
        <v>651</v>
      </c>
    </row>
    <row r="44" spans="1:6" x14ac:dyDescent="0.2">
      <c r="A44" t="s">
        <v>671</v>
      </c>
      <c r="B44">
        <v>122</v>
      </c>
      <c r="C44" t="s">
        <v>694</v>
      </c>
      <c r="D44" s="237" t="str">
        <f>IF('P1(世田谷区)'!G14&lt;&gt;"",'P1(世田谷区)'!G14,"")</f>
        <v/>
      </c>
      <c r="E44" t="s">
        <v>647</v>
      </c>
      <c r="F44" t="s">
        <v>651</v>
      </c>
    </row>
    <row r="45" spans="1:6" x14ac:dyDescent="0.2">
      <c r="A45" t="s">
        <v>671</v>
      </c>
      <c r="B45">
        <v>126</v>
      </c>
      <c r="C45" t="s">
        <v>695</v>
      </c>
      <c r="D45" s="237" t="str">
        <f>IF('P1(世田谷区)'!D16&lt;&gt;"",'P1(世田谷区)'!D16,"")</f>
        <v/>
      </c>
      <c r="E45" t="s">
        <v>647</v>
      </c>
      <c r="F45" t="s">
        <v>651</v>
      </c>
    </row>
    <row r="46" spans="1:6" x14ac:dyDescent="0.2">
      <c r="A46" t="s">
        <v>671</v>
      </c>
      <c r="B46">
        <v>129</v>
      </c>
      <c r="C46" t="s">
        <v>696</v>
      </c>
      <c r="D46" s="237" t="str">
        <f>IF('P1(世田谷区)'!G15&lt;&gt;"",'P1(世田谷区)'!G15,"")</f>
        <v/>
      </c>
      <c r="E46" t="s">
        <v>647</v>
      </c>
      <c r="F46" t="s">
        <v>651</v>
      </c>
    </row>
    <row r="47" spans="1:6" x14ac:dyDescent="0.2">
      <c r="A47" t="s">
        <v>671</v>
      </c>
      <c r="B47">
        <v>132</v>
      </c>
      <c r="C47" t="s">
        <v>697</v>
      </c>
      <c r="D47" s="237" t="str">
        <f>IF('P1(世田谷区)'!D17&lt;&gt;"",'P1(世田谷区)'!D17,"")</f>
        <v/>
      </c>
      <c r="E47" t="s">
        <v>647</v>
      </c>
      <c r="F47" t="s">
        <v>651</v>
      </c>
    </row>
    <row r="48" spans="1:6" x14ac:dyDescent="0.2">
      <c r="A48" t="s">
        <v>671</v>
      </c>
      <c r="B48">
        <v>133</v>
      </c>
      <c r="C48" t="s">
        <v>698</v>
      </c>
      <c r="D48" s="237">
        <f>IF('P1(世田谷区)'!E16&lt;&gt;"",'P1(世田谷区)'!E16,"")</f>
        <v>27</v>
      </c>
      <c r="E48" t="s">
        <v>647</v>
      </c>
      <c r="F48" t="s">
        <v>651</v>
      </c>
    </row>
    <row r="49" spans="1:6" x14ac:dyDescent="0.2">
      <c r="A49" t="s">
        <v>671</v>
      </c>
      <c r="B49">
        <v>134</v>
      </c>
      <c r="C49" t="s">
        <v>699</v>
      </c>
      <c r="D49" s="237" t="str">
        <f>IF('P1(世田谷区)'!F16&lt;&gt;"",'P1(世田谷区)'!F16,"")</f>
        <v>退職金関係書類</v>
      </c>
      <c r="E49" t="s">
        <v>647</v>
      </c>
      <c r="F49" t="s">
        <v>651</v>
      </c>
    </row>
    <row r="50" spans="1:6" x14ac:dyDescent="0.2">
      <c r="A50" t="s">
        <v>671</v>
      </c>
      <c r="B50">
        <v>135</v>
      </c>
      <c r="C50" t="s">
        <v>700</v>
      </c>
      <c r="D50" s="237" t="str">
        <f>IF('P1(世田谷区)'!G16&lt;&gt;"",'P1(世田谷区)'!G16,"")</f>
        <v/>
      </c>
      <c r="E50" t="s">
        <v>647</v>
      </c>
      <c r="F50" t="s">
        <v>651</v>
      </c>
    </row>
    <row r="51" spans="1:6" x14ac:dyDescent="0.2">
      <c r="A51" t="s">
        <v>671</v>
      </c>
      <c r="B51">
        <v>138</v>
      </c>
      <c r="C51" t="s">
        <v>701</v>
      </c>
      <c r="D51" s="237" t="str">
        <f>IF('P1(世田谷区)'!D18&lt;&gt;"",'P1(世田谷区)'!D18,"")</f>
        <v/>
      </c>
      <c r="E51" t="s">
        <v>647</v>
      </c>
      <c r="F51" t="s">
        <v>651</v>
      </c>
    </row>
    <row r="52" spans="1:6" x14ac:dyDescent="0.2">
      <c r="A52" t="s">
        <v>671</v>
      </c>
      <c r="B52">
        <v>139</v>
      </c>
      <c r="C52" t="s">
        <v>702</v>
      </c>
      <c r="D52" s="237">
        <f>IF('P1(世田谷区)'!E17&lt;&gt;"",'P1(世田谷区)'!E17,"")</f>
        <v>28</v>
      </c>
      <c r="E52" t="s">
        <v>647</v>
      </c>
      <c r="F52" t="s">
        <v>651</v>
      </c>
    </row>
    <row r="53" spans="1:6" x14ac:dyDescent="0.2">
      <c r="A53" t="s">
        <v>671</v>
      </c>
      <c r="B53">
        <v>140</v>
      </c>
      <c r="C53" t="s">
        <v>703</v>
      </c>
      <c r="D53" s="237" t="str">
        <f>IF('P1(世田谷区)'!F17&lt;&gt;"",'P1(世田谷区)'!F17,"")</f>
        <v>直近の平面図</v>
      </c>
      <c r="E53" t="s">
        <v>647</v>
      </c>
      <c r="F53" t="s">
        <v>651</v>
      </c>
    </row>
    <row r="54" spans="1:6" x14ac:dyDescent="0.2">
      <c r="A54" t="s">
        <v>671</v>
      </c>
      <c r="B54">
        <v>141</v>
      </c>
      <c r="C54" t="s">
        <v>704</v>
      </c>
      <c r="D54" s="237" t="str">
        <f>IF('P1(世田谷区)'!G17&lt;&gt;"",'P1(世田谷区)'!G17,"")</f>
        <v/>
      </c>
      <c r="E54" t="s">
        <v>647</v>
      </c>
      <c r="F54" t="s">
        <v>651</v>
      </c>
    </row>
    <row r="55" spans="1:6" x14ac:dyDescent="0.2">
      <c r="A55" t="s">
        <v>705</v>
      </c>
      <c r="B55">
        <v>155</v>
      </c>
      <c r="C55" t="s">
        <v>706</v>
      </c>
      <c r="D55" s="237" t="str">
        <f>IF('P3(世田谷区)'!D4&lt;&gt;"",'P3(世田谷区)'!D4,"")</f>
        <v/>
      </c>
      <c r="E55" t="s">
        <v>647</v>
      </c>
      <c r="F55" t="s">
        <v>651</v>
      </c>
    </row>
    <row r="56" spans="1:6" x14ac:dyDescent="0.2">
      <c r="A56" t="s">
        <v>705</v>
      </c>
      <c r="B56">
        <v>156</v>
      </c>
      <c r="C56" t="s">
        <v>707</v>
      </c>
      <c r="D56" s="237" t="str">
        <f>IF('P3(世田谷区)'!E4&lt;&gt;"",'P3(世田谷区)'!E4,"")</f>
        <v/>
      </c>
      <c r="E56" t="s">
        <v>647</v>
      </c>
      <c r="F56" t="s">
        <v>651</v>
      </c>
    </row>
    <row r="57" spans="1:6" x14ac:dyDescent="0.2">
      <c r="A57" t="s">
        <v>705</v>
      </c>
      <c r="B57">
        <v>157</v>
      </c>
      <c r="C57" t="s">
        <v>708</v>
      </c>
      <c r="D57" s="237" t="str">
        <f>IF('P3(世田谷区)'!F4&lt;&gt;"",'P3(世田谷区)'!F4,"")</f>
        <v/>
      </c>
      <c r="E57" t="s">
        <v>647</v>
      </c>
      <c r="F57" t="s">
        <v>651</v>
      </c>
    </row>
    <row r="58" spans="1:6" x14ac:dyDescent="0.2">
      <c r="A58" t="s">
        <v>705</v>
      </c>
      <c r="B58">
        <v>158</v>
      </c>
      <c r="C58" t="s">
        <v>709</v>
      </c>
      <c r="D58" s="237" t="str">
        <f>IF('P3(世田谷区)'!G4&lt;&gt;"",'P3(世田谷区)'!G4,"")</f>
        <v/>
      </c>
      <c r="E58" t="s">
        <v>647</v>
      </c>
      <c r="F58" t="s">
        <v>651</v>
      </c>
    </row>
    <row r="59" spans="1:6" x14ac:dyDescent="0.2">
      <c r="A59" t="s">
        <v>705</v>
      </c>
      <c r="B59">
        <v>159</v>
      </c>
      <c r="C59" t="s">
        <v>710</v>
      </c>
      <c r="D59" s="237" t="str">
        <f>IF('P3(世田谷区)'!H4&lt;&gt;"",'P3(世田谷区)'!H4,"")</f>
        <v/>
      </c>
      <c r="E59" t="s">
        <v>647</v>
      </c>
      <c r="F59" t="s">
        <v>651</v>
      </c>
    </row>
    <row r="60" spans="1:6" x14ac:dyDescent="0.2">
      <c r="A60" t="s">
        <v>705</v>
      </c>
      <c r="B60">
        <v>160</v>
      </c>
      <c r="C60" t="s">
        <v>711</v>
      </c>
      <c r="D60" s="237" t="str">
        <f>IF('P3(世田谷区)'!I4&lt;&gt;"",'P3(世田谷区)'!I4,"")</f>
        <v/>
      </c>
      <c r="E60" t="s">
        <v>647</v>
      </c>
      <c r="F60" t="s">
        <v>651</v>
      </c>
    </row>
    <row r="61" spans="1:6" x14ac:dyDescent="0.2">
      <c r="A61" t="s">
        <v>705</v>
      </c>
      <c r="B61">
        <v>162</v>
      </c>
      <c r="C61" t="s">
        <v>712</v>
      </c>
      <c r="D61" s="239">
        <f>IF('P3(世田谷区)'!K4&lt;&gt;"",'P3(世田谷区)'!K4,"")</f>
        <v>0</v>
      </c>
      <c r="E61" t="s">
        <v>647</v>
      </c>
      <c r="F61" t="s">
        <v>713</v>
      </c>
    </row>
    <row r="62" spans="1:6" x14ac:dyDescent="0.2">
      <c r="A62" t="s">
        <v>705</v>
      </c>
      <c r="B62">
        <v>166</v>
      </c>
      <c r="C62" t="s">
        <v>673</v>
      </c>
      <c r="D62" s="237" t="str">
        <f>IF('P3(世田谷区)'!D5&lt;&gt;"",'P3(世田谷区)'!D5,"")</f>
        <v/>
      </c>
      <c r="E62" t="s">
        <v>647</v>
      </c>
      <c r="F62" t="s">
        <v>651</v>
      </c>
    </row>
    <row r="63" spans="1:6" x14ac:dyDescent="0.2">
      <c r="A63" t="s">
        <v>705</v>
      </c>
      <c r="B63">
        <v>167</v>
      </c>
      <c r="C63" t="s">
        <v>714</v>
      </c>
      <c r="D63" s="237" t="str">
        <f>IF('P3(世田谷区)'!E5&lt;&gt;"",'P3(世田谷区)'!E5,"")</f>
        <v/>
      </c>
      <c r="E63" t="s">
        <v>647</v>
      </c>
      <c r="F63" t="s">
        <v>651</v>
      </c>
    </row>
    <row r="64" spans="1:6" x14ac:dyDescent="0.2">
      <c r="A64" t="s">
        <v>705</v>
      </c>
      <c r="B64">
        <v>168</v>
      </c>
      <c r="C64" t="s">
        <v>715</v>
      </c>
      <c r="D64" s="237" t="str">
        <f>IF('P3(世田谷区)'!F5&lt;&gt;"",'P3(世田谷区)'!F5,"")</f>
        <v/>
      </c>
      <c r="E64" t="s">
        <v>647</v>
      </c>
      <c r="F64" t="s">
        <v>651</v>
      </c>
    </row>
    <row r="65" spans="1:6" x14ac:dyDescent="0.2">
      <c r="A65" t="s">
        <v>705</v>
      </c>
      <c r="B65">
        <v>169</v>
      </c>
      <c r="C65" t="s">
        <v>674</v>
      </c>
      <c r="D65" s="237" t="str">
        <f>IF('P3(世田谷区)'!G5&lt;&gt;"",'P3(世田谷区)'!G5,"")</f>
        <v/>
      </c>
      <c r="E65" t="s">
        <v>647</v>
      </c>
      <c r="F65" t="s">
        <v>651</v>
      </c>
    </row>
    <row r="66" spans="1:6" x14ac:dyDescent="0.2">
      <c r="A66" t="s">
        <v>705</v>
      </c>
      <c r="B66">
        <v>170</v>
      </c>
      <c r="C66" t="s">
        <v>716</v>
      </c>
      <c r="D66" s="237" t="str">
        <f>IF('P3(世田谷区)'!H5&lt;&gt;"",'P3(世田谷区)'!H5,"")</f>
        <v/>
      </c>
      <c r="E66" t="s">
        <v>647</v>
      </c>
      <c r="F66" t="s">
        <v>651</v>
      </c>
    </row>
    <row r="67" spans="1:6" x14ac:dyDescent="0.2">
      <c r="A67" t="s">
        <v>705</v>
      </c>
      <c r="B67">
        <v>171</v>
      </c>
      <c r="C67" t="s">
        <v>717</v>
      </c>
      <c r="D67" s="237" t="str">
        <f>IF('P3(世田谷区)'!I5&lt;&gt;"",'P3(世田谷区)'!I5,"")</f>
        <v/>
      </c>
      <c r="E67" t="s">
        <v>647</v>
      </c>
      <c r="F67" t="s">
        <v>651</v>
      </c>
    </row>
    <row r="68" spans="1:6" x14ac:dyDescent="0.2">
      <c r="A68" t="s">
        <v>705</v>
      </c>
      <c r="B68">
        <v>173</v>
      </c>
      <c r="C68" t="s">
        <v>718</v>
      </c>
      <c r="D68" s="239">
        <f>IF('P3(世田谷区)'!K5&lt;&gt;"",'P3(世田谷区)'!K5,"")</f>
        <v>0</v>
      </c>
      <c r="E68" t="s">
        <v>647</v>
      </c>
      <c r="F68" t="s">
        <v>713</v>
      </c>
    </row>
    <row r="69" spans="1:6" x14ac:dyDescent="0.2">
      <c r="A69" t="s">
        <v>705</v>
      </c>
      <c r="B69">
        <v>176</v>
      </c>
      <c r="C69" t="s">
        <v>675</v>
      </c>
      <c r="D69" s="237" t="str">
        <f>IF('P3(世田谷区)'!D6&lt;&gt;"",'P3(世田谷区)'!D6,"")</f>
        <v/>
      </c>
      <c r="E69" t="s">
        <v>647</v>
      </c>
      <c r="F69" t="s">
        <v>651</v>
      </c>
    </row>
    <row r="70" spans="1:6" x14ac:dyDescent="0.2">
      <c r="A70" t="s">
        <v>705</v>
      </c>
      <c r="B70">
        <v>177</v>
      </c>
      <c r="C70" t="s">
        <v>719</v>
      </c>
      <c r="D70" s="237" t="str">
        <f>IF('P3(世田谷区)'!E6&lt;&gt;"",'P3(世田谷区)'!E6,"")</f>
        <v/>
      </c>
      <c r="E70" t="s">
        <v>647</v>
      </c>
      <c r="F70" t="s">
        <v>651</v>
      </c>
    </row>
    <row r="71" spans="1:6" x14ac:dyDescent="0.2">
      <c r="A71" t="s">
        <v>705</v>
      </c>
      <c r="B71">
        <v>178</v>
      </c>
      <c r="C71" t="s">
        <v>720</v>
      </c>
      <c r="D71" s="237" t="str">
        <f>IF('P3(世田谷区)'!F6&lt;&gt;"",'P3(世田谷区)'!F6,"")</f>
        <v/>
      </c>
      <c r="E71" t="s">
        <v>647</v>
      </c>
      <c r="F71" t="s">
        <v>651</v>
      </c>
    </row>
    <row r="72" spans="1:6" x14ac:dyDescent="0.2">
      <c r="A72" t="s">
        <v>705</v>
      </c>
      <c r="B72">
        <v>179</v>
      </c>
      <c r="C72" t="s">
        <v>676</v>
      </c>
      <c r="D72" s="237" t="str">
        <f>IF('P3(世田谷区)'!G6&lt;&gt;"",'P3(世田谷区)'!G6,"")</f>
        <v/>
      </c>
      <c r="E72" t="s">
        <v>647</v>
      </c>
      <c r="F72" t="s">
        <v>651</v>
      </c>
    </row>
    <row r="73" spans="1:6" x14ac:dyDescent="0.2">
      <c r="A73" t="s">
        <v>705</v>
      </c>
      <c r="B73">
        <v>180</v>
      </c>
      <c r="C73" t="s">
        <v>721</v>
      </c>
      <c r="D73" s="237" t="str">
        <f>IF('P3(世田谷区)'!H6&lt;&gt;"",'P3(世田谷区)'!H6,"")</f>
        <v/>
      </c>
      <c r="E73" t="s">
        <v>647</v>
      </c>
      <c r="F73" t="s">
        <v>651</v>
      </c>
    </row>
    <row r="74" spans="1:6" x14ac:dyDescent="0.2">
      <c r="A74" t="s">
        <v>705</v>
      </c>
      <c r="B74">
        <v>181</v>
      </c>
      <c r="C74" t="s">
        <v>722</v>
      </c>
      <c r="D74" s="237" t="str">
        <f>IF('P3(世田谷区)'!I6&lt;&gt;"",'P3(世田谷区)'!I6,"")</f>
        <v/>
      </c>
      <c r="E74" t="s">
        <v>647</v>
      </c>
      <c r="F74" t="s">
        <v>651</v>
      </c>
    </row>
    <row r="75" spans="1:6" x14ac:dyDescent="0.2">
      <c r="A75" t="s">
        <v>705</v>
      </c>
      <c r="B75">
        <v>183</v>
      </c>
      <c r="C75" t="s">
        <v>723</v>
      </c>
      <c r="D75" s="239">
        <f>IF('P3(世田谷区)'!K6&lt;&gt;"",'P3(世田谷区)'!K6,"")</f>
        <v>0</v>
      </c>
      <c r="E75" t="s">
        <v>647</v>
      </c>
      <c r="F75" t="s">
        <v>713</v>
      </c>
    </row>
    <row r="76" spans="1:6" x14ac:dyDescent="0.2">
      <c r="A76" t="s">
        <v>705</v>
      </c>
      <c r="B76">
        <v>185</v>
      </c>
      <c r="C76" t="s">
        <v>724</v>
      </c>
      <c r="D76" s="240">
        <f>IF('P3(世田谷区)'!M6&lt;&gt;"",'P3(世田谷区)'!M6,"")</f>
        <v>0</v>
      </c>
      <c r="E76" t="s">
        <v>647</v>
      </c>
      <c r="F76" s="241">
        <v>0</v>
      </c>
    </row>
    <row r="77" spans="1:6" x14ac:dyDescent="0.2">
      <c r="A77" t="s">
        <v>705</v>
      </c>
      <c r="B77">
        <v>187</v>
      </c>
      <c r="C77" t="s">
        <v>677</v>
      </c>
      <c r="D77" s="237" t="str">
        <f>IF('P3(世田谷区)'!D8&lt;&gt;"",'P3(世田谷区)'!D8,"")</f>
        <v/>
      </c>
      <c r="E77" t="s">
        <v>647</v>
      </c>
      <c r="F77" t="s">
        <v>651</v>
      </c>
    </row>
    <row r="78" spans="1:6" x14ac:dyDescent="0.2">
      <c r="A78" t="s">
        <v>705</v>
      </c>
      <c r="B78">
        <v>188</v>
      </c>
      <c r="C78" t="s">
        <v>725</v>
      </c>
      <c r="D78" s="237" t="str">
        <f>IF('P3(世田谷区)'!E8&lt;&gt;"",'P3(世田谷区)'!E8,"")</f>
        <v/>
      </c>
      <c r="E78" t="s">
        <v>647</v>
      </c>
      <c r="F78" t="s">
        <v>651</v>
      </c>
    </row>
    <row r="79" spans="1:6" x14ac:dyDescent="0.2">
      <c r="A79" t="s">
        <v>705</v>
      </c>
      <c r="B79">
        <v>189</v>
      </c>
      <c r="C79" t="s">
        <v>726</v>
      </c>
      <c r="D79" s="237" t="str">
        <f>IF('P3(世田谷区)'!F8&lt;&gt;"",'P3(世田谷区)'!F8,"")</f>
        <v/>
      </c>
      <c r="E79" t="s">
        <v>647</v>
      </c>
      <c r="F79" t="s">
        <v>651</v>
      </c>
    </row>
    <row r="80" spans="1:6" x14ac:dyDescent="0.2">
      <c r="A80" t="s">
        <v>705</v>
      </c>
      <c r="B80">
        <v>190</v>
      </c>
      <c r="C80" t="s">
        <v>678</v>
      </c>
      <c r="D80" s="237" t="str">
        <f>IF('P3(世田谷区)'!G8&lt;&gt;"",'P3(世田谷区)'!G8,"")</f>
        <v/>
      </c>
      <c r="E80" t="s">
        <v>647</v>
      </c>
      <c r="F80" t="s">
        <v>651</v>
      </c>
    </row>
    <row r="81" spans="1:6" x14ac:dyDescent="0.2">
      <c r="A81" t="s">
        <v>705</v>
      </c>
      <c r="B81">
        <v>191</v>
      </c>
      <c r="C81" t="s">
        <v>727</v>
      </c>
      <c r="D81" s="237" t="str">
        <f>IF('P3(世田谷区)'!H8&lt;&gt;"",'P3(世田谷区)'!H8,"")</f>
        <v/>
      </c>
      <c r="E81" t="s">
        <v>647</v>
      </c>
      <c r="F81" t="s">
        <v>651</v>
      </c>
    </row>
    <row r="82" spans="1:6" x14ac:dyDescent="0.2">
      <c r="A82" t="s">
        <v>705</v>
      </c>
      <c r="B82">
        <v>192</v>
      </c>
      <c r="C82" t="s">
        <v>728</v>
      </c>
      <c r="D82" s="237" t="str">
        <f>IF('P3(世田谷区)'!I8&lt;&gt;"",'P3(世田谷区)'!I8,"")</f>
        <v/>
      </c>
      <c r="E82" t="s">
        <v>647</v>
      </c>
      <c r="F82" t="s">
        <v>651</v>
      </c>
    </row>
    <row r="83" spans="1:6" x14ac:dyDescent="0.2">
      <c r="A83" t="s">
        <v>705</v>
      </c>
      <c r="B83">
        <v>194</v>
      </c>
      <c r="C83" t="s">
        <v>729</v>
      </c>
      <c r="D83" s="239">
        <f>IF('P3(世田谷区)'!K8&lt;&gt;"",'P3(世田谷区)'!K8,"")</f>
        <v>0</v>
      </c>
      <c r="E83" t="s">
        <v>647</v>
      </c>
      <c r="F83" t="s">
        <v>713</v>
      </c>
    </row>
    <row r="84" spans="1:6" x14ac:dyDescent="0.2">
      <c r="A84" t="s">
        <v>705</v>
      </c>
      <c r="B84">
        <v>197</v>
      </c>
      <c r="C84" t="s">
        <v>679</v>
      </c>
      <c r="D84" s="237" t="str">
        <f>IF('P3(世田谷区)'!D9&lt;&gt;"",'P3(世田谷区)'!D9,"")</f>
        <v/>
      </c>
      <c r="E84" t="s">
        <v>647</v>
      </c>
      <c r="F84" t="s">
        <v>651</v>
      </c>
    </row>
    <row r="85" spans="1:6" x14ac:dyDescent="0.2">
      <c r="A85" t="s">
        <v>705</v>
      </c>
      <c r="B85">
        <v>198</v>
      </c>
      <c r="C85" t="s">
        <v>730</v>
      </c>
      <c r="D85" s="237" t="str">
        <f>IF('P3(世田谷区)'!E9&lt;&gt;"",'P3(世田谷区)'!E9,"")</f>
        <v/>
      </c>
      <c r="E85" t="s">
        <v>647</v>
      </c>
      <c r="F85" t="s">
        <v>651</v>
      </c>
    </row>
    <row r="86" spans="1:6" x14ac:dyDescent="0.2">
      <c r="A86" t="s">
        <v>705</v>
      </c>
      <c r="B86">
        <v>199</v>
      </c>
      <c r="C86" t="s">
        <v>731</v>
      </c>
      <c r="D86" s="237" t="str">
        <f>IF('P3(世田谷区)'!F9&lt;&gt;"",'P3(世田谷区)'!F9,"")</f>
        <v/>
      </c>
      <c r="E86" t="s">
        <v>647</v>
      </c>
      <c r="F86" t="s">
        <v>651</v>
      </c>
    </row>
    <row r="87" spans="1:6" x14ac:dyDescent="0.2">
      <c r="A87" t="s">
        <v>705</v>
      </c>
      <c r="B87">
        <v>200</v>
      </c>
      <c r="C87" t="s">
        <v>680</v>
      </c>
      <c r="D87" s="237" t="str">
        <f>IF('P3(世田谷区)'!G9&lt;&gt;"",'P3(世田谷区)'!G9,"")</f>
        <v/>
      </c>
      <c r="E87" t="s">
        <v>647</v>
      </c>
      <c r="F87" t="s">
        <v>651</v>
      </c>
    </row>
    <row r="88" spans="1:6" x14ac:dyDescent="0.2">
      <c r="A88" t="s">
        <v>705</v>
      </c>
      <c r="B88">
        <v>201</v>
      </c>
      <c r="C88" t="s">
        <v>732</v>
      </c>
      <c r="D88" s="237" t="str">
        <f>IF('P3(世田谷区)'!H9&lt;&gt;"",'P3(世田谷区)'!H9,"")</f>
        <v/>
      </c>
      <c r="E88" t="s">
        <v>647</v>
      </c>
      <c r="F88" t="s">
        <v>651</v>
      </c>
    </row>
    <row r="89" spans="1:6" x14ac:dyDescent="0.2">
      <c r="A89" t="s">
        <v>705</v>
      </c>
      <c r="B89">
        <v>202</v>
      </c>
      <c r="C89" t="s">
        <v>733</v>
      </c>
      <c r="D89" s="237" t="str">
        <f>IF('P3(世田谷区)'!I9&lt;&gt;"",'P3(世田谷区)'!I9,"")</f>
        <v/>
      </c>
      <c r="E89" t="s">
        <v>647</v>
      </c>
      <c r="F89" t="s">
        <v>651</v>
      </c>
    </row>
    <row r="90" spans="1:6" x14ac:dyDescent="0.2">
      <c r="A90" t="s">
        <v>705</v>
      </c>
      <c r="B90">
        <v>204</v>
      </c>
      <c r="C90" t="s">
        <v>734</v>
      </c>
      <c r="D90" s="239">
        <f>IF('P3(世田谷区)'!K9&lt;&gt;"",'P3(世田谷区)'!K9,"")</f>
        <v>0</v>
      </c>
      <c r="E90" t="s">
        <v>647</v>
      </c>
      <c r="F90" t="s">
        <v>713</v>
      </c>
    </row>
    <row r="91" spans="1:6" x14ac:dyDescent="0.2">
      <c r="A91" t="s">
        <v>705</v>
      </c>
      <c r="B91">
        <v>207</v>
      </c>
      <c r="C91" t="s">
        <v>681</v>
      </c>
      <c r="D91" s="237" t="str">
        <f>IF('P3(世田谷区)'!D11&lt;&gt;"",'P3(世田谷区)'!D11,"")</f>
        <v/>
      </c>
      <c r="E91" t="s">
        <v>647</v>
      </c>
      <c r="F91" t="s">
        <v>651</v>
      </c>
    </row>
    <row r="92" spans="1:6" x14ac:dyDescent="0.2">
      <c r="A92" t="s">
        <v>705</v>
      </c>
      <c r="B92">
        <v>208</v>
      </c>
      <c r="C92" t="s">
        <v>735</v>
      </c>
      <c r="D92" s="237" t="str">
        <f>IF('P3(世田谷区)'!E11&lt;&gt;"",'P3(世田谷区)'!E11,"")</f>
        <v/>
      </c>
      <c r="E92" t="s">
        <v>647</v>
      </c>
      <c r="F92" t="s">
        <v>651</v>
      </c>
    </row>
    <row r="93" spans="1:6" x14ac:dyDescent="0.2">
      <c r="A93" t="s">
        <v>705</v>
      </c>
      <c r="B93">
        <v>209</v>
      </c>
      <c r="C93" t="s">
        <v>736</v>
      </c>
      <c r="D93" s="237" t="str">
        <f>IF('P3(世田谷区)'!F11&lt;&gt;"",'P3(世田谷区)'!F11,"")</f>
        <v/>
      </c>
      <c r="E93" t="s">
        <v>647</v>
      </c>
      <c r="F93" t="s">
        <v>651</v>
      </c>
    </row>
    <row r="94" spans="1:6" x14ac:dyDescent="0.2">
      <c r="A94" t="s">
        <v>705</v>
      </c>
      <c r="B94">
        <v>210</v>
      </c>
      <c r="C94" t="s">
        <v>682</v>
      </c>
      <c r="D94" s="237" t="str">
        <f>IF('P3(世田谷区)'!G11&lt;&gt;"",'P3(世田谷区)'!G11,"")</f>
        <v/>
      </c>
      <c r="E94" t="s">
        <v>647</v>
      </c>
      <c r="F94" t="s">
        <v>651</v>
      </c>
    </row>
    <row r="95" spans="1:6" x14ac:dyDescent="0.2">
      <c r="A95" t="s">
        <v>705</v>
      </c>
      <c r="B95">
        <v>211</v>
      </c>
      <c r="C95" t="s">
        <v>737</v>
      </c>
      <c r="D95" s="237" t="str">
        <f>IF('P3(世田谷区)'!H11&lt;&gt;"",'P3(世田谷区)'!H11,"")</f>
        <v/>
      </c>
      <c r="E95" t="s">
        <v>647</v>
      </c>
      <c r="F95" t="s">
        <v>651</v>
      </c>
    </row>
    <row r="96" spans="1:6" x14ac:dyDescent="0.2">
      <c r="A96" t="s">
        <v>705</v>
      </c>
      <c r="B96">
        <v>212</v>
      </c>
      <c r="C96" t="s">
        <v>738</v>
      </c>
      <c r="D96" s="237" t="str">
        <f>IF('P3(世田谷区)'!I11&lt;&gt;"",'P3(世田谷区)'!I11,"")</f>
        <v/>
      </c>
      <c r="E96" t="s">
        <v>647</v>
      </c>
      <c r="F96" t="s">
        <v>651</v>
      </c>
    </row>
    <row r="97" spans="1:6" x14ac:dyDescent="0.2">
      <c r="A97" t="s">
        <v>705</v>
      </c>
      <c r="B97">
        <v>216</v>
      </c>
      <c r="C97" t="s">
        <v>683</v>
      </c>
      <c r="D97" s="237" t="str">
        <f>IF('P3(世田谷区)'!D12&lt;&gt;"",'P3(世田谷区)'!D12,"")</f>
        <v/>
      </c>
      <c r="E97" t="s">
        <v>647</v>
      </c>
      <c r="F97" t="s">
        <v>651</v>
      </c>
    </row>
    <row r="98" spans="1:6" x14ac:dyDescent="0.2">
      <c r="A98" t="s">
        <v>705</v>
      </c>
      <c r="B98">
        <v>217</v>
      </c>
      <c r="C98" t="s">
        <v>739</v>
      </c>
      <c r="D98" s="237" t="str">
        <f>IF('P3(世田谷区)'!E12&lt;&gt;"",'P3(世田谷区)'!E12,"")</f>
        <v/>
      </c>
      <c r="E98" t="s">
        <v>647</v>
      </c>
      <c r="F98" t="s">
        <v>651</v>
      </c>
    </row>
    <row r="99" spans="1:6" x14ac:dyDescent="0.2">
      <c r="A99" t="s">
        <v>705</v>
      </c>
      <c r="B99">
        <v>218</v>
      </c>
      <c r="C99" t="s">
        <v>740</v>
      </c>
      <c r="D99" s="237" t="str">
        <f>IF('P3(世田谷区)'!F12&lt;&gt;"",'P3(世田谷区)'!F12,"")</f>
        <v/>
      </c>
      <c r="E99" t="s">
        <v>647</v>
      </c>
      <c r="F99" t="s">
        <v>651</v>
      </c>
    </row>
    <row r="100" spans="1:6" x14ac:dyDescent="0.2">
      <c r="A100" t="s">
        <v>705</v>
      </c>
      <c r="B100">
        <v>219</v>
      </c>
      <c r="C100" t="s">
        <v>684</v>
      </c>
      <c r="D100" s="237" t="str">
        <f>IF('P3(世田谷区)'!G12&lt;&gt;"",'P3(世田谷区)'!G12,"")</f>
        <v/>
      </c>
      <c r="E100" t="s">
        <v>647</v>
      </c>
      <c r="F100" t="s">
        <v>651</v>
      </c>
    </row>
    <row r="101" spans="1:6" x14ac:dyDescent="0.2">
      <c r="A101" t="s">
        <v>705</v>
      </c>
      <c r="B101">
        <v>220</v>
      </c>
      <c r="C101" t="s">
        <v>741</v>
      </c>
      <c r="D101" s="237" t="str">
        <f>IF('P3(世田谷区)'!H12&lt;&gt;"",'P3(世田谷区)'!H12,"")</f>
        <v/>
      </c>
      <c r="E101" t="s">
        <v>647</v>
      </c>
      <c r="F101" t="s">
        <v>651</v>
      </c>
    </row>
    <row r="102" spans="1:6" x14ac:dyDescent="0.2">
      <c r="A102" t="s">
        <v>705</v>
      </c>
      <c r="B102">
        <v>221</v>
      </c>
      <c r="C102" t="s">
        <v>742</v>
      </c>
      <c r="D102" s="237" t="str">
        <f>IF('P3(世田谷区)'!I12&lt;&gt;"",'P3(世田谷区)'!I12,"")</f>
        <v/>
      </c>
      <c r="E102" t="s">
        <v>647</v>
      </c>
      <c r="F102" t="s">
        <v>651</v>
      </c>
    </row>
    <row r="103" spans="1:6" x14ac:dyDescent="0.2">
      <c r="A103" t="s">
        <v>705</v>
      </c>
      <c r="B103">
        <v>225</v>
      </c>
      <c r="C103" t="s">
        <v>685</v>
      </c>
      <c r="D103" s="237" t="str">
        <f>IF('P3(世田谷区)'!D13&lt;&gt;"",'P3(世田谷区)'!D13,"")</f>
        <v/>
      </c>
      <c r="E103" t="s">
        <v>647</v>
      </c>
      <c r="F103" t="s">
        <v>651</v>
      </c>
    </row>
    <row r="104" spans="1:6" x14ac:dyDescent="0.2">
      <c r="A104" t="s">
        <v>705</v>
      </c>
      <c r="B104">
        <v>226</v>
      </c>
      <c r="C104" t="s">
        <v>743</v>
      </c>
      <c r="D104" s="237" t="str">
        <f>IF('P3(世田谷区)'!E13&lt;&gt;"",'P3(世田谷区)'!E13,"")</f>
        <v/>
      </c>
      <c r="E104" t="s">
        <v>647</v>
      </c>
      <c r="F104" t="s">
        <v>651</v>
      </c>
    </row>
    <row r="105" spans="1:6" x14ac:dyDescent="0.2">
      <c r="A105" t="s">
        <v>705</v>
      </c>
      <c r="B105">
        <v>227</v>
      </c>
      <c r="C105" t="s">
        <v>744</v>
      </c>
      <c r="D105" s="237" t="str">
        <f>IF('P3(世田谷区)'!F13&lt;&gt;"",'P3(世田谷区)'!F13,"")</f>
        <v/>
      </c>
      <c r="E105" t="s">
        <v>647</v>
      </c>
      <c r="F105" t="s">
        <v>651</v>
      </c>
    </row>
    <row r="106" spans="1:6" x14ac:dyDescent="0.2">
      <c r="A106" t="s">
        <v>705</v>
      </c>
      <c r="B106">
        <v>228</v>
      </c>
      <c r="C106" t="s">
        <v>686</v>
      </c>
      <c r="D106" s="237" t="str">
        <f>IF('P3(世田谷区)'!G13&lt;&gt;"",'P3(世田谷区)'!G13,"")</f>
        <v/>
      </c>
      <c r="E106" t="s">
        <v>647</v>
      </c>
      <c r="F106" t="s">
        <v>651</v>
      </c>
    </row>
    <row r="107" spans="1:6" x14ac:dyDescent="0.2">
      <c r="A107" t="s">
        <v>705</v>
      </c>
      <c r="B107">
        <v>229</v>
      </c>
      <c r="C107" t="s">
        <v>745</v>
      </c>
      <c r="D107" s="237" t="str">
        <f>IF('P3(世田谷区)'!H13&lt;&gt;"",'P3(世田谷区)'!H13,"")</f>
        <v/>
      </c>
      <c r="E107" t="s">
        <v>647</v>
      </c>
      <c r="F107" t="s">
        <v>651</v>
      </c>
    </row>
    <row r="108" spans="1:6" x14ac:dyDescent="0.2">
      <c r="A108" t="s">
        <v>705</v>
      </c>
      <c r="B108">
        <v>230</v>
      </c>
      <c r="C108" t="s">
        <v>746</v>
      </c>
      <c r="D108" s="237" t="str">
        <f>IF('P3(世田谷区)'!I13&lt;&gt;"",'P3(世田谷区)'!I13,"")</f>
        <v/>
      </c>
      <c r="E108" t="s">
        <v>647</v>
      </c>
      <c r="F108" t="s">
        <v>651</v>
      </c>
    </row>
    <row r="109" spans="1:6" x14ac:dyDescent="0.2">
      <c r="A109" t="s">
        <v>705</v>
      </c>
      <c r="B109">
        <v>234</v>
      </c>
      <c r="C109" t="s">
        <v>687</v>
      </c>
      <c r="D109" s="237" t="str">
        <f>IF('P3(世田谷区)'!D14&lt;&gt;"",'P3(世田谷区)'!D14,"")</f>
        <v/>
      </c>
      <c r="E109" t="s">
        <v>647</v>
      </c>
      <c r="F109" t="s">
        <v>651</v>
      </c>
    </row>
    <row r="110" spans="1:6" x14ac:dyDescent="0.2">
      <c r="A110" t="s">
        <v>705</v>
      </c>
      <c r="B110">
        <v>235</v>
      </c>
      <c r="C110" t="s">
        <v>747</v>
      </c>
      <c r="D110" s="237" t="str">
        <f>IF('P3(世田谷区)'!E14&lt;&gt;"",'P3(世田谷区)'!E14,"")</f>
        <v/>
      </c>
      <c r="E110" t="s">
        <v>647</v>
      </c>
      <c r="F110" t="s">
        <v>651</v>
      </c>
    </row>
    <row r="111" spans="1:6" x14ac:dyDescent="0.2">
      <c r="A111" t="s">
        <v>705</v>
      </c>
      <c r="B111">
        <v>236</v>
      </c>
      <c r="C111" t="s">
        <v>748</v>
      </c>
      <c r="D111" s="237" t="str">
        <f>IF('P3(世田谷区)'!F14&lt;&gt;"",'P3(世田谷区)'!F14,"")</f>
        <v/>
      </c>
      <c r="E111" t="s">
        <v>647</v>
      </c>
      <c r="F111" t="s">
        <v>651</v>
      </c>
    </row>
    <row r="112" spans="1:6" x14ac:dyDescent="0.2">
      <c r="A112" t="s">
        <v>705</v>
      </c>
      <c r="B112">
        <v>237</v>
      </c>
      <c r="C112" t="s">
        <v>688</v>
      </c>
      <c r="D112" s="237" t="str">
        <f>IF('P3(世田谷区)'!G14&lt;&gt;"",'P3(世田谷区)'!G14,"")</f>
        <v/>
      </c>
      <c r="E112" t="s">
        <v>647</v>
      </c>
      <c r="F112" t="s">
        <v>651</v>
      </c>
    </row>
    <row r="113" spans="1:6" x14ac:dyDescent="0.2">
      <c r="A113" t="s">
        <v>705</v>
      </c>
      <c r="B113">
        <v>238</v>
      </c>
      <c r="C113" t="s">
        <v>749</v>
      </c>
      <c r="D113" s="237" t="str">
        <f>IF('P3(世田谷区)'!H14&lt;&gt;"",'P3(世田谷区)'!H14,"")</f>
        <v/>
      </c>
      <c r="E113" t="s">
        <v>647</v>
      </c>
      <c r="F113" t="s">
        <v>651</v>
      </c>
    </row>
    <row r="114" spans="1:6" x14ac:dyDescent="0.2">
      <c r="A114" t="s">
        <v>705</v>
      </c>
      <c r="B114">
        <v>239</v>
      </c>
      <c r="C114" t="s">
        <v>750</v>
      </c>
      <c r="D114" s="237" t="str">
        <f>IF('P3(世田谷区)'!I14&lt;&gt;"",'P3(世田谷区)'!I14,"")</f>
        <v/>
      </c>
      <c r="E114" t="s">
        <v>647</v>
      </c>
      <c r="F114" t="s">
        <v>651</v>
      </c>
    </row>
    <row r="115" spans="1:6" x14ac:dyDescent="0.2">
      <c r="A115" t="s">
        <v>705</v>
      </c>
      <c r="B115">
        <v>242</v>
      </c>
      <c r="C115" t="s">
        <v>689</v>
      </c>
      <c r="D115" s="237" t="str">
        <f>IF('P3(世田谷区)'!D15&lt;&gt;"",'P3(世田谷区)'!D15,"")</f>
        <v/>
      </c>
      <c r="E115" t="s">
        <v>647</v>
      </c>
      <c r="F115" t="s">
        <v>651</v>
      </c>
    </row>
    <row r="116" spans="1:6" x14ac:dyDescent="0.2">
      <c r="A116" t="s">
        <v>705</v>
      </c>
      <c r="B116">
        <v>243</v>
      </c>
      <c r="C116" t="s">
        <v>751</v>
      </c>
      <c r="D116" s="237" t="str">
        <f>IF('P3(世田谷区)'!E15&lt;&gt;"",'P3(世田谷区)'!E15,"")</f>
        <v/>
      </c>
      <c r="E116" t="s">
        <v>647</v>
      </c>
      <c r="F116" t="s">
        <v>651</v>
      </c>
    </row>
    <row r="117" spans="1:6" x14ac:dyDescent="0.2">
      <c r="A117" t="s">
        <v>705</v>
      </c>
      <c r="B117">
        <v>244</v>
      </c>
      <c r="C117" t="s">
        <v>752</v>
      </c>
      <c r="D117" s="237" t="str">
        <f>IF('P3(世田谷区)'!F15&lt;&gt;"",'P3(世田谷区)'!F15,"")</f>
        <v/>
      </c>
      <c r="E117" t="s">
        <v>647</v>
      </c>
      <c r="F117" t="s">
        <v>651</v>
      </c>
    </row>
    <row r="118" spans="1:6" x14ac:dyDescent="0.2">
      <c r="A118" t="s">
        <v>705</v>
      </c>
      <c r="B118">
        <v>245</v>
      </c>
      <c r="C118" t="s">
        <v>690</v>
      </c>
      <c r="D118" s="237" t="str">
        <f>IF('P3(世田谷区)'!G15&lt;&gt;"",'P3(世田谷区)'!G15,"")</f>
        <v/>
      </c>
      <c r="E118" t="s">
        <v>647</v>
      </c>
      <c r="F118" t="s">
        <v>651</v>
      </c>
    </row>
    <row r="119" spans="1:6" x14ac:dyDescent="0.2">
      <c r="A119" t="s">
        <v>705</v>
      </c>
      <c r="B119">
        <v>246</v>
      </c>
      <c r="C119" t="s">
        <v>753</v>
      </c>
      <c r="D119" s="237" t="str">
        <f>IF('P3(世田谷区)'!H15&lt;&gt;"",'P3(世田谷区)'!H15,"")</f>
        <v/>
      </c>
      <c r="E119" t="s">
        <v>647</v>
      </c>
      <c r="F119" t="s">
        <v>651</v>
      </c>
    </row>
    <row r="120" spans="1:6" x14ac:dyDescent="0.2">
      <c r="A120" t="s">
        <v>705</v>
      </c>
      <c r="B120">
        <v>247</v>
      </c>
      <c r="C120" t="s">
        <v>754</v>
      </c>
      <c r="D120" s="237" t="str">
        <f>IF('P3(世田谷区)'!I15&lt;&gt;"",'P3(世田谷区)'!I15,"")</f>
        <v/>
      </c>
      <c r="E120" t="s">
        <v>647</v>
      </c>
      <c r="F120" t="s">
        <v>651</v>
      </c>
    </row>
    <row r="121" spans="1:6" x14ac:dyDescent="0.2">
      <c r="A121" t="s">
        <v>705</v>
      </c>
      <c r="B121">
        <v>249</v>
      </c>
      <c r="C121" t="s">
        <v>691</v>
      </c>
      <c r="D121" s="237" t="str">
        <f>IF('P3(世田谷区)'!D16&lt;&gt;"",'P3(世田谷区)'!D16,"")</f>
        <v/>
      </c>
      <c r="E121" t="s">
        <v>647</v>
      </c>
      <c r="F121" t="s">
        <v>651</v>
      </c>
    </row>
    <row r="122" spans="1:6" x14ac:dyDescent="0.2">
      <c r="A122" t="s">
        <v>705</v>
      </c>
      <c r="B122">
        <v>250</v>
      </c>
      <c r="C122" t="s">
        <v>755</v>
      </c>
      <c r="D122" s="237" t="str">
        <f>IF('P3(世田谷区)'!E16&lt;&gt;"",'P3(世田谷区)'!E16,"")</f>
        <v/>
      </c>
      <c r="E122" t="s">
        <v>647</v>
      </c>
      <c r="F122" t="s">
        <v>651</v>
      </c>
    </row>
    <row r="123" spans="1:6" x14ac:dyDescent="0.2">
      <c r="A123" t="s">
        <v>705</v>
      </c>
      <c r="B123">
        <v>251</v>
      </c>
      <c r="C123" t="s">
        <v>756</v>
      </c>
      <c r="D123" s="237" t="str">
        <f>IF('P3(世田谷区)'!F16&lt;&gt;"",'P3(世田谷区)'!F16,"")</f>
        <v/>
      </c>
      <c r="E123" t="s">
        <v>647</v>
      </c>
      <c r="F123" t="s">
        <v>651</v>
      </c>
    </row>
    <row r="124" spans="1:6" x14ac:dyDescent="0.2">
      <c r="A124" t="s">
        <v>705</v>
      </c>
      <c r="B124">
        <v>252</v>
      </c>
      <c r="C124" t="s">
        <v>692</v>
      </c>
      <c r="D124" s="237" t="str">
        <f>IF('P3(世田谷区)'!G16&lt;&gt;"",'P3(世田谷区)'!G16,"")</f>
        <v/>
      </c>
      <c r="E124" t="s">
        <v>647</v>
      </c>
      <c r="F124" t="s">
        <v>651</v>
      </c>
    </row>
    <row r="125" spans="1:6" x14ac:dyDescent="0.2">
      <c r="A125" t="s">
        <v>705</v>
      </c>
      <c r="B125">
        <v>253</v>
      </c>
      <c r="C125" t="s">
        <v>757</v>
      </c>
      <c r="D125" s="237" t="str">
        <f>IF('P3(世田谷区)'!H16&lt;&gt;"",'P3(世田谷区)'!H16,"")</f>
        <v/>
      </c>
      <c r="E125" t="s">
        <v>647</v>
      </c>
      <c r="F125" t="s">
        <v>651</v>
      </c>
    </row>
    <row r="126" spans="1:6" x14ac:dyDescent="0.2">
      <c r="A126" t="s">
        <v>705</v>
      </c>
      <c r="B126">
        <v>254</v>
      </c>
      <c r="C126" t="s">
        <v>758</v>
      </c>
      <c r="D126" s="237" t="str">
        <f>IF('P3(世田谷区)'!I16&lt;&gt;"",'P3(世田谷区)'!I16,"")</f>
        <v/>
      </c>
      <c r="E126" t="s">
        <v>647</v>
      </c>
      <c r="F126" t="s">
        <v>651</v>
      </c>
    </row>
    <row r="127" spans="1:6" x14ac:dyDescent="0.2">
      <c r="A127" t="s">
        <v>705</v>
      </c>
      <c r="B127">
        <v>257</v>
      </c>
      <c r="C127" t="s">
        <v>693</v>
      </c>
      <c r="D127" s="237" t="e">
        <f>IF('P3(世田谷区)'!#REF!&lt;&gt;"",'P3(世田谷区)'!#REF!,"")</f>
        <v>#REF!</v>
      </c>
      <c r="E127" t="s">
        <v>647</v>
      </c>
      <c r="F127" t="s">
        <v>651</v>
      </c>
    </row>
    <row r="128" spans="1:6" x14ac:dyDescent="0.2">
      <c r="A128" t="s">
        <v>705</v>
      </c>
      <c r="B128">
        <v>258</v>
      </c>
      <c r="C128" t="s">
        <v>759</v>
      </c>
      <c r="D128" s="237" t="e">
        <f>IF('P3(世田谷区)'!#REF!&lt;&gt;"",'P3(世田谷区)'!#REF!,"")</f>
        <v>#REF!</v>
      </c>
      <c r="E128" t="s">
        <v>647</v>
      </c>
      <c r="F128" t="s">
        <v>651</v>
      </c>
    </row>
    <row r="129" spans="1:6" x14ac:dyDescent="0.2">
      <c r="A129" t="s">
        <v>705</v>
      </c>
      <c r="B129">
        <v>259</v>
      </c>
      <c r="C129" t="s">
        <v>760</v>
      </c>
      <c r="D129" s="237" t="e">
        <f>IF('P3(世田谷区)'!#REF!&lt;&gt;"",'P3(世田谷区)'!#REF!,"")</f>
        <v>#REF!</v>
      </c>
      <c r="E129" t="s">
        <v>647</v>
      </c>
      <c r="F129" t="s">
        <v>651</v>
      </c>
    </row>
    <row r="130" spans="1:6" x14ac:dyDescent="0.2">
      <c r="A130" t="s">
        <v>705</v>
      </c>
      <c r="B130">
        <v>260</v>
      </c>
      <c r="C130" t="s">
        <v>694</v>
      </c>
      <c r="D130" s="237" t="e">
        <f>IF('P3(世田谷区)'!#REF!&lt;&gt;"",'P3(世田谷区)'!#REF!,"")</f>
        <v>#REF!</v>
      </c>
      <c r="E130" t="s">
        <v>647</v>
      </c>
      <c r="F130" t="s">
        <v>651</v>
      </c>
    </row>
    <row r="131" spans="1:6" x14ac:dyDescent="0.2">
      <c r="A131" t="s">
        <v>705</v>
      </c>
      <c r="B131">
        <v>261</v>
      </c>
      <c r="C131" t="s">
        <v>761</v>
      </c>
      <c r="D131" s="237" t="e">
        <f>IF('P3(世田谷区)'!#REF!&lt;&gt;"",'P3(世田谷区)'!#REF!,"")</f>
        <v>#REF!</v>
      </c>
      <c r="E131" t="s">
        <v>647</v>
      </c>
      <c r="F131" t="s">
        <v>651</v>
      </c>
    </row>
    <row r="132" spans="1:6" x14ac:dyDescent="0.2">
      <c r="A132" t="s">
        <v>705</v>
      </c>
      <c r="B132">
        <v>262</v>
      </c>
      <c r="C132" t="s">
        <v>762</v>
      </c>
      <c r="D132" s="237" t="e">
        <f>IF('P3(世田谷区)'!#REF!&lt;&gt;"",'P3(世田谷区)'!#REF!,"")</f>
        <v>#REF!</v>
      </c>
      <c r="E132" t="s">
        <v>647</v>
      </c>
      <c r="F132" t="s">
        <v>651</v>
      </c>
    </row>
    <row r="133" spans="1:6" x14ac:dyDescent="0.2">
      <c r="A133" t="s">
        <v>705</v>
      </c>
      <c r="B133">
        <v>266</v>
      </c>
      <c r="C133" t="s">
        <v>695</v>
      </c>
      <c r="D133" s="237" t="e">
        <f>IF('P3(世田谷区)'!#REF!&lt;&gt;"",'P3(世田谷区)'!#REF!,"")</f>
        <v>#REF!</v>
      </c>
      <c r="E133" t="s">
        <v>647</v>
      </c>
      <c r="F133" t="s">
        <v>651</v>
      </c>
    </row>
    <row r="134" spans="1:6" x14ac:dyDescent="0.2">
      <c r="A134" t="s">
        <v>705</v>
      </c>
      <c r="B134">
        <v>267</v>
      </c>
      <c r="C134" t="s">
        <v>763</v>
      </c>
      <c r="D134" s="237" t="e">
        <f>IF('P3(世田谷区)'!#REF!&lt;&gt;"",'P3(世田谷区)'!#REF!,"")</f>
        <v>#REF!</v>
      </c>
      <c r="E134" t="s">
        <v>647</v>
      </c>
      <c r="F134" t="s">
        <v>651</v>
      </c>
    </row>
    <row r="135" spans="1:6" x14ac:dyDescent="0.2">
      <c r="A135" t="s">
        <v>705</v>
      </c>
      <c r="B135">
        <v>268</v>
      </c>
      <c r="C135" t="s">
        <v>764</v>
      </c>
      <c r="D135" s="237" t="e">
        <f>IF('P3(世田谷区)'!#REF!&lt;&gt;"",'P3(世田谷区)'!#REF!,"")</f>
        <v>#REF!</v>
      </c>
      <c r="E135" t="s">
        <v>647</v>
      </c>
      <c r="F135" t="s">
        <v>651</v>
      </c>
    </row>
    <row r="136" spans="1:6" x14ac:dyDescent="0.2">
      <c r="A136" t="s">
        <v>705</v>
      </c>
      <c r="B136">
        <v>269</v>
      </c>
      <c r="C136" t="s">
        <v>696</v>
      </c>
      <c r="D136" s="237" t="e">
        <f>IF('P3(世田谷区)'!#REF!&lt;&gt;"",'P3(世田谷区)'!#REF!,"")</f>
        <v>#REF!</v>
      </c>
      <c r="E136" t="s">
        <v>647</v>
      </c>
      <c r="F136" t="s">
        <v>651</v>
      </c>
    </row>
    <row r="137" spans="1:6" x14ac:dyDescent="0.2">
      <c r="A137" t="s">
        <v>705</v>
      </c>
      <c r="B137">
        <v>270</v>
      </c>
      <c r="C137" t="s">
        <v>765</v>
      </c>
      <c r="D137" s="237" t="e">
        <f>IF('P3(世田谷区)'!#REF!&lt;&gt;"",'P3(世田谷区)'!#REF!,"")</f>
        <v>#REF!</v>
      </c>
      <c r="E137" t="s">
        <v>647</v>
      </c>
      <c r="F137" t="s">
        <v>651</v>
      </c>
    </row>
    <row r="138" spans="1:6" x14ac:dyDescent="0.2">
      <c r="A138" t="s">
        <v>705</v>
      </c>
      <c r="B138">
        <v>271</v>
      </c>
      <c r="C138" t="s">
        <v>766</v>
      </c>
      <c r="D138" s="237" t="e">
        <f>IF('P3(世田谷区)'!#REF!&lt;&gt;"",'P3(世田谷区)'!#REF!,"")</f>
        <v>#REF!</v>
      </c>
      <c r="E138" t="s">
        <v>647</v>
      </c>
      <c r="F138" t="s">
        <v>651</v>
      </c>
    </row>
    <row r="139" spans="1:6" x14ac:dyDescent="0.2">
      <c r="A139" t="s">
        <v>705</v>
      </c>
      <c r="B139">
        <v>276</v>
      </c>
      <c r="C139" t="s">
        <v>697</v>
      </c>
      <c r="D139" s="237" t="e">
        <f>IF('P3(世田谷区)'!#REF!&lt;&gt;"",'P3(世田谷区)'!#REF!,"")</f>
        <v>#REF!</v>
      </c>
      <c r="E139" t="s">
        <v>647</v>
      </c>
      <c r="F139" t="s">
        <v>651</v>
      </c>
    </row>
    <row r="140" spans="1:6" x14ac:dyDescent="0.2">
      <c r="A140" t="s">
        <v>705</v>
      </c>
      <c r="B140">
        <v>277</v>
      </c>
      <c r="C140" t="s">
        <v>698</v>
      </c>
      <c r="D140" s="237" t="e">
        <f>IF('P3(世田谷区)'!#REF!&lt;&gt;"",'P3(世田谷区)'!#REF!,"")</f>
        <v>#REF!</v>
      </c>
      <c r="E140" t="s">
        <v>647</v>
      </c>
      <c r="F140" t="s">
        <v>651</v>
      </c>
    </row>
    <row r="141" spans="1:6" x14ac:dyDescent="0.2">
      <c r="A141" t="s">
        <v>705</v>
      </c>
      <c r="B141">
        <v>278</v>
      </c>
      <c r="C141" t="s">
        <v>699</v>
      </c>
      <c r="D141" s="237" t="e">
        <f>IF('P3(世田谷区)'!#REF!&lt;&gt;"",'P3(世田谷区)'!#REF!,"")</f>
        <v>#REF!</v>
      </c>
      <c r="E141" t="s">
        <v>647</v>
      </c>
      <c r="F141" t="s">
        <v>651</v>
      </c>
    </row>
    <row r="142" spans="1:6" x14ac:dyDescent="0.2">
      <c r="A142" t="s">
        <v>705</v>
      </c>
      <c r="B142">
        <v>279</v>
      </c>
      <c r="C142" t="s">
        <v>700</v>
      </c>
      <c r="D142" s="237" t="e">
        <f>IF('P3(世田谷区)'!#REF!&lt;&gt;"",'P3(世田谷区)'!#REF!,"")</f>
        <v>#REF!</v>
      </c>
      <c r="E142" t="s">
        <v>647</v>
      </c>
      <c r="F142" t="s">
        <v>651</v>
      </c>
    </row>
    <row r="143" spans="1:6" x14ac:dyDescent="0.2">
      <c r="A143" t="s">
        <v>705</v>
      </c>
      <c r="B143">
        <v>280</v>
      </c>
      <c r="C143" t="s">
        <v>767</v>
      </c>
      <c r="D143" s="237" t="e">
        <f>IF('P3(世田谷区)'!#REF!&lt;&gt;"",'P3(世田谷区)'!#REF!,"")</f>
        <v>#REF!</v>
      </c>
      <c r="E143" t="s">
        <v>647</v>
      </c>
      <c r="F143" t="s">
        <v>651</v>
      </c>
    </row>
    <row r="144" spans="1:6" x14ac:dyDescent="0.2">
      <c r="A144" t="s">
        <v>705</v>
      </c>
      <c r="B144">
        <v>281</v>
      </c>
      <c r="C144" t="s">
        <v>768</v>
      </c>
      <c r="D144" s="237" t="e">
        <f>IF('P3(世田谷区)'!#REF!&lt;&gt;"",'P3(世田谷区)'!#REF!,"")</f>
        <v>#REF!</v>
      </c>
      <c r="E144" t="s">
        <v>647</v>
      </c>
      <c r="F144" t="s">
        <v>651</v>
      </c>
    </row>
    <row r="145" spans="1:6" x14ac:dyDescent="0.2">
      <c r="A145" t="s">
        <v>705</v>
      </c>
      <c r="B145">
        <v>285</v>
      </c>
      <c r="C145" t="s">
        <v>701</v>
      </c>
      <c r="D145" s="237" t="e">
        <f>IF('P3(世田谷区)'!#REF!&lt;&gt;"",'P3(世田谷区)'!#REF!,"")</f>
        <v>#REF!</v>
      </c>
      <c r="E145" t="s">
        <v>647</v>
      </c>
      <c r="F145" t="s">
        <v>651</v>
      </c>
    </row>
    <row r="146" spans="1:6" x14ac:dyDescent="0.2">
      <c r="A146" t="s">
        <v>705</v>
      </c>
      <c r="B146">
        <v>286</v>
      </c>
      <c r="C146" t="s">
        <v>702</v>
      </c>
      <c r="D146" s="237" t="e">
        <f>IF('P3(世田谷区)'!#REF!&lt;&gt;"",'P3(世田谷区)'!#REF!,"")</f>
        <v>#REF!</v>
      </c>
      <c r="E146" t="s">
        <v>647</v>
      </c>
      <c r="F146" t="s">
        <v>651</v>
      </c>
    </row>
    <row r="147" spans="1:6" x14ac:dyDescent="0.2">
      <c r="A147" t="s">
        <v>705</v>
      </c>
      <c r="B147">
        <v>287</v>
      </c>
      <c r="C147" t="s">
        <v>703</v>
      </c>
      <c r="D147" s="237" t="e">
        <f>IF('P3(世田谷区)'!#REF!&lt;&gt;"",'P3(世田谷区)'!#REF!,"")</f>
        <v>#REF!</v>
      </c>
      <c r="E147" t="s">
        <v>647</v>
      </c>
      <c r="F147" t="s">
        <v>651</v>
      </c>
    </row>
    <row r="148" spans="1:6" x14ac:dyDescent="0.2">
      <c r="A148" t="s">
        <v>705</v>
      </c>
      <c r="B148">
        <v>288</v>
      </c>
      <c r="C148" t="s">
        <v>704</v>
      </c>
      <c r="D148" s="237" t="e">
        <f>IF('P3(世田谷区)'!#REF!&lt;&gt;"",'P3(世田谷区)'!#REF!,"")</f>
        <v>#REF!</v>
      </c>
      <c r="E148" t="s">
        <v>647</v>
      </c>
      <c r="F148" t="s">
        <v>651</v>
      </c>
    </row>
    <row r="149" spans="1:6" x14ac:dyDescent="0.2">
      <c r="A149" t="s">
        <v>705</v>
      </c>
      <c r="B149">
        <v>289</v>
      </c>
      <c r="C149" t="s">
        <v>769</v>
      </c>
      <c r="D149" s="237" t="e">
        <f>IF('P3(世田谷区)'!#REF!&lt;&gt;"",'P3(世田谷区)'!#REF!,"")</f>
        <v>#REF!</v>
      </c>
      <c r="E149" t="s">
        <v>647</v>
      </c>
      <c r="F149" t="s">
        <v>651</v>
      </c>
    </row>
    <row r="150" spans="1:6" x14ac:dyDescent="0.2">
      <c r="A150" t="s">
        <v>705</v>
      </c>
      <c r="B150">
        <v>290</v>
      </c>
      <c r="C150" t="s">
        <v>770</v>
      </c>
      <c r="D150" s="237" t="e">
        <f>IF('P3(世田谷区)'!#REF!&lt;&gt;"",'P3(世田谷区)'!#REF!,"")</f>
        <v>#REF!</v>
      </c>
      <c r="E150" t="s">
        <v>647</v>
      </c>
      <c r="F150" t="s">
        <v>651</v>
      </c>
    </row>
    <row r="151" spans="1:6" x14ac:dyDescent="0.2">
      <c r="A151" t="s">
        <v>705</v>
      </c>
      <c r="B151">
        <v>293</v>
      </c>
      <c r="C151" t="s">
        <v>771</v>
      </c>
      <c r="D151" s="237" t="e">
        <f>IF('P3(世田谷区)'!#REF!&lt;&gt;"",'P3(世田谷区)'!#REF!,"")</f>
        <v>#REF!</v>
      </c>
      <c r="E151" t="s">
        <v>647</v>
      </c>
      <c r="F151" t="s">
        <v>651</v>
      </c>
    </row>
    <row r="152" spans="1:6" x14ac:dyDescent="0.2">
      <c r="A152" t="s">
        <v>705</v>
      </c>
      <c r="B152">
        <v>294</v>
      </c>
      <c r="C152" t="s">
        <v>772</v>
      </c>
      <c r="D152" s="237" t="e">
        <f>IF('P3(世田谷区)'!#REF!&lt;&gt;"",'P3(世田谷区)'!#REF!,"")</f>
        <v>#REF!</v>
      </c>
      <c r="E152" t="s">
        <v>647</v>
      </c>
      <c r="F152" t="s">
        <v>651</v>
      </c>
    </row>
    <row r="153" spans="1:6" x14ac:dyDescent="0.2">
      <c r="A153" t="s">
        <v>705</v>
      </c>
      <c r="B153">
        <v>295</v>
      </c>
      <c r="C153" t="s">
        <v>773</v>
      </c>
      <c r="D153" s="237" t="e">
        <f>IF('P3(世田谷区)'!#REF!&lt;&gt;"",'P3(世田谷区)'!#REF!,"")</f>
        <v>#REF!</v>
      </c>
      <c r="E153" t="s">
        <v>647</v>
      </c>
      <c r="F153" t="s">
        <v>651</v>
      </c>
    </row>
    <row r="154" spans="1:6" x14ac:dyDescent="0.2">
      <c r="A154" t="s">
        <v>705</v>
      </c>
      <c r="B154">
        <v>296</v>
      </c>
      <c r="C154" t="s">
        <v>774</v>
      </c>
      <c r="D154" s="237" t="e">
        <f>IF('P3(世田谷区)'!#REF!&lt;&gt;"",'P3(世田谷区)'!#REF!,"")</f>
        <v>#REF!</v>
      </c>
      <c r="E154" t="s">
        <v>647</v>
      </c>
      <c r="F154" t="s">
        <v>651</v>
      </c>
    </row>
    <row r="155" spans="1:6" x14ac:dyDescent="0.2">
      <c r="A155" t="s">
        <v>705</v>
      </c>
      <c r="B155">
        <v>297</v>
      </c>
      <c r="C155" t="s">
        <v>775</v>
      </c>
      <c r="D155" s="237" t="e">
        <f>IF('P3(世田谷区)'!#REF!&lt;&gt;"",'P3(世田谷区)'!#REF!,"")</f>
        <v>#REF!</v>
      </c>
      <c r="E155" t="s">
        <v>647</v>
      </c>
      <c r="F155" t="s">
        <v>651</v>
      </c>
    </row>
    <row r="156" spans="1:6" x14ac:dyDescent="0.2">
      <c r="A156" t="s">
        <v>705</v>
      </c>
      <c r="B156">
        <v>298</v>
      </c>
      <c r="C156" t="s">
        <v>776</v>
      </c>
      <c r="D156" s="237" t="e">
        <f>IF('P3(世田谷区)'!#REF!&lt;&gt;"",'P3(世田谷区)'!#REF!,"")</f>
        <v>#REF!</v>
      </c>
      <c r="E156" t="s">
        <v>647</v>
      </c>
      <c r="F156" t="s">
        <v>651</v>
      </c>
    </row>
    <row r="157" spans="1:6" x14ac:dyDescent="0.2">
      <c r="A157" t="s">
        <v>705</v>
      </c>
      <c r="B157">
        <v>300</v>
      </c>
      <c r="C157" t="s">
        <v>777</v>
      </c>
      <c r="D157" s="237" t="e">
        <f>IF('P3(世田谷区)'!#REF!&lt;&gt;"",'P3(世田谷区)'!#REF!,"")</f>
        <v>#REF!</v>
      </c>
      <c r="E157" t="s">
        <v>647</v>
      </c>
      <c r="F157" t="s">
        <v>651</v>
      </c>
    </row>
    <row r="158" spans="1:6" x14ac:dyDescent="0.2">
      <c r="A158" t="s">
        <v>705</v>
      </c>
      <c r="B158">
        <v>301</v>
      </c>
      <c r="C158" t="s">
        <v>778</v>
      </c>
      <c r="D158" s="237" t="e">
        <f>IF('P3(世田谷区)'!#REF!&lt;&gt;"",'P3(世田谷区)'!#REF!,"")</f>
        <v>#REF!</v>
      </c>
      <c r="E158" t="s">
        <v>647</v>
      </c>
      <c r="F158" t="s">
        <v>651</v>
      </c>
    </row>
    <row r="159" spans="1:6" x14ac:dyDescent="0.2">
      <c r="A159" t="s">
        <v>705</v>
      </c>
      <c r="B159">
        <v>302</v>
      </c>
      <c r="C159" t="s">
        <v>779</v>
      </c>
      <c r="D159" s="237" t="e">
        <f>IF('P3(世田谷区)'!#REF!&lt;&gt;"",'P3(世田谷区)'!#REF!,"")</f>
        <v>#REF!</v>
      </c>
      <c r="E159" t="s">
        <v>647</v>
      </c>
      <c r="F159" t="s">
        <v>651</v>
      </c>
    </row>
    <row r="160" spans="1:6" x14ac:dyDescent="0.2">
      <c r="A160" t="s">
        <v>705</v>
      </c>
      <c r="B160">
        <v>303</v>
      </c>
      <c r="C160" t="s">
        <v>780</v>
      </c>
      <c r="D160" s="237" t="e">
        <f>IF('P3(世田谷区)'!#REF!&lt;&gt;"",'P3(世田谷区)'!#REF!,"")</f>
        <v>#REF!</v>
      </c>
      <c r="E160" t="s">
        <v>647</v>
      </c>
      <c r="F160" t="s">
        <v>651</v>
      </c>
    </row>
    <row r="161" spans="1:6" x14ac:dyDescent="0.2">
      <c r="A161" t="s">
        <v>705</v>
      </c>
      <c r="B161">
        <v>304</v>
      </c>
      <c r="C161" t="s">
        <v>781</v>
      </c>
      <c r="D161" s="237" t="e">
        <f>IF('P3(世田谷区)'!#REF!&lt;&gt;"",'P3(世田谷区)'!#REF!,"")</f>
        <v>#REF!</v>
      </c>
      <c r="E161" t="s">
        <v>647</v>
      </c>
      <c r="F161" t="s">
        <v>651</v>
      </c>
    </row>
    <row r="162" spans="1:6" x14ac:dyDescent="0.2">
      <c r="A162" t="s">
        <v>705</v>
      </c>
      <c r="B162">
        <v>305</v>
      </c>
      <c r="C162" t="s">
        <v>782</v>
      </c>
      <c r="D162" s="237" t="e">
        <f>IF('P3(世田谷区)'!#REF!&lt;&gt;"",'P3(世田谷区)'!#REF!,"")</f>
        <v>#REF!</v>
      </c>
      <c r="E162" t="s">
        <v>647</v>
      </c>
      <c r="F162" t="s">
        <v>651</v>
      </c>
    </row>
    <row r="163" spans="1:6" x14ac:dyDescent="0.2">
      <c r="A163" t="s">
        <v>705</v>
      </c>
      <c r="B163">
        <v>308</v>
      </c>
      <c r="C163" t="s">
        <v>783</v>
      </c>
      <c r="D163" s="237" t="e">
        <f>IF('P3(世田谷区)'!#REF!&lt;&gt;"",'P3(世田谷区)'!#REF!,"")</f>
        <v>#REF!</v>
      </c>
      <c r="E163" t="s">
        <v>647</v>
      </c>
      <c r="F163" t="s">
        <v>651</v>
      </c>
    </row>
    <row r="164" spans="1:6" x14ac:dyDescent="0.2">
      <c r="A164" t="s">
        <v>705</v>
      </c>
      <c r="B164">
        <v>309</v>
      </c>
      <c r="C164" t="s">
        <v>784</v>
      </c>
      <c r="D164" s="237" t="e">
        <f>IF('P3(世田谷区)'!#REF!&lt;&gt;"",'P3(世田谷区)'!#REF!,"")</f>
        <v>#REF!</v>
      </c>
      <c r="E164" t="s">
        <v>647</v>
      </c>
      <c r="F164" t="s">
        <v>651</v>
      </c>
    </row>
    <row r="165" spans="1:6" x14ac:dyDescent="0.2">
      <c r="A165" t="s">
        <v>705</v>
      </c>
      <c r="B165">
        <v>310</v>
      </c>
      <c r="C165" t="s">
        <v>785</v>
      </c>
      <c r="D165" s="237" t="e">
        <f>IF('P3(世田谷区)'!#REF!&lt;&gt;"",'P3(世田谷区)'!#REF!,"")</f>
        <v>#REF!</v>
      </c>
      <c r="E165" t="s">
        <v>647</v>
      </c>
      <c r="F165" t="s">
        <v>651</v>
      </c>
    </row>
    <row r="166" spans="1:6" x14ac:dyDescent="0.2">
      <c r="A166" t="s">
        <v>705</v>
      </c>
      <c r="B166">
        <v>311</v>
      </c>
      <c r="C166" t="s">
        <v>786</v>
      </c>
      <c r="D166" s="237" t="e">
        <f>IF('P3(世田谷区)'!#REF!&lt;&gt;"",'P3(世田谷区)'!#REF!,"")</f>
        <v>#REF!</v>
      </c>
      <c r="E166" t="s">
        <v>647</v>
      </c>
      <c r="F166" t="s">
        <v>651</v>
      </c>
    </row>
    <row r="167" spans="1:6" x14ac:dyDescent="0.2">
      <c r="A167" t="s">
        <v>705</v>
      </c>
      <c r="B167">
        <v>312</v>
      </c>
      <c r="C167" t="s">
        <v>787</v>
      </c>
      <c r="D167" s="237" t="e">
        <f>IF('P3(世田谷区)'!#REF!&lt;&gt;"",'P3(世田谷区)'!#REF!,"")</f>
        <v>#REF!</v>
      </c>
      <c r="E167" t="s">
        <v>647</v>
      </c>
      <c r="F167" t="s">
        <v>651</v>
      </c>
    </row>
    <row r="168" spans="1:6" x14ac:dyDescent="0.2">
      <c r="A168" t="s">
        <v>705</v>
      </c>
      <c r="B168">
        <v>313</v>
      </c>
      <c r="C168" t="s">
        <v>788</v>
      </c>
      <c r="D168" s="237" t="e">
        <f>IF('P3(世田谷区)'!#REF!&lt;&gt;"",'P3(世田谷区)'!#REF!,"")</f>
        <v>#REF!</v>
      </c>
      <c r="E168" t="s">
        <v>647</v>
      </c>
      <c r="F168" t="s">
        <v>651</v>
      </c>
    </row>
    <row r="169" spans="1:6" x14ac:dyDescent="0.2">
      <c r="A169" t="s">
        <v>705</v>
      </c>
      <c r="B169">
        <v>316</v>
      </c>
      <c r="C169" t="s">
        <v>789</v>
      </c>
      <c r="D169" s="237" t="e">
        <f>IF('P3(世田谷区)'!#REF!&lt;&gt;"",'P3(世田谷区)'!#REF!,"")</f>
        <v>#REF!</v>
      </c>
      <c r="E169" t="s">
        <v>647</v>
      </c>
      <c r="F169" t="s">
        <v>651</v>
      </c>
    </row>
    <row r="170" spans="1:6" x14ac:dyDescent="0.2">
      <c r="A170" t="s">
        <v>705</v>
      </c>
      <c r="B170">
        <v>317</v>
      </c>
      <c r="C170" t="s">
        <v>790</v>
      </c>
      <c r="D170" s="237" t="e">
        <f>IF('P3(世田谷区)'!#REF!&lt;&gt;"",'P3(世田谷区)'!#REF!,"")</f>
        <v>#REF!</v>
      </c>
      <c r="E170" t="s">
        <v>647</v>
      </c>
      <c r="F170" t="s">
        <v>651</v>
      </c>
    </row>
    <row r="171" spans="1:6" x14ac:dyDescent="0.2">
      <c r="A171" t="s">
        <v>705</v>
      </c>
      <c r="B171">
        <v>318</v>
      </c>
      <c r="C171" t="s">
        <v>791</v>
      </c>
      <c r="D171" s="237" t="e">
        <f>IF('P3(世田谷区)'!#REF!&lt;&gt;"",'P3(世田谷区)'!#REF!,"")</f>
        <v>#REF!</v>
      </c>
      <c r="E171" t="s">
        <v>647</v>
      </c>
      <c r="F171" t="s">
        <v>651</v>
      </c>
    </row>
    <row r="172" spans="1:6" x14ac:dyDescent="0.2">
      <c r="A172" t="s">
        <v>705</v>
      </c>
      <c r="B172">
        <v>319</v>
      </c>
      <c r="C172" t="s">
        <v>792</v>
      </c>
      <c r="D172" s="237" t="e">
        <f>IF('P3(世田谷区)'!#REF!&lt;&gt;"",'P3(世田谷区)'!#REF!,"")</f>
        <v>#REF!</v>
      </c>
      <c r="E172" t="s">
        <v>647</v>
      </c>
      <c r="F172" t="s">
        <v>651</v>
      </c>
    </row>
    <row r="173" spans="1:6" x14ac:dyDescent="0.2">
      <c r="A173" t="s">
        <v>705</v>
      </c>
      <c r="B173">
        <v>320</v>
      </c>
      <c r="C173" t="s">
        <v>793</v>
      </c>
      <c r="D173" s="237" t="e">
        <f>IF('P3(世田谷区)'!#REF!&lt;&gt;"",'P3(世田谷区)'!#REF!,"")</f>
        <v>#REF!</v>
      </c>
      <c r="E173" t="s">
        <v>647</v>
      </c>
      <c r="F173" t="s">
        <v>651</v>
      </c>
    </row>
    <row r="174" spans="1:6" x14ac:dyDescent="0.2">
      <c r="A174" t="s">
        <v>705</v>
      </c>
      <c r="B174">
        <v>321</v>
      </c>
      <c r="C174" t="s">
        <v>794</v>
      </c>
      <c r="D174" s="237" t="e">
        <f>IF('P3(世田谷区)'!#REF!&lt;&gt;"",'P3(世田谷区)'!#REF!,"")</f>
        <v>#REF!</v>
      </c>
      <c r="E174" t="s">
        <v>647</v>
      </c>
      <c r="F174" t="s">
        <v>651</v>
      </c>
    </row>
    <row r="175" spans="1:6" x14ac:dyDescent="0.2">
      <c r="A175" t="s">
        <v>795</v>
      </c>
      <c r="B175">
        <v>329</v>
      </c>
      <c r="C175" t="s">
        <v>673</v>
      </c>
      <c r="D175" s="237" t="str">
        <f>IF('P4(世田谷区)'!E5&lt;&gt;"",'P4(世田谷区)'!E5,"")</f>
        <v>「いる・いない」を記入してください。</v>
      </c>
      <c r="E175" t="s">
        <v>647</v>
      </c>
      <c r="F175" t="s">
        <v>651</v>
      </c>
    </row>
    <row r="176" spans="1:6" x14ac:dyDescent="0.2">
      <c r="A176" t="s">
        <v>795</v>
      </c>
      <c r="B176">
        <v>332</v>
      </c>
      <c r="C176" t="s">
        <v>677</v>
      </c>
      <c r="D176" s="238" t="e">
        <f>IF('P4(世田谷区)'!#REF!&lt;&gt;"",'P4(世田谷区)'!#REF!,"")</f>
        <v>#REF!</v>
      </c>
      <c r="E176" t="s">
        <v>647</v>
      </c>
      <c r="F176" t="s">
        <v>668</v>
      </c>
    </row>
    <row r="177" spans="1:6" x14ac:dyDescent="0.2">
      <c r="A177" t="s">
        <v>795</v>
      </c>
      <c r="B177">
        <v>334</v>
      </c>
      <c r="C177" t="s">
        <v>681</v>
      </c>
      <c r="D177" s="237" t="str">
        <f>IF('P4(世田谷区)'!E7&lt;&gt;"",'P4(世田谷区)'!E7,"")</f>
        <v>「いる・いない」を記入してください。</v>
      </c>
      <c r="E177" t="s">
        <v>647</v>
      </c>
      <c r="F177" t="s">
        <v>651</v>
      </c>
    </row>
    <row r="178" spans="1:6" x14ac:dyDescent="0.2">
      <c r="A178" t="s">
        <v>795</v>
      </c>
      <c r="B178">
        <v>337</v>
      </c>
      <c r="C178" t="s">
        <v>685</v>
      </c>
      <c r="D178" s="238" t="e">
        <f>IF('P4(世田谷区)'!#REF!&lt;&gt;"",'P4(世田谷区)'!#REF!,"")</f>
        <v>#REF!</v>
      </c>
      <c r="E178" t="s">
        <v>647</v>
      </c>
      <c r="F178" t="s">
        <v>668</v>
      </c>
    </row>
    <row r="179" spans="1:6" x14ac:dyDescent="0.2">
      <c r="A179" t="s">
        <v>795</v>
      </c>
      <c r="B179">
        <v>340</v>
      </c>
      <c r="C179" t="s">
        <v>693</v>
      </c>
      <c r="D179" s="238" t="str">
        <f>IF('P4(世田谷区)'!E11&lt;&gt;"",'P4(世田谷区)'!E11,"")</f>
        <v>「いる・いない」を記入してください。</v>
      </c>
      <c r="E179" t="s">
        <v>647</v>
      </c>
      <c r="F179" t="s">
        <v>668</v>
      </c>
    </row>
    <row r="180" spans="1:6" x14ac:dyDescent="0.2">
      <c r="A180" t="s">
        <v>795</v>
      </c>
      <c r="B180">
        <v>344</v>
      </c>
      <c r="C180" t="s">
        <v>796</v>
      </c>
      <c r="D180" s="237" t="str">
        <f>IF('P4(世田谷区)'!C15&lt;&gt;"",'P4(世田谷区)'!C15,"")</f>
        <v/>
      </c>
      <c r="E180" t="s">
        <v>647</v>
      </c>
      <c r="F180" t="s">
        <v>651</v>
      </c>
    </row>
    <row r="181" spans="1:6" x14ac:dyDescent="0.2">
      <c r="A181" t="s">
        <v>795</v>
      </c>
      <c r="B181">
        <v>346</v>
      </c>
      <c r="C181" t="s">
        <v>797</v>
      </c>
      <c r="D181" s="237" t="str">
        <f>IF('P4(世田谷区)'!C16&lt;&gt;"",'P4(世田谷区)'!C16,"")</f>
        <v/>
      </c>
      <c r="E181" t="s">
        <v>647</v>
      </c>
      <c r="F181" t="s">
        <v>651</v>
      </c>
    </row>
    <row r="182" spans="1:6" x14ac:dyDescent="0.2">
      <c r="A182" t="s">
        <v>795</v>
      </c>
      <c r="B182">
        <v>348</v>
      </c>
      <c r="C182" t="s">
        <v>798</v>
      </c>
      <c r="D182" s="237" t="e">
        <f>IF('P4(世田谷区)'!#REF!&lt;&gt;"",'P4(世田谷区)'!#REF!,"")</f>
        <v>#REF!</v>
      </c>
      <c r="E182" t="s">
        <v>647</v>
      </c>
      <c r="F182" t="s">
        <v>651</v>
      </c>
    </row>
    <row r="183" spans="1:6" x14ac:dyDescent="0.2">
      <c r="A183" t="s">
        <v>795</v>
      </c>
      <c r="B183">
        <v>352</v>
      </c>
      <c r="C183" t="s">
        <v>799</v>
      </c>
      <c r="D183" s="237" t="e">
        <f>IF('P4(世田谷区)'!#REF!&lt;&gt;"",'P4(世田谷区)'!#REF!,"")</f>
        <v>#REF!</v>
      </c>
      <c r="E183" t="s">
        <v>647</v>
      </c>
      <c r="F183" t="s">
        <v>651</v>
      </c>
    </row>
    <row r="184" spans="1:6" x14ac:dyDescent="0.2">
      <c r="A184" t="s">
        <v>795</v>
      </c>
      <c r="B184">
        <v>354</v>
      </c>
      <c r="C184" t="s">
        <v>800</v>
      </c>
      <c r="D184" s="237" t="e">
        <f>IF('P4(世田谷区)'!#REF!&lt;&gt;"",'P4(世田谷区)'!#REF!,"")</f>
        <v>#REF!</v>
      </c>
      <c r="E184" t="s">
        <v>647</v>
      </c>
      <c r="F184" t="s">
        <v>651</v>
      </c>
    </row>
    <row r="185" spans="1:6" x14ac:dyDescent="0.2">
      <c r="A185" t="s">
        <v>795</v>
      </c>
      <c r="B185">
        <v>356</v>
      </c>
      <c r="C185" t="s">
        <v>801</v>
      </c>
      <c r="D185" s="237" t="e">
        <f>IF('P4(世田谷区)'!#REF!&lt;&gt;"",'P4(世田谷区)'!#REF!,"")</f>
        <v>#REF!</v>
      </c>
      <c r="E185" t="s">
        <v>647</v>
      </c>
      <c r="F185" t="s">
        <v>651</v>
      </c>
    </row>
    <row r="186" spans="1:6" x14ac:dyDescent="0.2">
      <c r="A186" t="s">
        <v>802</v>
      </c>
      <c r="B186">
        <v>360</v>
      </c>
      <c r="C186" t="s">
        <v>803</v>
      </c>
      <c r="D186" s="237" t="e">
        <f>IF('P5(世田谷区)'!#REF!&lt;&gt;"",'P5(世田谷区)'!#REF!,"")</f>
        <v>#REF!</v>
      </c>
      <c r="E186" t="s">
        <v>647</v>
      </c>
      <c r="F186" t="s">
        <v>651</v>
      </c>
    </row>
    <row r="187" spans="1:6" x14ac:dyDescent="0.2">
      <c r="A187" t="s">
        <v>802</v>
      </c>
      <c r="B187">
        <v>364</v>
      </c>
      <c r="C187" t="s">
        <v>804</v>
      </c>
      <c r="D187" s="242" t="e">
        <f>IF('P5(世田谷区)'!#REF!&lt;&gt;"",'P5(世田谷区)'!#REF!,"")</f>
        <v>#REF!</v>
      </c>
      <c r="E187" t="s">
        <v>647</v>
      </c>
      <c r="F187" t="s">
        <v>805</v>
      </c>
    </row>
    <row r="188" spans="1:6" x14ac:dyDescent="0.2">
      <c r="A188" t="s">
        <v>802</v>
      </c>
      <c r="B188">
        <v>366</v>
      </c>
      <c r="C188" t="s">
        <v>707</v>
      </c>
      <c r="D188" s="242" t="e">
        <f>IF('P5(世田谷区)'!#REF!&lt;&gt;"",'P5(世田谷区)'!#REF!,"")</f>
        <v>#REF!</v>
      </c>
      <c r="E188" t="s">
        <v>647</v>
      </c>
      <c r="F188" t="s">
        <v>805</v>
      </c>
    </row>
    <row r="189" spans="1:6" x14ac:dyDescent="0.2">
      <c r="A189" t="s">
        <v>802</v>
      </c>
      <c r="B189">
        <v>368</v>
      </c>
      <c r="C189" t="s">
        <v>709</v>
      </c>
      <c r="D189" s="242" t="e">
        <f>IF('P5(世田谷区)'!#REF!&lt;&gt;"",'P5(世田谷区)'!#REF!,"")</f>
        <v>#REF!</v>
      </c>
      <c r="E189" t="s">
        <v>647</v>
      </c>
      <c r="F189" t="s">
        <v>805</v>
      </c>
    </row>
    <row r="190" spans="1:6" x14ac:dyDescent="0.2">
      <c r="A190" t="s">
        <v>802</v>
      </c>
      <c r="B190">
        <v>370</v>
      </c>
      <c r="C190" t="s">
        <v>674</v>
      </c>
      <c r="D190" s="237" t="e">
        <f>IF('P5(世田谷区)'!#REF!&lt;&gt;"",'P5(世田谷区)'!#REF!,"")</f>
        <v>#REF!</v>
      </c>
      <c r="E190" t="s">
        <v>647</v>
      </c>
      <c r="F190" t="s">
        <v>651</v>
      </c>
    </row>
    <row r="191" spans="1:6" x14ac:dyDescent="0.2">
      <c r="A191" t="s">
        <v>802</v>
      </c>
      <c r="B191">
        <v>373</v>
      </c>
      <c r="C191" t="s">
        <v>806</v>
      </c>
      <c r="D191" s="237" t="e">
        <f>IF('P5(世田谷区)'!#REF!&lt;&gt;"",'P5(世田谷区)'!#REF!,"")</f>
        <v>#REF!</v>
      </c>
      <c r="E191" t="s">
        <v>647</v>
      </c>
      <c r="F191" t="s">
        <v>651</v>
      </c>
    </row>
    <row r="192" spans="1:6" x14ac:dyDescent="0.2">
      <c r="A192" t="s">
        <v>802</v>
      </c>
      <c r="B192">
        <v>375</v>
      </c>
      <c r="C192" t="s">
        <v>677</v>
      </c>
      <c r="D192" s="237" t="e">
        <f>IF('P5(世田谷区)'!#REF!&lt;&gt;"",'P5(世田谷区)'!#REF!,"")</f>
        <v>#REF!</v>
      </c>
      <c r="E192" t="s">
        <v>647</v>
      </c>
      <c r="F192" t="s">
        <v>651</v>
      </c>
    </row>
    <row r="193" spans="1:6" x14ac:dyDescent="0.2">
      <c r="A193" t="s">
        <v>802</v>
      </c>
      <c r="B193">
        <v>377</v>
      </c>
      <c r="C193" t="s">
        <v>807</v>
      </c>
      <c r="D193" s="237" t="e">
        <f>IF('P5(世田谷区)'!#REF!&lt;&gt;"",'P5(世田谷区)'!#REF!,"")</f>
        <v>#REF!</v>
      </c>
      <c r="E193" t="s">
        <v>647</v>
      </c>
      <c r="F193" t="s">
        <v>651</v>
      </c>
    </row>
    <row r="194" spans="1:6" x14ac:dyDescent="0.2">
      <c r="A194" t="s">
        <v>802</v>
      </c>
      <c r="B194">
        <v>379</v>
      </c>
      <c r="C194" t="s">
        <v>679</v>
      </c>
      <c r="D194" s="237" t="e">
        <f>IF('P5(世田谷区)'!#REF!&lt;&gt;"",'P5(世田谷区)'!#REF!,"")</f>
        <v>#REF!</v>
      </c>
      <c r="E194" t="s">
        <v>647</v>
      </c>
      <c r="F194" t="s">
        <v>651</v>
      </c>
    </row>
    <row r="195" spans="1:6" x14ac:dyDescent="0.2">
      <c r="A195" t="s">
        <v>802</v>
      </c>
      <c r="B195">
        <v>382</v>
      </c>
      <c r="C195" t="s">
        <v>808</v>
      </c>
      <c r="D195" s="237" t="e">
        <f>IF('P5(世田谷区)'!#REF!&lt;&gt;"",'P5(世田谷区)'!#REF!,"")</f>
        <v>#REF!</v>
      </c>
      <c r="E195" t="s">
        <v>647</v>
      </c>
      <c r="F195" t="s">
        <v>651</v>
      </c>
    </row>
    <row r="196" spans="1:6" x14ac:dyDescent="0.2">
      <c r="A196" t="s">
        <v>802</v>
      </c>
      <c r="B196">
        <v>384</v>
      </c>
      <c r="C196" t="s">
        <v>685</v>
      </c>
      <c r="D196" s="237" t="e">
        <f>IF('P5(世田谷区)'!#REF!&lt;&gt;"",'P5(世田谷区)'!#REF!,"")</f>
        <v>#REF!</v>
      </c>
      <c r="E196" t="s">
        <v>647</v>
      </c>
      <c r="F196" t="s">
        <v>651</v>
      </c>
    </row>
    <row r="197" spans="1:6" x14ac:dyDescent="0.2">
      <c r="A197" t="s">
        <v>802</v>
      </c>
      <c r="B197">
        <v>386</v>
      </c>
      <c r="C197" t="s">
        <v>744</v>
      </c>
      <c r="D197" s="237" t="e">
        <f>IF('P5(世田谷区)'!#REF!&lt;&gt;"",'P5(世田谷区)'!#REF!,"")</f>
        <v>#REF!</v>
      </c>
      <c r="E197" t="s">
        <v>647</v>
      </c>
      <c r="F197" t="s">
        <v>651</v>
      </c>
    </row>
    <row r="198" spans="1:6" x14ac:dyDescent="0.2">
      <c r="A198" t="s">
        <v>802</v>
      </c>
      <c r="B198">
        <v>390</v>
      </c>
      <c r="C198" t="s">
        <v>809</v>
      </c>
      <c r="D198" s="237" t="str">
        <f>IF('P5(世田谷区)'!B4&lt;&gt;"",'P5(世田谷区)'!B4,"")</f>
        <v/>
      </c>
      <c r="E198" t="s">
        <v>647</v>
      </c>
      <c r="F198" t="s">
        <v>651</v>
      </c>
    </row>
    <row r="199" spans="1:6" x14ac:dyDescent="0.2">
      <c r="A199" t="s">
        <v>802</v>
      </c>
      <c r="B199">
        <v>393</v>
      </c>
      <c r="C199" t="s">
        <v>760</v>
      </c>
      <c r="D199" s="237" t="str">
        <f>IF('P5(世田谷区)'!G4&lt;&gt;"",'P5(世田谷区)'!G4,"")</f>
        <v/>
      </c>
      <c r="E199" t="s">
        <v>647</v>
      </c>
      <c r="F199" t="s">
        <v>651</v>
      </c>
    </row>
    <row r="200" spans="1:6" x14ac:dyDescent="0.2">
      <c r="A200" t="s">
        <v>802</v>
      </c>
      <c r="B200">
        <v>396</v>
      </c>
      <c r="C200" t="s">
        <v>810</v>
      </c>
      <c r="D200" s="237" t="str">
        <f>IF('P5(世田谷区)'!B7&lt;&gt;"",'P5(世田谷区)'!B7,"")</f>
        <v/>
      </c>
      <c r="E200" t="s">
        <v>647</v>
      </c>
      <c r="F200" t="s">
        <v>651</v>
      </c>
    </row>
    <row r="201" spans="1:6" x14ac:dyDescent="0.2">
      <c r="A201" t="s">
        <v>802</v>
      </c>
      <c r="B201">
        <v>398</v>
      </c>
      <c r="C201" t="s">
        <v>701</v>
      </c>
      <c r="D201" s="237" t="str">
        <f>IF('P5(世田谷区)'!E7&lt;&gt;"",'P5(世田谷区)'!E7,"")</f>
        <v>ホームページ</v>
      </c>
      <c r="E201" t="s">
        <v>647</v>
      </c>
      <c r="F201" t="s">
        <v>651</v>
      </c>
    </row>
    <row r="202" spans="1:6" x14ac:dyDescent="0.2">
      <c r="A202" t="s">
        <v>802</v>
      </c>
      <c r="B202">
        <v>400</v>
      </c>
      <c r="C202" t="s">
        <v>703</v>
      </c>
      <c r="D202" s="237" t="e">
        <f>IF('P5(世田谷区)'!#REF!&lt;&gt;"",'P5(世田谷区)'!#REF!,"")</f>
        <v>#REF!</v>
      </c>
      <c r="E202" t="s">
        <v>647</v>
      </c>
      <c r="F202" t="s">
        <v>651</v>
      </c>
    </row>
    <row r="203" spans="1:6" x14ac:dyDescent="0.2">
      <c r="A203" t="s">
        <v>802</v>
      </c>
      <c r="B203">
        <v>404</v>
      </c>
      <c r="C203" t="s">
        <v>783</v>
      </c>
      <c r="D203" s="237" t="str">
        <f>IF('P5(世田谷区)'!E10&lt;&gt;"",'P5(世田谷区)'!E10,"")</f>
        <v/>
      </c>
      <c r="E203" t="s">
        <v>647</v>
      </c>
      <c r="F203" t="s">
        <v>651</v>
      </c>
    </row>
    <row r="204" spans="1:6" x14ac:dyDescent="0.2">
      <c r="A204" t="s">
        <v>802</v>
      </c>
      <c r="B204">
        <v>407</v>
      </c>
      <c r="C204" t="s">
        <v>811</v>
      </c>
      <c r="D204" s="237" t="str">
        <f>IF('P5(世田谷区)'!B12&lt;&gt;"",'P5(世田谷区)'!B12,"")</f>
        <v/>
      </c>
      <c r="E204" t="s">
        <v>647</v>
      </c>
      <c r="F204" t="s">
        <v>651</v>
      </c>
    </row>
    <row r="205" spans="1:6" x14ac:dyDescent="0.2">
      <c r="A205" t="s">
        <v>802</v>
      </c>
      <c r="B205">
        <v>409</v>
      </c>
      <c r="C205" t="s">
        <v>812</v>
      </c>
      <c r="D205" s="237" t="str">
        <f>IF('P5(世田谷区)'!E12&lt;&gt;"",'P5(世田谷区)'!E12,"")</f>
        <v>利用者代表</v>
      </c>
      <c r="E205" t="s">
        <v>647</v>
      </c>
      <c r="F205" t="s">
        <v>651</v>
      </c>
    </row>
    <row r="206" spans="1:6" x14ac:dyDescent="0.2">
      <c r="A206" t="s">
        <v>802</v>
      </c>
      <c r="B206">
        <v>411</v>
      </c>
      <c r="C206" t="s">
        <v>813</v>
      </c>
      <c r="D206" s="237" t="e">
        <f>IF('P5(世田谷区)'!#REF!&lt;&gt;"",'P5(世田谷区)'!#REF!,"")</f>
        <v>#REF!</v>
      </c>
      <c r="E206" t="s">
        <v>647</v>
      </c>
      <c r="F206" t="s">
        <v>651</v>
      </c>
    </row>
    <row r="207" spans="1:6" x14ac:dyDescent="0.2">
      <c r="A207" t="s">
        <v>802</v>
      </c>
      <c r="B207">
        <v>415</v>
      </c>
      <c r="C207" t="s">
        <v>814</v>
      </c>
      <c r="D207" s="243" t="str">
        <f>IF('P5(世田谷区)'!C14&lt;&gt;"",'P5(世田谷区)'!C14,"")</f>
        <v/>
      </c>
      <c r="E207" t="s">
        <v>647</v>
      </c>
      <c r="F207" t="s">
        <v>815</v>
      </c>
    </row>
    <row r="208" spans="1:6" x14ac:dyDescent="0.2">
      <c r="A208" t="s">
        <v>802</v>
      </c>
      <c r="B208">
        <v>416</v>
      </c>
      <c r="C208" t="s">
        <v>800</v>
      </c>
      <c r="D208" s="243" t="str">
        <f>IF('P5(世田谷区)'!E14&lt;&gt;"",'P5(世田谷区)'!E14,"")</f>
        <v/>
      </c>
      <c r="E208" t="s">
        <v>647</v>
      </c>
      <c r="F208" t="s">
        <v>815</v>
      </c>
    </row>
    <row r="209" spans="1:6" x14ac:dyDescent="0.2">
      <c r="A209" t="s">
        <v>802</v>
      </c>
      <c r="B209">
        <v>417</v>
      </c>
      <c r="C209" t="s">
        <v>816</v>
      </c>
      <c r="D209" s="243" t="str">
        <f>IF('P5(世田谷区)'!H14&lt;&gt;"",'P5(世田谷区)'!H14,"")</f>
        <v/>
      </c>
      <c r="E209" t="s">
        <v>647</v>
      </c>
      <c r="F209" t="s">
        <v>815</v>
      </c>
    </row>
    <row r="210" spans="1:6" x14ac:dyDescent="0.2">
      <c r="A210" t="s">
        <v>802</v>
      </c>
      <c r="B210">
        <v>418</v>
      </c>
      <c r="C210" t="s">
        <v>817</v>
      </c>
      <c r="D210" s="243" t="str">
        <f>IF('P5(世田谷区)'!I14&lt;&gt;"",'P5(世田谷区)'!I14,"")</f>
        <v/>
      </c>
      <c r="E210" t="s">
        <v>647</v>
      </c>
      <c r="F210" t="s">
        <v>815</v>
      </c>
    </row>
    <row r="211" spans="1:6" x14ac:dyDescent="0.2">
      <c r="A211" t="s">
        <v>802</v>
      </c>
      <c r="B211">
        <v>419</v>
      </c>
      <c r="C211" t="s">
        <v>818</v>
      </c>
      <c r="D211" s="243" t="e">
        <f>IF('P5(世田谷区)'!#REF!&lt;&gt;"",'P5(世田谷区)'!#REF!,"")</f>
        <v>#REF!</v>
      </c>
      <c r="E211" t="s">
        <v>647</v>
      </c>
      <c r="F211" t="s">
        <v>815</v>
      </c>
    </row>
    <row r="212" spans="1:6" x14ac:dyDescent="0.2">
      <c r="A212" t="s">
        <v>819</v>
      </c>
      <c r="B212">
        <v>423</v>
      </c>
      <c r="C212" t="s">
        <v>820</v>
      </c>
      <c r="D212" s="237" t="e">
        <f>IF(#REF!&lt;&gt;"",#REF!,"")</f>
        <v>#REF!</v>
      </c>
      <c r="E212" t="s">
        <v>647</v>
      </c>
      <c r="F212" t="s">
        <v>651</v>
      </c>
    </row>
    <row r="213" spans="1:6" x14ac:dyDescent="0.2">
      <c r="A213" t="s">
        <v>819</v>
      </c>
      <c r="B213">
        <v>426</v>
      </c>
      <c r="C213" t="s">
        <v>821</v>
      </c>
      <c r="D213" s="237" t="e">
        <f>IF(#REF!&lt;&gt;"",#REF!,"")</f>
        <v>#REF!</v>
      </c>
      <c r="E213" t="s">
        <v>647</v>
      </c>
      <c r="F213" t="s">
        <v>651</v>
      </c>
    </row>
    <row r="214" spans="1:6" x14ac:dyDescent="0.2">
      <c r="A214" t="s">
        <v>819</v>
      </c>
      <c r="B214">
        <v>429</v>
      </c>
      <c r="C214" t="s">
        <v>822</v>
      </c>
      <c r="D214" s="237" t="e">
        <f>IF(#REF!&lt;&gt;"",#REF!,"")</f>
        <v>#REF!</v>
      </c>
      <c r="E214" t="s">
        <v>647</v>
      </c>
      <c r="F214" t="s">
        <v>651</v>
      </c>
    </row>
    <row r="215" spans="1:6" x14ac:dyDescent="0.2">
      <c r="A215" t="s">
        <v>819</v>
      </c>
      <c r="B215">
        <v>431</v>
      </c>
      <c r="C215" t="s">
        <v>823</v>
      </c>
      <c r="D215" s="237" t="e">
        <f>IF(#REF!&lt;&gt;"",#REF!,"")</f>
        <v>#REF!</v>
      </c>
      <c r="E215" t="s">
        <v>647</v>
      </c>
      <c r="F215" t="s">
        <v>651</v>
      </c>
    </row>
    <row r="216" spans="1:6" x14ac:dyDescent="0.2">
      <c r="A216" t="s">
        <v>819</v>
      </c>
      <c r="B216">
        <v>433</v>
      </c>
      <c r="C216" t="s">
        <v>683</v>
      </c>
      <c r="D216" s="237" t="e">
        <f>IF(#REF!&lt;&gt;"",#REF!,"")</f>
        <v>#REF!</v>
      </c>
      <c r="E216" t="s">
        <v>647</v>
      </c>
      <c r="F216" t="s">
        <v>651</v>
      </c>
    </row>
    <row r="217" spans="1:6" x14ac:dyDescent="0.2">
      <c r="A217" t="s">
        <v>819</v>
      </c>
      <c r="B217">
        <v>435</v>
      </c>
      <c r="C217" t="s">
        <v>740</v>
      </c>
      <c r="D217" s="237" t="e">
        <f>IF(#REF!&lt;&gt;"",#REF!,"")</f>
        <v>#REF!</v>
      </c>
      <c r="E217" t="s">
        <v>647</v>
      </c>
      <c r="F217" t="s">
        <v>651</v>
      </c>
    </row>
    <row r="218" spans="1:6" x14ac:dyDescent="0.2">
      <c r="A218" t="s">
        <v>819</v>
      </c>
      <c r="B218">
        <v>437</v>
      </c>
      <c r="C218" t="s">
        <v>741</v>
      </c>
      <c r="D218" s="237" t="e">
        <f>IF(#REF!&lt;&gt;"",#REF!,"")</f>
        <v>#REF!</v>
      </c>
      <c r="E218" t="s">
        <v>647</v>
      </c>
      <c r="F218" t="s">
        <v>651</v>
      </c>
    </row>
    <row r="219" spans="1:6" x14ac:dyDescent="0.2">
      <c r="A219" t="s">
        <v>819</v>
      </c>
      <c r="B219">
        <v>439</v>
      </c>
      <c r="C219" t="s">
        <v>824</v>
      </c>
      <c r="D219" s="237" t="e">
        <f>IF(#REF!&lt;&gt;"",#REF!,"")</f>
        <v>#REF!</v>
      </c>
      <c r="E219" t="s">
        <v>647</v>
      </c>
      <c r="F219" t="s">
        <v>651</v>
      </c>
    </row>
    <row r="220" spans="1:6" x14ac:dyDescent="0.2">
      <c r="A220" t="s">
        <v>819</v>
      </c>
      <c r="B220">
        <v>443</v>
      </c>
      <c r="C220" t="s">
        <v>825</v>
      </c>
      <c r="D220" s="237" t="e">
        <f>IF(#REF!&lt;&gt;"",#REF!,"")</f>
        <v>#REF!</v>
      </c>
      <c r="E220" t="s">
        <v>647</v>
      </c>
      <c r="F220" t="s">
        <v>651</v>
      </c>
    </row>
    <row r="221" spans="1:6" x14ac:dyDescent="0.2">
      <c r="A221" t="s">
        <v>819</v>
      </c>
      <c r="B221">
        <v>446</v>
      </c>
      <c r="C221" t="s">
        <v>694</v>
      </c>
      <c r="D221" s="237" t="e">
        <f>IF(#REF!&lt;&gt;"",#REF!,"")</f>
        <v>#REF!</v>
      </c>
      <c r="E221" t="s">
        <v>647</v>
      </c>
      <c r="F221" t="s">
        <v>651</v>
      </c>
    </row>
    <row r="222" spans="1:6" x14ac:dyDescent="0.2">
      <c r="A222" t="s">
        <v>819</v>
      </c>
      <c r="B222">
        <v>450</v>
      </c>
      <c r="C222" t="s">
        <v>704</v>
      </c>
      <c r="D222" s="237" t="e">
        <f>IF(#REF!&lt;&gt;"",#REF!,"")</f>
        <v>#REF!</v>
      </c>
      <c r="E222" t="s">
        <v>647</v>
      </c>
      <c r="F222" t="s">
        <v>651</v>
      </c>
    </row>
    <row r="223" spans="1:6" x14ac:dyDescent="0.2">
      <c r="A223" t="s">
        <v>819</v>
      </c>
      <c r="B223">
        <v>453</v>
      </c>
      <c r="C223" t="s">
        <v>780</v>
      </c>
      <c r="D223" s="237" t="e">
        <f>IF(#REF!&lt;&gt;"",#REF!,"")</f>
        <v>#REF!</v>
      </c>
      <c r="E223" t="s">
        <v>647</v>
      </c>
      <c r="F223" t="s">
        <v>651</v>
      </c>
    </row>
    <row r="224" spans="1:6" x14ac:dyDescent="0.2">
      <c r="A224" t="s">
        <v>819</v>
      </c>
      <c r="B224">
        <v>456</v>
      </c>
      <c r="C224" t="s">
        <v>792</v>
      </c>
      <c r="D224" s="237" t="e">
        <f>IF(#REF!&lt;&gt;"",#REF!,"")</f>
        <v>#REF!</v>
      </c>
      <c r="E224" t="s">
        <v>647</v>
      </c>
      <c r="F224" t="s">
        <v>651</v>
      </c>
    </row>
    <row r="225" spans="1:6" x14ac:dyDescent="0.2">
      <c r="A225" t="s">
        <v>826</v>
      </c>
      <c r="B225">
        <v>469</v>
      </c>
      <c r="C225" t="s">
        <v>827</v>
      </c>
      <c r="D225" s="237" t="str">
        <f>IF('P6(世田谷区)'!C5&lt;&gt;"",'P6(世田谷区)'!C5,"")</f>
        <v/>
      </c>
      <c r="E225" t="s">
        <v>647</v>
      </c>
      <c r="F225" t="s">
        <v>651</v>
      </c>
    </row>
    <row r="226" spans="1:6" x14ac:dyDescent="0.2">
      <c r="A226" t="s">
        <v>826</v>
      </c>
      <c r="B226">
        <v>470</v>
      </c>
      <c r="C226" t="s">
        <v>673</v>
      </c>
      <c r="D226" s="238" t="str">
        <f>IF('P6(世田谷区)'!D5&lt;&gt;"",'P6(世田谷区)'!D5,"")</f>
        <v/>
      </c>
      <c r="E226" t="s">
        <v>647</v>
      </c>
      <c r="F226" t="s">
        <v>668</v>
      </c>
    </row>
    <row r="227" spans="1:6" x14ac:dyDescent="0.2">
      <c r="A227" t="s">
        <v>826</v>
      </c>
      <c r="B227">
        <v>471</v>
      </c>
      <c r="C227" t="s">
        <v>714</v>
      </c>
      <c r="D227" s="238" t="e">
        <f>IF('P6(世田谷区)'!#REF!&lt;&gt;"",'P6(世田谷区)'!#REF!,"")</f>
        <v>#REF!</v>
      </c>
      <c r="E227" t="s">
        <v>647</v>
      </c>
      <c r="F227" t="s">
        <v>668</v>
      </c>
    </row>
    <row r="228" spans="1:6" x14ac:dyDescent="0.2">
      <c r="A228" t="s">
        <v>826</v>
      </c>
      <c r="B228">
        <v>472</v>
      </c>
      <c r="C228" t="s">
        <v>715</v>
      </c>
      <c r="D228" s="237" t="str">
        <f>IF('P6(世田谷区)'!F5&lt;&gt;"",'P6(世田谷区)'!F5,"")</f>
        <v/>
      </c>
      <c r="E228" t="s">
        <v>647</v>
      </c>
      <c r="F228" t="s">
        <v>651</v>
      </c>
    </row>
    <row r="229" spans="1:6" x14ac:dyDescent="0.2">
      <c r="A229" t="s">
        <v>826</v>
      </c>
      <c r="B229">
        <v>473</v>
      </c>
      <c r="C229" t="s">
        <v>674</v>
      </c>
      <c r="D229" s="238" t="str">
        <f>IF('P6(世田谷区)'!G5&lt;&gt;"",'P6(世田谷区)'!G5,"")</f>
        <v/>
      </c>
      <c r="E229" t="s">
        <v>647</v>
      </c>
      <c r="F229" t="s">
        <v>668</v>
      </c>
    </row>
    <row r="230" spans="1:6" x14ac:dyDescent="0.2">
      <c r="A230" t="s">
        <v>826</v>
      </c>
      <c r="B230">
        <v>474</v>
      </c>
      <c r="C230" t="s">
        <v>716</v>
      </c>
      <c r="D230" s="237" t="str">
        <f>IF('P6(世田谷区)'!H5&lt;&gt;"",'P6(世田谷区)'!H5,"")</f>
        <v/>
      </c>
      <c r="E230" t="s">
        <v>647</v>
      </c>
      <c r="F230" t="s">
        <v>651</v>
      </c>
    </row>
    <row r="231" spans="1:6" x14ac:dyDescent="0.2">
      <c r="A231" t="s">
        <v>826</v>
      </c>
      <c r="B231">
        <v>476</v>
      </c>
      <c r="C231" t="s">
        <v>828</v>
      </c>
      <c r="D231" s="237" t="str">
        <f>IF('P6(世田谷区)'!C6&lt;&gt;"",'P6(世田谷区)'!C6,"")</f>
        <v/>
      </c>
      <c r="E231" t="s">
        <v>647</v>
      </c>
      <c r="F231" t="s">
        <v>651</v>
      </c>
    </row>
    <row r="232" spans="1:6" x14ac:dyDescent="0.2">
      <c r="A232" t="s">
        <v>826</v>
      </c>
      <c r="B232">
        <v>477</v>
      </c>
      <c r="C232" t="s">
        <v>675</v>
      </c>
      <c r="D232" s="238" t="str">
        <f>IF('P6(世田谷区)'!D6&lt;&gt;"",'P6(世田谷区)'!D6,"")</f>
        <v/>
      </c>
      <c r="E232" t="s">
        <v>647</v>
      </c>
      <c r="F232" t="s">
        <v>668</v>
      </c>
    </row>
    <row r="233" spans="1:6" x14ac:dyDescent="0.2">
      <c r="A233" t="s">
        <v>826</v>
      </c>
      <c r="B233">
        <v>478</v>
      </c>
      <c r="C233" t="s">
        <v>719</v>
      </c>
      <c r="D233" s="238" t="e">
        <f>IF('P6(世田谷区)'!#REF!&lt;&gt;"",'P6(世田谷区)'!#REF!,"")</f>
        <v>#REF!</v>
      </c>
      <c r="E233" t="s">
        <v>647</v>
      </c>
      <c r="F233" t="s">
        <v>668</v>
      </c>
    </row>
    <row r="234" spans="1:6" x14ac:dyDescent="0.2">
      <c r="A234" t="s">
        <v>826</v>
      </c>
      <c r="B234">
        <v>479</v>
      </c>
      <c r="C234" t="s">
        <v>720</v>
      </c>
      <c r="D234" s="237" t="str">
        <f>IF('P6(世田谷区)'!F6&lt;&gt;"",'P6(世田谷区)'!F6,"")</f>
        <v/>
      </c>
      <c r="E234" t="s">
        <v>647</v>
      </c>
      <c r="F234" t="s">
        <v>651</v>
      </c>
    </row>
    <row r="235" spans="1:6" x14ac:dyDescent="0.2">
      <c r="A235" t="s">
        <v>826</v>
      </c>
      <c r="B235">
        <v>480</v>
      </c>
      <c r="C235" t="s">
        <v>676</v>
      </c>
      <c r="D235" s="238" t="str">
        <f>IF('P6(世田谷区)'!G6&lt;&gt;"",'P6(世田谷区)'!G6,"")</f>
        <v/>
      </c>
      <c r="E235" t="s">
        <v>647</v>
      </c>
      <c r="F235" t="s">
        <v>668</v>
      </c>
    </row>
    <row r="236" spans="1:6" x14ac:dyDescent="0.2">
      <c r="A236" t="s">
        <v>826</v>
      </c>
      <c r="B236">
        <v>481</v>
      </c>
      <c r="C236" t="s">
        <v>721</v>
      </c>
      <c r="D236" s="237" t="str">
        <f>IF('P6(世田谷区)'!H6&lt;&gt;"",'P6(世田谷区)'!H6,"")</f>
        <v/>
      </c>
      <c r="E236" t="s">
        <v>647</v>
      </c>
      <c r="F236" t="s">
        <v>651</v>
      </c>
    </row>
    <row r="237" spans="1:6" x14ac:dyDescent="0.2">
      <c r="A237" t="s">
        <v>826</v>
      </c>
      <c r="B237">
        <v>483</v>
      </c>
      <c r="C237" t="s">
        <v>654</v>
      </c>
      <c r="D237" s="237" t="str">
        <f>IF('P6(世田谷区)'!C7&lt;&gt;"",'P6(世田谷区)'!C7,"")</f>
        <v/>
      </c>
      <c r="E237" t="s">
        <v>647</v>
      </c>
      <c r="F237" t="s">
        <v>651</v>
      </c>
    </row>
    <row r="238" spans="1:6" x14ac:dyDescent="0.2">
      <c r="A238" t="s">
        <v>826</v>
      </c>
      <c r="B238">
        <v>484</v>
      </c>
      <c r="C238" t="s">
        <v>677</v>
      </c>
      <c r="D238" s="238" t="str">
        <f>IF('P6(世田谷区)'!D7&lt;&gt;"",'P6(世田谷区)'!D7,"")</f>
        <v/>
      </c>
      <c r="E238" t="s">
        <v>647</v>
      </c>
      <c r="F238" t="s">
        <v>668</v>
      </c>
    </row>
    <row r="239" spans="1:6" x14ac:dyDescent="0.2">
      <c r="A239" t="s">
        <v>826</v>
      </c>
      <c r="B239">
        <v>485</v>
      </c>
      <c r="C239" t="s">
        <v>725</v>
      </c>
      <c r="D239" s="238" t="e">
        <f>IF('P6(世田谷区)'!#REF!&lt;&gt;"",'P6(世田谷区)'!#REF!,"")</f>
        <v>#REF!</v>
      </c>
      <c r="E239" t="s">
        <v>647</v>
      </c>
      <c r="F239" t="s">
        <v>668</v>
      </c>
    </row>
    <row r="240" spans="1:6" x14ac:dyDescent="0.2">
      <c r="A240" t="s">
        <v>826</v>
      </c>
      <c r="B240">
        <v>486</v>
      </c>
      <c r="C240" t="s">
        <v>726</v>
      </c>
      <c r="D240" s="237" t="str">
        <f>IF('P6(世田谷区)'!F7&lt;&gt;"",'P6(世田谷区)'!F7,"")</f>
        <v/>
      </c>
      <c r="E240" t="s">
        <v>647</v>
      </c>
      <c r="F240" t="s">
        <v>651</v>
      </c>
    </row>
    <row r="241" spans="1:6" x14ac:dyDescent="0.2">
      <c r="A241" t="s">
        <v>826</v>
      </c>
      <c r="B241">
        <v>487</v>
      </c>
      <c r="C241" t="s">
        <v>678</v>
      </c>
      <c r="D241" s="238" t="str">
        <f>IF('P6(世田谷区)'!G7&lt;&gt;"",'P6(世田谷区)'!G7,"")</f>
        <v/>
      </c>
      <c r="E241" t="s">
        <v>647</v>
      </c>
      <c r="F241" t="s">
        <v>668</v>
      </c>
    </row>
    <row r="242" spans="1:6" x14ac:dyDescent="0.2">
      <c r="A242" t="s">
        <v>826</v>
      </c>
      <c r="B242">
        <v>488</v>
      </c>
      <c r="C242" t="s">
        <v>727</v>
      </c>
      <c r="D242" s="237" t="str">
        <f>IF('P6(世田谷区)'!H7&lt;&gt;"",'P6(世田谷区)'!H7,"")</f>
        <v/>
      </c>
      <c r="E242" t="s">
        <v>647</v>
      </c>
      <c r="F242" t="s">
        <v>651</v>
      </c>
    </row>
    <row r="243" spans="1:6" x14ac:dyDescent="0.2">
      <c r="A243" t="s">
        <v>826</v>
      </c>
      <c r="B243">
        <v>490</v>
      </c>
      <c r="C243" t="s">
        <v>829</v>
      </c>
      <c r="D243" s="237" t="str">
        <f>IF('P6(世田谷区)'!C8&lt;&gt;"",'P6(世田谷区)'!C8,"")</f>
        <v/>
      </c>
      <c r="E243" t="s">
        <v>647</v>
      </c>
      <c r="F243" t="s">
        <v>651</v>
      </c>
    </row>
    <row r="244" spans="1:6" x14ac:dyDescent="0.2">
      <c r="A244" t="s">
        <v>826</v>
      </c>
      <c r="B244">
        <v>491</v>
      </c>
      <c r="C244" t="s">
        <v>679</v>
      </c>
      <c r="D244" s="238" t="str">
        <f>IF('P6(世田谷区)'!D8&lt;&gt;"",'P6(世田谷区)'!D8,"")</f>
        <v/>
      </c>
      <c r="E244" t="s">
        <v>647</v>
      </c>
      <c r="F244" t="s">
        <v>668</v>
      </c>
    </row>
    <row r="245" spans="1:6" x14ac:dyDescent="0.2">
      <c r="A245" t="s">
        <v>826</v>
      </c>
      <c r="B245">
        <v>492</v>
      </c>
      <c r="C245" t="s">
        <v>730</v>
      </c>
      <c r="D245" s="238" t="e">
        <f>IF('P6(世田谷区)'!#REF!&lt;&gt;"",'P6(世田谷区)'!#REF!,"")</f>
        <v>#REF!</v>
      </c>
      <c r="E245" t="s">
        <v>647</v>
      </c>
      <c r="F245" t="s">
        <v>668</v>
      </c>
    </row>
    <row r="246" spans="1:6" x14ac:dyDescent="0.2">
      <c r="A246" t="s">
        <v>826</v>
      </c>
      <c r="B246">
        <v>493</v>
      </c>
      <c r="C246" t="s">
        <v>731</v>
      </c>
      <c r="D246" s="237" t="str">
        <f>IF('P6(世田谷区)'!F8&lt;&gt;"",'P6(世田谷区)'!F8,"")</f>
        <v/>
      </c>
      <c r="E246" t="s">
        <v>647</v>
      </c>
      <c r="F246" t="s">
        <v>651</v>
      </c>
    </row>
    <row r="247" spans="1:6" x14ac:dyDescent="0.2">
      <c r="A247" t="s">
        <v>826</v>
      </c>
      <c r="B247">
        <v>494</v>
      </c>
      <c r="C247" t="s">
        <v>680</v>
      </c>
      <c r="D247" s="238" t="str">
        <f>IF('P6(世田谷区)'!G8&lt;&gt;"",'P6(世田谷区)'!G8,"")</f>
        <v/>
      </c>
      <c r="E247" t="s">
        <v>647</v>
      </c>
      <c r="F247" t="s">
        <v>668</v>
      </c>
    </row>
    <row r="248" spans="1:6" x14ac:dyDescent="0.2">
      <c r="A248" t="s">
        <v>826</v>
      </c>
      <c r="B248">
        <v>495</v>
      </c>
      <c r="C248" t="s">
        <v>732</v>
      </c>
      <c r="D248" s="237" t="str">
        <f>IF('P6(世田谷区)'!H8&lt;&gt;"",'P6(世田谷区)'!H8,"")</f>
        <v/>
      </c>
      <c r="E248" t="s">
        <v>647</v>
      </c>
      <c r="F248" t="s">
        <v>651</v>
      </c>
    </row>
    <row r="249" spans="1:6" x14ac:dyDescent="0.2">
      <c r="A249" t="s">
        <v>826</v>
      </c>
      <c r="B249">
        <v>497</v>
      </c>
      <c r="C249" t="s">
        <v>656</v>
      </c>
      <c r="D249" s="237" t="str">
        <f>IF('P6(世田谷区)'!C9&lt;&gt;"",'P6(世田谷区)'!C9,"")</f>
        <v/>
      </c>
      <c r="E249" t="s">
        <v>647</v>
      </c>
      <c r="F249" t="s">
        <v>651</v>
      </c>
    </row>
    <row r="250" spans="1:6" x14ac:dyDescent="0.2">
      <c r="A250" t="s">
        <v>826</v>
      </c>
      <c r="B250">
        <v>498</v>
      </c>
      <c r="C250" t="s">
        <v>681</v>
      </c>
      <c r="D250" s="238" t="str">
        <f>IF('P6(世田谷区)'!D9&lt;&gt;"",'P6(世田谷区)'!D9,"")</f>
        <v/>
      </c>
      <c r="E250" t="s">
        <v>647</v>
      </c>
      <c r="F250" t="s">
        <v>668</v>
      </c>
    </row>
    <row r="251" spans="1:6" x14ac:dyDescent="0.2">
      <c r="A251" t="s">
        <v>826</v>
      </c>
      <c r="B251">
        <v>499</v>
      </c>
      <c r="C251" t="s">
        <v>735</v>
      </c>
      <c r="D251" s="238" t="e">
        <f>IF('P6(世田谷区)'!#REF!&lt;&gt;"",'P6(世田谷区)'!#REF!,"")</f>
        <v>#REF!</v>
      </c>
      <c r="E251" t="s">
        <v>647</v>
      </c>
      <c r="F251" t="s">
        <v>668</v>
      </c>
    </row>
    <row r="252" spans="1:6" x14ac:dyDescent="0.2">
      <c r="A252" t="s">
        <v>826</v>
      </c>
      <c r="B252">
        <v>500</v>
      </c>
      <c r="C252" t="s">
        <v>736</v>
      </c>
      <c r="D252" s="237" t="str">
        <f>IF('P6(世田谷区)'!F9&lt;&gt;"",'P6(世田谷区)'!F9,"")</f>
        <v/>
      </c>
      <c r="E252" t="s">
        <v>647</v>
      </c>
      <c r="F252" t="s">
        <v>651</v>
      </c>
    </row>
    <row r="253" spans="1:6" x14ac:dyDescent="0.2">
      <c r="A253" t="s">
        <v>826</v>
      </c>
      <c r="B253">
        <v>501</v>
      </c>
      <c r="C253" t="s">
        <v>682</v>
      </c>
      <c r="D253" s="238" t="str">
        <f>IF('P6(世田谷区)'!G9&lt;&gt;"",'P6(世田谷区)'!G9,"")</f>
        <v/>
      </c>
      <c r="E253" t="s">
        <v>647</v>
      </c>
      <c r="F253" t="s">
        <v>668</v>
      </c>
    </row>
    <row r="254" spans="1:6" x14ac:dyDescent="0.2">
      <c r="A254" t="s">
        <v>826</v>
      </c>
      <c r="B254">
        <v>502</v>
      </c>
      <c r="C254" t="s">
        <v>737</v>
      </c>
      <c r="D254" s="237" t="str">
        <f>IF('P6(世田谷区)'!H9&lt;&gt;"",'P6(世田谷区)'!H9,"")</f>
        <v/>
      </c>
      <c r="E254" t="s">
        <v>647</v>
      </c>
      <c r="F254" t="s">
        <v>651</v>
      </c>
    </row>
    <row r="255" spans="1:6" x14ac:dyDescent="0.2">
      <c r="A255" t="s">
        <v>826</v>
      </c>
      <c r="B255">
        <v>504</v>
      </c>
      <c r="C255" t="s">
        <v>657</v>
      </c>
      <c r="D255" s="237" t="str">
        <f>IF('P6(世田谷区)'!C10&lt;&gt;"",'P6(世田谷区)'!C10,"")</f>
        <v/>
      </c>
      <c r="E255" t="s">
        <v>647</v>
      </c>
      <c r="F255" t="s">
        <v>651</v>
      </c>
    </row>
    <row r="256" spans="1:6" x14ac:dyDescent="0.2">
      <c r="A256" t="s">
        <v>826</v>
      </c>
      <c r="B256">
        <v>505</v>
      </c>
      <c r="C256" t="s">
        <v>683</v>
      </c>
      <c r="D256" s="238" t="str">
        <f>IF('P6(世田谷区)'!D10&lt;&gt;"",'P6(世田谷区)'!D10,"")</f>
        <v/>
      </c>
      <c r="E256" t="s">
        <v>647</v>
      </c>
      <c r="F256" t="s">
        <v>668</v>
      </c>
    </row>
    <row r="257" spans="1:6" x14ac:dyDescent="0.2">
      <c r="A257" t="s">
        <v>826</v>
      </c>
      <c r="B257">
        <v>506</v>
      </c>
      <c r="C257" t="s">
        <v>739</v>
      </c>
      <c r="D257" s="238" t="e">
        <f>IF('P6(世田谷区)'!#REF!&lt;&gt;"",'P6(世田谷区)'!#REF!,"")</f>
        <v>#REF!</v>
      </c>
      <c r="E257" t="s">
        <v>647</v>
      </c>
      <c r="F257" t="s">
        <v>668</v>
      </c>
    </row>
    <row r="258" spans="1:6" x14ac:dyDescent="0.2">
      <c r="A258" t="s">
        <v>826</v>
      </c>
      <c r="B258">
        <v>507</v>
      </c>
      <c r="C258" t="s">
        <v>740</v>
      </c>
      <c r="D258" s="237" t="str">
        <f>IF('P6(世田谷区)'!F10&lt;&gt;"",'P6(世田谷区)'!F10,"")</f>
        <v/>
      </c>
      <c r="E258" t="s">
        <v>647</v>
      </c>
      <c r="F258" t="s">
        <v>651</v>
      </c>
    </row>
    <row r="259" spans="1:6" x14ac:dyDescent="0.2">
      <c r="A259" t="s">
        <v>826</v>
      </c>
      <c r="B259">
        <v>508</v>
      </c>
      <c r="C259" t="s">
        <v>684</v>
      </c>
      <c r="D259" s="238" t="str">
        <f>IF('P6(世田谷区)'!G10&lt;&gt;"",'P6(世田谷区)'!G10,"")</f>
        <v/>
      </c>
      <c r="E259" t="s">
        <v>647</v>
      </c>
      <c r="F259" t="s">
        <v>668</v>
      </c>
    </row>
    <row r="260" spans="1:6" x14ac:dyDescent="0.2">
      <c r="A260" t="s">
        <v>826</v>
      </c>
      <c r="B260">
        <v>509</v>
      </c>
      <c r="C260" t="s">
        <v>741</v>
      </c>
      <c r="D260" s="237" t="str">
        <f>IF('P6(世田谷区)'!H10&lt;&gt;"",'P6(世田谷区)'!H10,"")</f>
        <v/>
      </c>
      <c r="E260" t="s">
        <v>647</v>
      </c>
      <c r="F260" t="s">
        <v>651</v>
      </c>
    </row>
    <row r="261" spans="1:6" x14ac:dyDescent="0.2">
      <c r="A261" t="s">
        <v>826</v>
      </c>
      <c r="B261">
        <v>511</v>
      </c>
      <c r="C261" t="s">
        <v>830</v>
      </c>
      <c r="D261" s="237" t="str">
        <f>IF('P6(世田谷区)'!C11&lt;&gt;"",'P6(世田谷区)'!C11,"")</f>
        <v/>
      </c>
      <c r="E261" t="s">
        <v>647</v>
      </c>
      <c r="F261" t="s">
        <v>651</v>
      </c>
    </row>
    <row r="262" spans="1:6" x14ac:dyDescent="0.2">
      <c r="A262" t="s">
        <v>826</v>
      </c>
      <c r="B262">
        <v>512</v>
      </c>
      <c r="C262" t="s">
        <v>685</v>
      </c>
      <c r="D262" s="238" t="str">
        <f>IF('P6(世田谷区)'!D11&lt;&gt;"",'P6(世田谷区)'!D11,"")</f>
        <v/>
      </c>
      <c r="E262" t="s">
        <v>647</v>
      </c>
      <c r="F262" t="s">
        <v>668</v>
      </c>
    </row>
    <row r="263" spans="1:6" x14ac:dyDescent="0.2">
      <c r="A263" t="s">
        <v>826</v>
      </c>
      <c r="B263">
        <v>513</v>
      </c>
      <c r="C263" t="s">
        <v>744</v>
      </c>
      <c r="D263" s="237" t="str">
        <f>IF('P6(世田谷区)'!F11&lt;&gt;"",'P6(世田谷区)'!F11,"")</f>
        <v/>
      </c>
      <c r="E263" t="s">
        <v>647</v>
      </c>
      <c r="F263" t="s">
        <v>651</v>
      </c>
    </row>
    <row r="264" spans="1:6" x14ac:dyDescent="0.2">
      <c r="A264" t="s">
        <v>826</v>
      </c>
      <c r="B264">
        <v>514</v>
      </c>
      <c r="C264" t="s">
        <v>686</v>
      </c>
      <c r="D264" s="238" t="str">
        <f>IF('P6(世田谷区)'!G11&lt;&gt;"",'P6(世田谷区)'!G11,"")</f>
        <v/>
      </c>
      <c r="E264" t="s">
        <v>647</v>
      </c>
      <c r="F264" t="s">
        <v>668</v>
      </c>
    </row>
    <row r="265" spans="1:6" x14ac:dyDescent="0.2">
      <c r="A265" t="s">
        <v>826</v>
      </c>
      <c r="B265">
        <v>515</v>
      </c>
      <c r="C265" t="s">
        <v>745</v>
      </c>
      <c r="D265" s="237" t="str">
        <f>IF('P6(世田谷区)'!H11&lt;&gt;"",'P6(世田谷区)'!H11,"")</f>
        <v/>
      </c>
      <c r="E265" t="s">
        <v>647</v>
      </c>
      <c r="F265" t="s">
        <v>651</v>
      </c>
    </row>
    <row r="266" spans="1:6" x14ac:dyDescent="0.2">
      <c r="A266" t="s">
        <v>826</v>
      </c>
      <c r="B266">
        <v>517</v>
      </c>
      <c r="C266" t="s">
        <v>831</v>
      </c>
      <c r="D266" s="237" t="str">
        <f>IF('P6(世田谷区)'!C12&lt;&gt;"",'P6(世田谷区)'!C12,"")</f>
        <v/>
      </c>
      <c r="E266" t="s">
        <v>647</v>
      </c>
      <c r="F266" t="s">
        <v>651</v>
      </c>
    </row>
    <row r="267" spans="1:6" x14ac:dyDescent="0.2">
      <c r="A267" t="s">
        <v>826</v>
      </c>
      <c r="B267">
        <v>518</v>
      </c>
      <c r="C267" t="s">
        <v>687</v>
      </c>
      <c r="D267" s="238" t="str">
        <f>IF('P6(世田谷区)'!D12&lt;&gt;"",'P6(世田谷区)'!D12,"")</f>
        <v/>
      </c>
      <c r="E267" t="s">
        <v>647</v>
      </c>
      <c r="F267" t="s">
        <v>668</v>
      </c>
    </row>
    <row r="268" spans="1:6" x14ac:dyDescent="0.2">
      <c r="A268" t="s">
        <v>826</v>
      </c>
      <c r="B268">
        <v>519</v>
      </c>
      <c r="C268" t="s">
        <v>748</v>
      </c>
      <c r="D268" s="237" t="str">
        <f>IF('P6(世田谷区)'!F12&lt;&gt;"",'P6(世田谷区)'!F12,"")</f>
        <v/>
      </c>
      <c r="E268" t="s">
        <v>647</v>
      </c>
      <c r="F268" t="s">
        <v>651</v>
      </c>
    </row>
    <row r="269" spans="1:6" x14ac:dyDescent="0.2">
      <c r="A269" t="s">
        <v>826</v>
      </c>
      <c r="B269">
        <v>520</v>
      </c>
      <c r="C269" t="s">
        <v>688</v>
      </c>
      <c r="D269" s="238" t="str">
        <f>IF('P6(世田谷区)'!G12&lt;&gt;"",'P6(世田谷区)'!G12,"")</f>
        <v/>
      </c>
      <c r="E269" t="s">
        <v>647</v>
      </c>
      <c r="F269" t="s">
        <v>668</v>
      </c>
    </row>
    <row r="270" spans="1:6" x14ac:dyDescent="0.2">
      <c r="A270" t="s">
        <v>826</v>
      </c>
      <c r="B270">
        <v>521</v>
      </c>
      <c r="C270" t="s">
        <v>749</v>
      </c>
      <c r="D270" s="237" t="str">
        <f>IF('P6(世田谷区)'!H12&lt;&gt;"",'P6(世田谷区)'!H12,"")</f>
        <v/>
      </c>
      <c r="E270" t="s">
        <v>647</v>
      </c>
      <c r="F270" t="s">
        <v>651</v>
      </c>
    </row>
    <row r="271" spans="1:6" x14ac:dyDescent="0.2">
      <c r="A271" t="s">
        <v>826</v>
      </c>
      <c r="B271">
        <v>523</v>
      </c>
      <c r="C271" t="s">
        <v>832</v>
      </c>
      <c r="D271" s="237" t="str">
        <f>IF('P6(世田谷区)'!C13&lt;&gt;"",'P6(世田谷区)'!C13,"")</f>
        <v/>
      </c>
      <c r="E271" t="s">
        <v>647</v>
      </c>
      <c r="F271" t="s">
        <v>651</v>
      </c>
    </row>
    <row r="272" spans="1:6" x14ac:dyDescent="0.2">
      <c r="A272" t="s">
        <v>826</v>
      </c>
      <c r="B272">
        <v>524</v>
      </c>
      <c r="C272" t="s">
        <v>689</v>
      </c>
      <c r="D272" s="238" t="str">
        <f>IF('P6(世田谷区)'!D13&lt;&gt;"",'P6(世田谷区)'!D13,"")</f>
        <v/>
      </c>
      <c r="E272" t="s">
        <v>647</v>
      </c>
      <c r="F272" t="s">
        <v>668</v>
      </c>
    </row>
    <row r="273" spans="1:6" x14ac:dyDescent="0.2">
      <c r="A273" t="s">
        <v>826</v>
      </c>
      <c r="B273">
        <v>525</v>
      </c>
      <c r="C273" t="s">
        <v>753</v>
      </c>
      <c r="D273" s="237" t="str">
        <f>IF('P6(世田谷区)'!H13&lt;&gt;"",'P6(世田谷区)'!H13,"")</f>
        <v/>
      </c>
      <c r="E273" t="s">
        <v>647</v>
      </c>
      <c r="F273" t="s">
        <v>651</v>
      </c>
    </row>
    <row r="274" spans="1:6" x14ac:dyDescent="0.2">
      <c r="A274" t="s">
        <v>826</v>
      </c>
      <c r="B274">
        <v>527</v>
      </c>
      <c r="C274" t="s">
        <v>833</v>
      </c>
      <c r="D274" s="237" t="str">
        <f>IF('P6(世田谷区)'!C14&lt;&gt;"",'P6(世田谷区)'!C14,"")</f>
        <v/>
      </c>
      <c r="E274" t="s">
        <v>647</v>
      </c>
      <c r="F274" t="s">
        <v>651</v>
      </c>
    </row>
    <row r="275" spans="1:6" x14ac:dyDescent="0.2">
      <c r="A275" t="s">
        <v>826</v>
      </c>
      <c r="B275">
        <v>528</v>
      </c>
      <c r="C275" t="s">
        <v>757</v>
      </c>
      <c r="D275" s="237" t="str">
        <f>IF('P6(世田谷区)'!H14&lt;&gt;"",'P6(世田谷区)'!H14,"")</f>
        <v/>
      </c>
      <c r="E275" t="s">
        <v>647</v>
      </c>
      <c r="F275" t="s">
        <v>651</v>
      </c>
    </row>
    <row r="276" spans="1:6" x14ac:dyDescent="0.2">
      <c r="A276" t="s">
        <v>826</v>
      </c>
      <c r="B276">
        <v>532</v>
      </c>
      <c r="C276" t="s">
        <v>834</v>
      </c>
      <c r="D276" s="237" t="e">
        <f>IF('P6(世田谷区)'!#REF!&lt;&gt;"",'P6(世田谷区)'!#REF!,"")</f>
        <v>#REF!</v>
      </c>
      <c r="E276" t="s">
        <v>647</v>
      </c>
      <c r="F276" t="s">
        <v>651</v>
      </c>
    </row>
    <row r="277" spans="1:6" x14ac:dyDescent="0.2">
      <c r="A277" t="s">
        <v>826</v>
      </c>
      <c r="B277">
        <v>535</v>
      </c>
      <c r="C277" t="s">
        <v>835</v>
      </c>
      <c r="D277" s="237" t="e">
        <f>IF('P6(世田谷区)'!#REF!&lt;&gt;"",'P6(世田谷区)'!#REF!,"")</f>
        <v>#REF!</v>
      </c>
      <c r="E277" t="s">
        <v>647</v>
      </c>
      <c r="F277" t="s">
        <v>651</v>
      </c>
    </row>
    <row r="278" spans="1:6" x14ac:dyDescent="0.2">
      <c r="A278" t="s">
        <v>826</v>
      </c>
      <c r="B278">
        <v>537</v>
      </c>
      <c r="C278" t="s">
        <v>779</v>
      </c>
      <c r="D278" s="237" t="e">
        <f>IF('P6(世田谷区)'!#REF!&lt;&gt;"",'P6(世田谷区)'!#REF!,"")</f>
        <v>#REF!</v>
      </c>
      <c r="E278" t="s">
        <v>647</v>
      </c>
      <c r="F278" t="s">
        <v>651</v>
      </c>
    </row>
    <row r="279" spans="1:6" x14ac:dyDescent="0.2">
      <c r="A279" t="s">
        <v>826</v>
      </c>
      <c r="B279">
        <v>539</v>
      </c>
      <c r="C279" t="s">
        <v>836</v>
      </c>
      <c r="D279" s="237" t="e">
        <f>IF('P6(世田谷区)'!#REF!&lt;&gt;"",'P6(世田谷区)'!#REF!,"")</f>
        <v>#REF!</v>
      </c>
      <c r="E279" t="s">
        <v>647</v>
      </c>
      <c r="F279" t="s">
        <v>651</v>
      </c>
    </row>
    <row r="280" spans="1:6" x14ac:dyDescent="0.2">
      <c r="A280" t="s">
        <v>826</v>
      </c>
      <c r="B280">
        <v>541</v>
      </c>
      <c r="C280" t="s">
        <v>785</v>
      </c>
      <c r="D280" s="237" t="e">
        <f>IF('P6(世田谷区)'!#REF!&lt;&gt;"",'P6(世田谷区)'!#REF!,"")</f>
        <v>#REF!</v>
      </c>
      <c r="E280" t="s">
        <v>647</v>
      </c>
      <c r="F280" t="s">
        <v>651</v>
      </c>
    </row>
    <row r="281" spans="1:6" x14ac:dyDescent="0.2">
      <c r="A281" t="s">
        <v>826</v>
      </c>
      <c r="B281">
        <v>545</v>
      </c>
      <c r="C281" t="s">
        <v>799</v>
      </c>
      <c r="D281" s="237" t="e">
        <f>IF('P6(世田谷区)'!#REF!&lt;&gt;"",'P6(世田谷区)'!#REF!,"")</f>
        <v>#REF!</v>
      </c>
      <c r="E281" t="s">
        <v>647</v>
      </c>
      <c r="F281" t="s">
        <v>651</v>
      </c>
    </row>
    <row r="282" spans="1:6" x14ac:dyDescent="0.2">
      <c r="A282" t="s">
        <v>826</v>
      </c>
      <c r="B282">
        <v>548</v>
      </c>
      <c r="C282" t="s">
        <v>837</v>
      </c>
      <c r="D282" s="237" t="e">
        <f>IF('P6(世田谷区)'!#REF!&lt;&gt;"",'P6(世田谷区)'!#REF!,"")</f>
        <v>#REF!</v>
      </c>
      <c r="E282" t="s">
        <v>647</v>
      </c>
      <c r="F282" t="s">
        <v>651</v>
      </c>
    </row>
    <row r="283" spans="1:6" x14ac:dyDescent="0.2">
      <c r="A283" t="s">
        <v>838</v>
      </c>
      <c r="B283">
        <v>575</v>
      </c>
      <c r="C283" t="s">
        <v>677</v>
      </c>
      <c r="D283" s="237" t="e">
        <f>IF(#REF!&lt;&gt;"",#REF!,"")</f>
        <v>#REF!</v>
      </c>
      <c r="E283" t="s">
        <v>647</v>
      </c>
      <c r="F283" t="s">
        <v>651</v>
      </c>
    </row>
    <row r="284" spans="1:6" x14ac:dyDescent="0.2">
      <c r="A284" t="s">
        <v>838</v>
      </c>
      <c r="B284">
        <v>580</v>
      </c>
      <c r="C284" t="s">
        <v>679</v>
      </c>
      <c r="D284" s="237" t="e">
        <f>IF(#REF!&lt;&gt;"",#REF!,"")</f>
        <v>#REF!</v>
      </c>
      <c r="E284" t="s">
        <v>647</v>
      </c>
      <c r="F284" t="s">
        <v>651</v>
      </c>
    </row>
    <row r="285" spans="1:6" x14ac:dyDescent="0.2">
      <c r="A285" t="s">
        <v>838</v>
      </c>
      <c r="B285">
        <v>583</v>
      </c>
      <c r="C285" t="s">
        <v>681</v>
      </c>
      <c r="D285" s="237" t="e">
        <f>IF(#REF!&lt;&gt;"",#REF!,"")</f>
        <v>#REF!</v>
      </c>
      <c r="E285" t="s">
        <v>647</v>
      </c>
      <c r="F285" t="s">
        <v>651</v>
      </c>
    </row>
    <row r="286" spans="1:6" x14ac:dyDescent="0.2">
      <c r="A286" t="s">
        <v>838</v>
      </c>
      <c r="B286">
        <v>587</v>
      </c>
      <c r="C286" t="s">
        <v>683</v>
      </c>
      <c r="D286" s="237" t="e">
        <f>IF(#REF!&lt;&gt;"",#REF!,"")</f>
        <v>#REF!</v>
      </c>
      <c r="E286" t="s">
        <v>647</v>
      </c>
      <c r="F286" t="s">
        <v>651</v>
      </c>
    </row>
    <row r="287" spans="1:6" x14ac:dyDescent="0.2">
      <c r="A287" t="s">
        <v>838</v>
      </c>
      <c r="B287">
        <v>590</v>
      </c>
      <c r="C287" t="s">
        <v>685</v>
      </c>
      <c r="D287" s="237" t="e">
        <f>IF(#REF!&lt;&gt;"",#REF!,"")</f>
        <v>#REF!</v>
      </c>
      <c r="E287" t="s">
        <v>647</v>
      </c>
      <c r="F287" t="s">
        <v>651</v>
      </c>
    </row>
    <row r="288" spans="1:6" x14ac:dyDescent="0.2">
      <c r="A288" t="s">
        <v>838</v>
      </c>
      <c r="B288">
        <v>594</v>
      </c>
      <c r="C288" t="s">
        <v>687</v>
      </c>
      <c r="D288" s="237" t="e">
        <f>IF(#REF!&lt;&gt;"",#REF!,"")</f>
        <v>#REF!</v>
      </c>
      <c r="E288" t="s">
        <v>647</v>
      </c>
      <c r="F288" t="s">
        <v>651</v>
      </c>
    </row>
    <row r="289" spans="1:6" x14ac:dyDescent="0.2">
      <c r="A289" t="s">
        <v>838</v>
      </c>
      <c r="B289">
        <v>597</v>
      </c>
      <c r="C289" t="s">
        <v>689</v>
      </c>
      <c r="D289" s="237" t="e">
        <f>IF(#REF!&lt;&gt;"",#REF!,"")</f>
        <v>#REF!</v>
      </c>
      <c r="E289" t="s">
        <v>647</v>
      </c>
      <c r="F289" t="s">
        <v>651</v>
      </c>
    </row>
    <row r="290" spans="1:6" x14ac:dyDescent="0.2">
      <c r="A290" t="s">
        <v>838</v>
      </c>
      <c r="B290">
        <v>600</v>
      </c>
      <c r="C290" t="s">
        <v>691</v>
      </c>
      <c r="D290" s="237" t="e">
        <f>IF(#REF!&lt;&gt;"",#REF!,"")</f>
        <v>#REF!</v>
      </c>
      <c r="E290" t="s">
        <v>647</v>
      </c>
      <c r="F290" t="s">
        <v>651</v>
      </c>
    </row>
    <row r="291" spans="1:6" x14ac:dyDescent="0.2">
      <c r="A291" t="s">
        <v>838</v>
      </c>
      <c r="B291">
        <v>603</v>
      </c>
      <c r="C291" t="s">
        <v>693</v>
      </c>
      <c r="D291" s="237" t="e">
        <f>IF(#REF!&lt;&gt;"",#REF!,"")</f>
        <v>#REF!</v>
      </c>
      <c r="E291" t="s">
        <v>647</v>
      </c>
      <c r="F291" t="s">
        <v>651</v>
      </c>
    </row>
    <row r="292" spans="1:6" x14ac:dyDescent="0.2">
      <c r="A292" t="s">
        <v>838</v>
      </c>
      <c r="B292">
        <v>606</v>
      </c>
      <c r="C292" t="s">
        <v>695</v>
      </c>
      <c r="D292" s="237" t="e">
        <f>IF(#REF!&lt;&gt;"",#REF!,"")</f>
        <v>#REF!</v>
      </c>
      <c r="E292" t="s">
        <v>647</v>
      </c>
      <c r="F292" t="s">
        <v>651</v>
      </c>
    </row>
    <row r="293" spans="1:6" x14ac:dyDescent="0.2">
      <c r="A293" t="s">
        <v>838</v>
      </c>
      <c r="B293">
        <v>609</v>
      </c>
      <c r="C293" t="s">
        <v>697</v>
      </c>
      <c r="D293" s="237" t="e">
        <f>IF(#REF!&lt;&gt;"",#REF!,"")</f>
        <v>#REF!</v>
      </c>
      <c r="E293" t="s">
        <v>647</v>
      </c>
      <c r="F293" t="s">
        <v>651</v>
      </c>
    </row>
    <row r="294" spans="1:6" x14ac:dyDescent="0.2">
      <c r="A294" t="s">
        <v>838</v>
      </c>
      <c r="B294">
        <v>612</v>
      </c>
      <c r="C294" t="s">
        <v>701</v>
      </c>
      <c r="D294" s="237" t="e">
        <f>IF(#REF!&lt;&gt;"",#REF!,"")</f>
        <v>#REF!</v>
      </c>
      <c r="E294" t="s">
        <v>647</v>
      </c>
      <c r="F294" t="s">
        <v>651</v>
      </c>
    </row>
    <row r="295" spans="1:6" x14ac:dyDescent="0.2">
      <c r="A295" t="s">
        <v>838</v>
      </c>
      <c r="B295">
        <v>615</v>
      </c>
      <c r="C295" t="s">
        <v>771</v>
      </c>
      <c r="D295" s="237" t="e">
        <f>IF(#REF!&lt;&gt;"",#REF!,"")</f>
        <v>#REF!</v>
      </c>
      <c r="E295" t="s">
        <v>647</v>
      </c>
      <c r="F295" t="s">
        <v>651</v>
      </c>
    </row>
    <row r="296" spans="1:6" x14ac:dyDescent="0.2">
      <c r="A296" t="s">
        <v>839</v>
      </c>
      <c r="B296">
        <v>641</v>
      </c>
      <c r="C296" t="s">
        <v>674</v>
      </c>
      <c r="D296" s="237" t="e">
        <f>IF(#REF!&lt;&gt;"",#REF!,"")</f>
        <v>#REF!</v>
      </c>
      <c r="E296" t="s">
        <v>647</v>
      </c>
      <c r="F296" t="s">
        <v>651</v>
      </c>
    </row>
    <row r="297" spans="1:6" x14ac:dyDescent="0.2">
      <c r="A297" t="s">
        <v>839</v>
      </c>
      <c r="B297">
        <v>642</v>
      </c>
      <c r="C297" t="s">
        <v>840</v>
      </c>
      <c r="D297" s="237" t="e">
        <f>IF(#REF!&lt;&gt;"",#REF!,"")</f>
        <v>#REF!</v>
      </c>
      <c r="E297" t="s">
        <v>647</v>
      </c>
      <c r="F297" t="s">
        <v>651</v>
      </c>
    </row>
    <row r="298" spans="1:6" x14ac:dyDescent="0.2">
      <c r="A298" t="s">
        <v>839</v>
      </c>
      <c r="B298">
        <v>643</v>
      </c>
      <c r="C298" t="s">
        <v>841</v>
      </c>
      <c r="D298" s="237" t="e">
        <f>IF(#REF!&lt;&gt;"",#REF!,"")</f>
        <v>#REF!</v>
      </c>
      <c r="E298" t="s">
        <v>647</v>
      </c>
      <c r="F298" t="s">
        <v>651</v>
      </c>
    </row>
    <row r="299" spans="1:6" x14ac:dyDescent="0.2">
      <c r="A299" t="s">
        <v>839</v>
      </c>
      <c r="B299">
        <v>644</v>
      </c>
      <c r="C299" t="s">
        <v>819</v>
      </c>
      <c r="D299" s="237" t="e">
        <f>IF(#REF!&lt;&gt;"",#REF!,"")</f>
        <v>#REF!</v>
      </c>
      <c r="E299" t="s">
        <v>647</v>
      </c>
      <c r="F299" t="s">
        <v>651</v>
      </c>
    </row>
    <row r="300" spans="1:6" x14ac:dyDescent="0.2">
      <c r="A300" t="s">
        <v>839</v>
      </c>
      <c r="B300">
        <v>649</v>
      </c>
      <c r="C300" t="s">
        <v>842</v>
      </c>
      <c r="D300" t="e">
        <f>IF(#REF!&lt;&gt;"",#REF!,"")</f>
        <v>#REF!</v>
      </c>
      <c r="E300" t="s">
        <v>647</v>
      </c>
      <c r="F300" t="s">
        <v>843</v>
      </c>
    </row>
    <row r="301" spans="1:6" x14ac:dyDescent="0.2">
      <c r="A301" t="s">
        <v>839</v>
      </c>
      <c r="B301">
        <v>652</v>
      </c>
      <c r="C301" t="s">
        <v>678</v>
      </c>
      <c r="D301" t="e">
        <f>IF(#REF!&lt;&gt;"",#REF!,"")</f>
        <v>#REF!</v>
      </c>
      <c r="E301" t="s">
        <v>647</v>
      </c>
      <c r="F301" t="s">
        <v>844</v>
      </c>
    </row>
    <row r="302" spans="1:6" x14ac:dyDescent="0.2">
      <c r="A302" t="s">
        <v>839</v>
      </c>
      <c r="B302">
        <v>655</v>
      </c>
      <c r="C302" t="s">
        <v>845</v>
      </c>
      <c r="D302" t="e">
        <f>IF(#REF!&lt;&gt;"",#REF!,"")</f>
        <v>#REF!</v>
      </c>
      <c r="E302" t="s">
        <v>647</v>
      </c>
      <c r="F302" t="s">
        <v>844</v>
      </c>
    </row>
    <row r="303" spans="1:6" x14ac:dyDescent="0.2">
      <c r="A303" t="s">
        <v>839</v>
      </c>
      <c r="B303">
        <v>658</v>
      </c>
      <c r="C303" t="s">
        <v>846</v>
      </c>
      <c r="D303" t="e">
        <f>IF(#REF!&lt;&gt;"",#REF!,"")</f>
        <v>#REF!</v>
      </c>
      <c r="E303" t="s">
        <v>647</v>
      </c>
      <c r="F303" t="s">
        <v>844</v>
      </c>
    </row>
    <row r="304" spans="1:6" x14ac:dyDescent="0.2">
      <c r="A304" t="s">
        <v>839</v>
      </c>
      <c r="B304">
        <v>661</v>
      </c>
      <c r="C304" t="s">
        <v>838</v>
      </c>
      <c r="D304" t="e">
        <f>IF(#REF!&lt;&gt;"",#REF!,"")</f>
        <v>#REF!</v>
      </c>
      <c r="E304" t="s">
        <v>647</v>
      </c>
      <c r="F304" t="s">
        <v>844</v>
      </c>
    </row>
    <row r="305" spans="1:6" x14ac:dyDescent="0.2">
      <c r="A305" t="s">
        <v>839</v>
      </c>
      <c r="B305">
        <v>664</v>
      </c>
      <c r="C305" t="s">
        <v>847</v>
      </c>
      <c r="D305" t="e">
        <f>IF(#REF!&lt;&gt;"",#REF!,"")</f>
        <v>#REF!</v>
      </c>
      <c r="E305" t="s">
        <v>647</v>
      </c>
      <c r="F305" t="s">
        <v>843</v>
      </c>
    </row>
    <row r="306" spans="1:6" x14ac:dyDescent="0.2">
      <c r="A306" t="s">
        <v>839</v>
      </c>
      <c r="B306">
        <v>665</v>
      </c>
      <c r="C306" t="s">
        <v>848</v>
      </c>
      <c r="D306" t="e">
        <f>IF(#REF!&lt;&gt;"",#REF!,"")</f>
        <v>#REF!</v>
      </c>
      <c r="E306" t="s">
        <v>647</v>
      </c>
      <c r="F306" t="s">
        <v>843</v>
      </c>
    </row>
    <row r="307" spans="1:6" x14ac:dyDescent="0.2">
      <c r="A307" t="s">
        <v>839</v>
      </c>
      <c r="B307">
        <v>669</v>
      </c>
      <c r="C307" t="s">
        <v>680</v>
      </c>
      <c r="D307" s="237" t="e">
        <f>IF(#REF!&lt;&gt;"",#REF!,"")</f>
        <v>#REF!</v>
      </c>
      <c r="E307" t="s">
        <v>647</v>
      </c>
      <c r="F307" t="s">
        <v>651</v>
      </c>
    </row>
    <row r="308" spans="1:6" x14ac:dyDescent="0.2">
      <c r="A308" t="s">
        <v>839</v>
      </c>
      <c r="B308">
        <v>670</v>
      </c>
      <c r="C308" t="s">
        <v>849</v>
      </c>
      <c r="D308" s="237" t="e">
        <f>IF(#REF!&lt;&gt;"",#REF!,"")</f>
        <v>#REF!</v>
      </c>
      <c r="E308" t="s">
        <v>647</v>
      </c>
      <c r="F308" t="s">
        <v>651</v>
      </c>
    </row>
    <row r="309" spans="1:6" x14ac:dyDescent="0.2">
      <c r="A309" t="s">
        <v>839</v>
      </c>
      <c r="B309">
        <v>671</v>
      </c>
      <c r="C309" t="s">
        <v>850</v>
      </c>
      <c r="D309" s="237" t="e">
        <f>IF(#REF!&lt;&gt;"",#REF!,"")</f>
        <v>#REF!</v>
      </c>
      <c r="E309" t="s">
        <v>647</v>
      </c>
      <c r="F309" t="s">
        <v>651</v>
      </c>
    </row>
    <row r="310" spans="1:6" x14ac:dyDescent="0.2">
      <c r="A310" t="s">
        <v>839</v>
      </c>
      <c r="B310">
        <v>672</v>
      </c>
      <c r="C310" t="s">
        <v>839</v>
      </c>
      <c r="D310" s="237" t="e">
        <f>IF(#REF!&lt;&gt;"",#REF!,"")</f>
        <v>#REF!</v>
      </c>
      <c r="E310" t="s">
        <v>647</v>
      </c>
      <c r="F310" t="s">
        <v>651</v>
      </c>
    </row>
    <row r="311" spans="1:6" x14ac:dyDescent="0.2">
      <c r="A311" t="s">
        <v>839</v>
      </c>
      <c r="B311">
        <v>678</v>
      </c>
      <c r="C311" t="s">
        <v>851</v>
      </c>
      <c r="D311" t="e">
        <f>IF(#REF!&lt;&gt;"",#REF!,"")</f>
        <v>#REF!</v>
      </c>
      <c r="E311" t="s">
        <v>647</v>
      </c>
      <c r="F311" t="s">
        <v>843</v>
      </c>
    </row>
    <row r="312" spans="1:6" x14ac:dyDescent="0.2">
      <c r="A312" t="s">
        <v>839</v>
      </c>
      <c r="B312">
        <v>680</v>
      </c>
      <c r="C312" t="s">
        <v>684</v>
      </c>
      <c r="D312" t="e">
        <f>IF(#REF!&lt;&gt;"",#REF!,"")</f>
        <v>#REF!</v>
      </c>
      <c r="E312" t="s">
        <v>647</v>
      </c>
      <c r="F312" t="s">
        <v>844</v>
      </c>
    </row>
    <row r="313" spans="1:6" x14ac:dyDescent="0.2">
      <c r="A313" t="s">
        <v>839</v>
      </c>
      <c r="B313">
        <v>683</v>
      </c>
      <c r="C313" t="s">
        <v>824</v>
      </c>
      <c r="D313" t="e">
        <f>IF(#REF!&lt;&gt;"",#REF!,"")</f>
        <v>#REF!</v>
      </c>
      <c r="E313" t="s">
        <v>647</v>
      </c>
      <c r="F313" t="s">
        <v>844</v>
      </c>
    </row>
    <row r="314" spans="1:6" x14ac:dyDescent="0.2">
      <c r="A314" t="s">
        <v>839</v>
      </c>
      <c r="B314">
        <v>686</v>
      </c>
      <c r="C314" t="s">
        <v>852</v>
      </c>
      <c r="D314" t="e">
        <f>IF(#REF!&lt;&gt;"",#REF!,"")</f>
        <v>#REF!</v>
      </c>
      <c r="E314" t="s">
        <v>647</v>
      </c>
      <c r="F314" t="s">
        <v>844</v>
      </c>
    </row>
    <row r="315" spans="1:6" x14ac:dyDescent="0.2">
      <c r="A315" t="s">
        <v>839</v>
      </c>
      <c r="B315">
        <v>689</v>
      </c>
      <c r="C315" t="s">
        <v>853</v>
      </c>
      <c r="D315" t="e">
        <f>IF(#REF!&lt;&gt;"",#REF!,"")</f>
        <v>#REF!</v>
      </c>
      <c r="E315" t="s">
        <v>647</v>
      </c>
      <c r="F315" t="s">
        <v>844</v>
      </c>
    </row>
    <row r="316" spans="1:6" x14ac:dyDescent="0.2">
      <c r="A316" t="s">
        <v>854</v>
      </c>
      <c r="B316">
        <v>742</v>
      </c>
      <c r="C316" t="s">
        <v>707</v>
      </c>
      <c r="D316" s="237" t="e">
        <f>IF(#REF!&lt;&gt;"",#REF!,"")</f>
        <v>#REF!</v>
      </c>
      <c r="E316" t="s">
        <v>647</v>
      </c>
      <c r="F316" t="s">
        <v>651</v>
      </c>
    </row>
    <row r="317" spans="1:6" x14ac:dyDescent="0.2">
      <c r="A317" t="s">
        <v>854</v>
      </c>
      <c r="B317">
        <v>743</v>
      </c>
      <c r="C317" t="s">
        <v>710</v>
      </c>
      <c r="D317" s="237" t="e">
        <f>IF(#REF!&lt;&gt;"",#REF!,"")</f>
        <v>#REF!</v>
      </c>
      <c r="E317" t="s">
        <v>647</v>
      </c>
      <c r="F317" t="s">
        <v>651</v>
      </c>
    </row>
    <row r="318" spans="1:6" x14ac:dyDescent="0.2">
      <c r="A318" t="s">
        <v>854</v>
      </c>
      <c r="B318">
        <v>744</v>
      </c>
      <c r="C318" t="s">
        <v>712</v>
      </c>
      <c r="D318" s="237" t="e">
        <f>IF(#REF!&lt;&gt;"",#REF!,"")</f>
        <v>#REF!</v>
      </c>
      <c r="E318" t="s">
        <v>647</v>
      </c>
      <c r="F318" t="s">
        <v>651</v>
      </c>
    </row>
    <row r="319" spans="1:6" x14ac:dyDescent="0.2">
      <c r="A319" t="s">
        <v>854</v>
      </c>
      <c r="B319">
        <v>745</v>
      </c>
      <c r="C319" t="s">
        <v>855</v>
      </c>
      <c r="D319" s="237" t="e">
        <f>IF(#REF!&lt;&gt;"",#REF!,"")</f>
        <v>#REF!</v>
      </c>
      <c r="E319" t="s">
        <v>647</v>
      </c>
      <c r="F319" t="s">
        <v>651</v>
      </c>
    </row>
    <row r="320" spans="1:6" x14ac:dyDescent="0.2">
      <c r="A320" t="s">
        <v>854</v>
      </c>
      <c r="B320">
        <v>750</v>
      </c>
      <c r="C320" t="s">
        <v>819</v>
      </c>
      <c r="D320" t="e">
        <f>IF(#REF!&lt;&gt;"",#REF!,"")</f>
        <v>#REF!</v>
      </c>
      <c r="E320" t="s">
        <v>647</v>
      </c>
      <c r="F320" t="s">
        <v>843</v>
      </c>
    </row>
    <row r="321" spans="1:6" x14ac:dyDescent="0.2">
      <c r="A321" t="s">
        <v>854</v>
      </c>
      <c r="B321">
        <v>756</v>
      </c>
      <c r="C321" t="s">
        <v>719</v>
      </c>
      <c r="D321" t="e">
        <f>IF(#REF!&lt;&gt;"",#REF!,"")</f>
        <v>#REF!</v>
      </c>
      <c r="E321" t="s">
        <v>647</v>
      </c>
      <c r="F321" t="s">
        <v>844</v>
      </c>
    </row>
    <row r="322" spans="1:6" x14ac:dyDescent="0.2">
      <c r="A322" t="s">
        <v>854</v>
      </c>
      <c r="B322">
        <v>759</v>
      </c>
      <c r="C322" t="s">
        <v>721</v>
      </c>
      <c r="D322" t="e">
        <f>IF(#REF!&lt;&gt;"",#REF!,"")</f>
        <v>#REF!</v>
      </c>
      <c r="E322" t="s">
        <v>647</v>
      </c>
      <c r="F322" t="s">
        <v>844</v>
      </c>
    </row>
    <row r="323" spans="1:6" x14ac:dyDescent="0.2">
      <c r="A323" t="s">
        <v>854</v>
      </c>
      <c r="B323">
        <v>762</v>
      </c>
      <c r="C323" t="s">
        <v>723</v>
      </c>
      <c r="D323" t="e">
        <f>IF(#REF!&lt;&gt;"",#REF!,"")</f>
        <v>#REF!</v>
      </c>
      <c r="E323" t="s">
        <v>647</v>
      </c>
      <c r="F323" t="s">
        <v>844</v>
      </c>
    </row>
    <row r="324" spans="1:6" x14ac:dyDescent="0.2">
      <c r="A324" t="s">
        <v>854</v>
      </c>
      <c r="B324">
        <v>765</v>
      </c>
      <c r="C324" t="s">
        <v>856</v>
      </c>
      <c r="D324" t="e">
        <f>IF(#REF!&lt;&gt;"",#REF!,"")</f>
        <v>#REF!</v>
      </c>
      <c r="E324" t="s">
        <v>647</v>
      </c>
      <c r="F324" t="s">
        <v>844</v>
      </c>
    </row>
    <row r="325" spans="1:6" x14ac:dyDescent="0.2">
      <c r="A325" t="s">
        <v>854</v>
      </c>
      <c r="B325">
        <v>768</v>
      </c>
      <c r="C325" t="s">
        <v>857</v>
      </c>
      <c r="D325" t="e">
        <f>IF(#REF!&lt;&gt;"",#REF!,"")</f>
        <v>#REF!</v>
      </c>
      <c r="E325" t="s">
        <v>647</v>
      </c>
      <c r="F325" t="s">
        <v>843</v>
      </c>
    </row>
    <row r="326" spans="1:6" x14ac:dyDescent="0.2">
      <c r="A326" t="s">
        <v>854</v>
      </c>
      <c r="B326">
        <v>778</v>
      </c>
      <c r="C326" t="s">
        <v>725</v>
      </c>
      <c r="D326" s="237" t="e">
        <f>IF(#REF!&lt;&gt;"",#REF!,"")</f>
        <v>#REF!</v>
      </c>
      <c r="E326" t="s">
        <v>647</v>
      </c>
      <c r="F326" t="s">
        <v>651</v>
      </c>
    </row>
    <row r="327" spans="1:6" x14ac:dyDescent="0.2">
      <c r="A327" t="s">
        <v>854</v>
      </c>
      <c r="B327">
        <v>779</v>
      </c>
      <c r="C327" t="s">
        <v>727</v>
      </c>
      <c r="D327" s="237" t="e">
        <f>IF(#REF!&lt;&gt;"",#REF!,"")</f>
        <v>#REF!</v>
      </c>
      <c r="E327" t="s">
        <v>647</v>
      </c>
      <c r="F327" t="s">
        <v>651</v>
      </c>
    </row>
    <row r="328" spans="1:6" x14ac:dyDescent="0.2">
      <c r="A328" t="s">
        <v>854</v>
      </c>
      <c r="B328">
        <v>780</v>
      </c>
      <c r="C328" t="s">
        <v>729</v>
      </c>
      <c r="D328" s="237" t="e">
        <f>IF(#REF!&lt;&gt;"",#REF!,"")</f>
        <v>#REF!</v>
      </c>
      <c r="E328" t="s">
        <v>647</v>
      </c>
      <c r="F328" t="s">
        <v>651</v>
      </c>
    </row>
    <row r="329" spans="1:6" x14ac:dyDescent="0.2">
      <c r="A329" t="s">
        <v>854</v>
      </c>
      <c r="B329">
        <v>781</v>
      </c>
      <c r="C329" t="s">
        <v>858</v>
      </c>
      <c r="D329" s="237" t="e">
        <f>IF(#REF!&lt;&gt;"",#REF!,"")</f>
        <v>#REF!</v>
      </c>
      <c r="E329" t="s">
        <v>647</v>
      </c>
      <c r="F329" t="s">
        <v>651</v>
      </c>
    </row>
    <row r="330" spans="1:6" x14ac:dyDescent="0.2">
      <c r="A330" t="s">
        <v>854</v>
      </c>
      <c r="B330">
        <v>787</v>
      </c>
      <c r="C330" t="s">
        <v>839</v>
      </c>
      <c r="D330" t="e">
        <f>IF(#REF!&lt;&gt;"",#REF!,"")</f>
        <v>#REF!</v>
      </c>
      <c r="E330" t="s">
        <v>647</v>
      </c>
      <c r="F330" t="s">
        <v>843</v>
      </c>
    </row>
    <row r="331" spans="1:6" x14ac:dyDescent="0.2">
      <c r="A331" t="s">
        <v>854</v>
      </c>
      <c r="B331">
        <v>793</v>
      </c>
      <c r="C331" t="s">
        <v>735</v>
      </c>
      <c r="D331" t="e">
        <f>IF(#REF!&lt;&gt;"",#REF!,"")</f>
        <v>#REF!</v>
      </c>
      <c r="E331" t="s">
        <v>647</v>
      </c>
      <c r="F331" t="s">
        <v>844</v>
      </c>
    </row>
    <row r="332" spans="1:6" x14ac:dyDescent="0.2">
      <c r="A332" t="s">
        <v>854</v>
      </c>
      <c r="B332">
        <v>796</v>
      </c>
      <c r="C332" t="s">
        <v>737</v>
      </c>
      <c r="D332" t="e">
        <f>IF(#REF!&lt;&gt;"",#REF!,"")</f>
        <v>#REF!</v>
      </c>
      <c r="E332" t="s">
        <v>647</v>
      </c>
      <c r="F332" t="s">
        <v>844</v>
      </c>
    </row>
    <row r="333" spans="1:6" x14ac:dyDescent="0.2">
      <c r="A333" t="s">
        <v>854</v>
      </c>
      <c r="B333">
        <v>799</v>
      </c>
      <c r="C333" t="s">
        <v>859</v>
      </c>
      <c r="D333" t="e">
        <f>IF(#REF!&lt;&gt;"",#REF!,"")</f>
        <v>#REF!</v>
      </c>
      <c r="E333" t="s">
        <v>647</v>
      </c>
      <c r="F333" t="s">
        <v>844</v>
      </c>
    </row>
    <row r="334" spans="1:6" x14ac:dyDescent="0.2">
      <c r="A334" t="s">
        <v>854</v>
      </c>
      <c r="B334">
        <v>802</v>
      </c>
      <c r="C334" t="s">
        <v>860</v>
      </c>
      <c r="D334" t="e">
        <f>IF(#REF!&lt;&gt;"",#REF!,"")</f>
        <v>#REF!</v>
      </c>
      <c r="E334" t="s">
        <v>647</v>
      </c>
      <c r="F334" t="s">
        <v>844</v>
      </c>
    </row>
    <row r="335" spans="1:6" x14ac:dyDescent="0.2">
      <c r="A335" t="s">
        <v>854</v>
      </c>
      <c r="B335">
        <v>815</v>
      </c>
      <c r="C335" t="s">
        <v>739</v>
      </c>
      <c r="D335" s="237" t="e">
        <f>IF(#REF!&lt;&gt;"",#REF!,"")</f>
        <v>#REF!</v>
      </c>
      <c r="E335" t="s">
        <v>647</v>
      </c>
      <c r="F335" t="s">
        <v>651</v>
      </c>
    </row>
    <row r="336" spans="1:6" x14ac:dyDescent="0.2">
      <c r="A336" t="s">
        <v>854</v>
      </c>
      <c r="B336">
        <v>816</v>
      </c>
      <c r="C336" t="s">
        <v>741</v>
      </c>
      <c r="D336" s="237" t="e">
        <f>IF(#REF!&lt;&gt;"",#REF!,"")</f>
        <v>#REF!</v>
      </c>
      <c r="E336" t="s">
        <v>647</v>
      </c>
      <c r="F336" t="s">
        <v>651</v>
      </c>
    </row>
    <row r="337" spans="1:6" x14ac:dyDescent="0.2">
      <c r="A337" t="s">
        <v>854</v>
      </c>
      <c r="B337">
        <v>817</v>
      </c>
      <c r="C337" t="s">
        <v>861</v>
      </c>
      <c r="D337" s="237" t="e">
        <f>IF(#REF!&lt;&gt;"",#REF!,"")</f>
        <v>#REF!</v>
      </c>
      <c r="E337" t="s">
        <v>647</v>
      </c>
      <c r="F337" t="s">
        <v>651</v>
      </c>
    </row>
    <row r="338" spans="1:6" x14ac:dyDescent="0.2">
      <c r="A338" t="s">
        <v>854</v>
      </c>
      <c r="B338">
        <v>818</v>
      </c>
      <c r="C338" t="s">
        <v>862</v>
      </c>
      <c r="D338" s="237" t="e">
        <f>IF(#REF!&lt;&gt;"",#REF!,"")</f>
        <v>#REF!</v>
      </c>
      <c r="E338" t="s">
        <v>647</v>
      </c>
      <c r="F338" t="s">
        <v>651</v>
      </c>
    </row>
    <row r="339" spans="1:6" x14ac:dyDescent="0.2">
      <c r="A339" t="s">
        <v>854</v>
      </c>
      <c r="B339">
        <v>823</v>
      </c>
      <c r="C339" t="s">
        <v>863</v>
      </c>
      <c r="D339" t="e">
        <f>IF(#REF!&lt;&gt;"",#REF!,"")</f>
        <v>#REF!</v>
      </c>
      <c r="E339" t="s">
        <v>647</v>
      </c>
      <c r="F339" t="s">
        <v>843</v>
      </c>
    </row>
    <row r="340" spans="1:6" x14ac:dyDescent="0.2">
      <c r="A340" t="s">
        <v>854</v>
      </c>
      <c r="B340">
        <v>829</v>
      </c>
      <c r="C340" t="s">
        <v>747</v>
      </c>
      <c r="D340" t="e">
        <f>IF(#REF!&lt;&gt;"",#REF!,"")</f>
        <v>#REF!</v>
      </c>
      <c r="E340" t="s">
        <v>647</v>
      </c>
      <c r="F340" t="s">
        <v>844</v>
      </c>
    </row>
    <row r="341" spans="1:6" x14ac:dyDescent="0.2">
      <c r="A341" t="s">
        <v>854</v>
      </c>
      <c r="B341">
        <v>832</v>
      </c>
      <c r="C341" t="s">
        <v>749</v>
      </c>
      <c r="D341" t="e">
        <f>IF(#REF!&lt;&gt;"",#REF!,"")</f>
        <v>#REF!</v>
      </c>
      <c r="E341" t="s">
        <v>647</v>
      </c>
      <c r="F341" t="s">
        <v>844</v>
      </c>
    </row>
    <row r="342" spans="1:6" x14ac:dyDescent="0.2">
      <c r="A342" t="s">
        <v>854</v>
      </c>
      <c r="B342">
        <v>835</v>
      </c>
      <c r="C342" t="s">
        <v>864</v>
      </c>
      <c r="D342" t="e">
        <f>IF(#REF!&lt;&gt;"",#REF!,"")</f>
        <v>#REF!</v>
      </c>
      <c r="E342" t="s">
        <v>647</v>
      </c>
      <c r="F342" t="s">
        <v>844</v>
      </c>
    </row>
    <row r="343" spans="1:6" x14ac:dyDescent="0.2">
      <c r="A343" t="s">
        <v>854</v>
      </c>
      <c r="B343">
        <v>838</v>
      </c>
      <c r="C343" t="s">
        <v>865</v>
      </c>
      <c r="D343" t="e">
        <f>IF(#REF!&lt;&gt;"",#REF!,"")</f>
        <v>#REF!</v>
      </c>
      <c r="E343" t="s">
        <v>647</v>
      </c>
      <c r="F343" t="s">
        <v>844</v>
      </c>
    </row>
    <row r="344" spans="1:6" x14ac:dyDescent="0.2">
      <c r="A344" t="s">
        <v>854</v>
      </c>
      <c r="B344">
        <v>841</v>
      </c>
      <c r="C344" t="s">
        <v>866</v>
      </c>
      <c r="D344" t="e">
        <f>IF(#REF!&lt;&gt;"",#REF!,"")</f>
        <v>#REF!</v>
      </c>
      <c r="E344" t="s">
        <v>647</v>
      </c>
      <c r="F344" t="s">
        <v>843</v>
      </c>
    </row>
    <row r="345" spans="1:6" x14ac:dyDescent="0.2">
      <c r="A345" t="s">
        <v>854</v>
      </c>
      <c r="B345">
        <v>851</v>
      </c>
      <c r="C345" t="s">
        <v>751</v>
      </c>
      <c r="D345" s="237" t="e">
        <f>IF(#REF!&lt;&gt;"",#REF!,"")</f>
        <v>#REF!</v>
      </c>
      <c r="E345" t="s">
        <v>647</v>
      </c>
      <c r="F345" t="s">
        <v>651</v>
      </c>
    </row>
    <row r="346" spans="1:6" x14ac:dyDescent="0.2">
      <c r="A346" t="s">
        <v>854</v>
      </c>
      <c r="B346">
        <v>852</v>
      </c>
      <c r="C346" t="s">
        <v>753</v>
      </c>
      <c r="D346" s="237" t="e">
        <f>IF(#REF!&lt;&gt;"",#REF!,"")</f>
        <v>#REF!</v>
      </c>
      <c r="E346" t="s">
        <v>647</v>
      </c>
      <c r="F346" t="s">
        <v>651</v>
      </c>
    </row>
    <row r="347" spans="1:6" x14ac:dyDescent="0.2">
      <c r="A347" t="s">
        <v>854</v>
      </c>
      <c r="B347">
        <v>853</v>
      </c>
      <c r="C347" t="s">
        <v>867</v>
      </c>
      <c r="D347" s="237" t="e">
        <f>IF(#REF!&lt;&gt;"",#REF!,"")</f>
        <v>#REF!</v>
      </c>
      <c r="E347" t="s">
        <v>647</v>
      </c>
      <c r="F347" t="s">
        <v>651</v>
      </c>
    </row>
    <row r="348" spans="1:6" x14ac:dyDescent="0.2">
      <c r="A348" t="s">
        <v>854</v>
      </c>
      <c r="B348">
        <v>854</v>
      </c>
      <c r="C348" t="s">
        <v>868</v>
      </c>
      <c r="D348" s="237" t="e">
        <f>IF(#REF!&lt;&gt;"",#REF!,"")</f>
        <v>#REF!</v>
      </c>
      <c r="E348" t="s">
        <v>647</v>
      </c>
      <c r="F348" t="s">
        <v>651</v>
      </c>
    </row>
    <row r="349" spans="1:6" x14ac:dyDescent="0.2">
      <c r="A349" t="s">
        <v>854</v>
      </c>
      <c r="B349">
        <v>860</v>
      </c>
      <c r="C349" t="s">
        <v>869</v>
      </c>
      <c r="D349" t="e">
        <f>IF(#REF!&lt;&gt;"",#REF!,"")</f>
        <v>#REF!</v>
      </c>
      <c r="E349" t="s">
        <v>647</v>
      </c>
      <c r="F349" t="s">
        <v>843</v>
      </c>
    </row>
    <row r="350" spans="1:6" x14ac:dyDescent="0.2">
      <c r="A350" t="s">
        <v>854</v>
      </c>
      <c r="B350">
        <v>866</v>
      </c>
      <c r="C350" t="s">
        <v>759</v>
      </c>
      <c r="D350" t="e">
        <f>IF(#REF!&lt;&gt;"",#REF!,"")</f>
        <v>#REF!</v>
      </c>
      <c r="E350" t="s">
        <v>647</v>
      </c>
      <c r="F350" t="s">
        <v>844</v>
      </c>
    </row>
    <row r="351" spans="1:6" x14ac:dyDescent="0.2">
      <c r="A351" t="s">
        <v>854</v>
      </c>
      <c r="B351">
        <v>869</v>
      </c>
      <c r="C351" t="s">
        <v>761</v>
      </c>
      <c r="D351" t="e">
        <f>IF(#REF!&lt;&gt;"",#REF!,"")</f>
        <v>#REF!</v>
      </c>
      <c r="E351" t="s">
        <v>647</v>
      </c>
      <c r="F351" t="s">
        <v>844</v>
      </c>
    </row>
    <row r="352" spans="1:6" x14ac:dyDescent="0.2">
      <c r="A352" t="s">
        <v>854</v>
      </c>
      <c r="B352">
        <v>872</v>
      </c>
      <c r="C352" t="s">
        <v>870</v>
      </c>
      <c r="D352" t="e">
        <f>IF(#REF!&lt;&gt;"",#REF!,"")</f>
        <v>#REF!</v>
      </c>
      <c r="E352" t="s">
        <v>647</v>
      </c>
      <c r="F352" t="s">
        <v>844</v>
      </c>
    </row>
    <row r="353" spans="1:6" x14ac:dyDescent="0.2">
      <c r="A353" t="s">
        <v>854</v>
      </c>
      <c r="B353">
        <v>875</v>
      </c>
      <c r="C353" t="s">
        <v>871</v>
      </c>
      <c r="D353" t="e">
        <f>IF(#REF!&lt;&gt;"",#REF!,"")</f>
        <v>#REF!</v>
      </c>
      <c r="E353" t="s">
        <v>647</v>
      </c>
      <c r="F353" t="s">
        <v>844</v>
      </c>
    </row>
    <row r="354" spans="1:6" x14ac:dyDescent="0.2">
      <c r="A354" t="s">
        <v>854</v>
      </c>
      <c r="B354">
        <v>888</v>
      </c>
      <c r="C354" t="s">
        <v>763</v>
      </c>
      <c r="D354" s="237" t="e">
        <f>IF(#REF!&lt;&gt;"",#REF!,"")</f>
        <v>#REF!</v>
      </c>
      <c r="E354" t="s">
        <v>647</v>
      </c>
      <c r="F354" t="s">
        <v>651</v>
      </c>
    </row>
    <row r="355" spans="1:6" x14ac:dyDescent="0.2">
      <c r="A355" t="s">
        <v>854</v>
      </c>
      <c r="B355">
        <v>889</v>
      </c>
      <c r="C355" t="s">
        <v>765</v>
      </c>
      <c r="D355" s="237" t="e">
        <f>IF(#REF!&lt;&gt;"",#REF!,"")</f>
        <v>#REF!</v>
      </c>
      <c r="E355" t="s">
        <v>647</v>
      </c>
      <c r="F355" t="s">
        <v>651</v>
      </c>
    </row>
    <row r="356" spans="1:6" x14ac:dyDescent="0.2">
      <c r="A356" t="s">
        <v>854</v>
      </c>
      <c r="B356">
        <v>890</v>
      </c>
      <c r="C356" t="s">
        <v>872</v>
      </c>
      <c r="D356" s="237" t="e">
        <f>IF(#REF!&lt;&gt;"",#REF!,"")</f>
        <v>#REF!</v>
      </c>
      <c r="E356" t="s">
        <v>647</v>
      </c>
      <c r="F356" t="s">
        <v>651</v>
      </c>
    </row>
    <row r="357" spans="1:6" x14ac:dyDescent="0.2">
      <c r="A357" t="s">
        <v>854</v>
      </c>
      <c r="B357">
        <v>891</v>
      </c>
      <c r="C357" t="s">
        <v>873</v>
      </c>
      <c r="D357" s="237" t="e">
        <f>IF(#REF!&lt;&gt;"",#REF!,"")</f>
        <v>#REF!</v>
      </c>
      <c r="E357" t="s">
        <v>647</v>
      </c>
      <c r="F357" t="s">
        <v>651</v>
      </c>
    </row>
    <row r="358" spans="1:6" x14ac:dyDescent="0.2">
      <c r="A358" t="s">
        <v>854</v>
      </c>
      <c r="B358">
        <v>896</v>
      </c>
      <c r="C358" t="s">
        <v>874</v>
      </c>
      <c r="D358" t="e">
        <f>IF(#REF!&lt;&gt;"",#REF!,"")</f>
        <v>#REF!</v>
      </c>
      <c r="E358" t="s">
        <v>647</v>
      </c>
      <c r="F358" t="s">
        <v>843</v>
      </c>
    </row>
    <row r="359" spans="1:6" x14ac:dyDescent="0.2">
      <c r="A359" t="s">
        <v>854</v>
      </c>
      <c r="B359">
        <v>902</v>
      </c>
      <c r="C359" t="s">
        <v>702</v>
      </c>
      <c r="D359" t="e">
        <f>IF(#REF!&lt;&gt;"",#REF!,"")</f>
        <v>#REF!</v>
      </c>
      <c r="E359" t="s">
        <v>647</v>
      </c>
      <c r="F359" t="s">
        <v>844</v>
      </c>
    </row>
    <row r="360" spans="1:6" x14ac:dyDescent="0.2">
      <c r="A360" t="s">
        <v>854</v>
      </c>
      <c r="B360">
        <v>905</v>
      </c>
      <c r="C360" t="s">
        <v>769</v>
      </c>
      <c r="D360" t="e">
        <f>IF(#REF!&lt;&gt;"",#REF!,"")</f>
        <v>#REF!</v>
      </c>
      <c r="E360" t="s">
        <v>647</v>
      </c>
      <c r="F360" t="s">
        <v>844</v>
      </c>
    </row>
    <row r="361" spans="1:6" x14ac:dyDescent="0.2">
      <c r="A361" t="s">
        <v>854</v>
      </c>
      <c r="B361">
        <v>908</v>
      </c>
      <c r="C361" t="s">
        <v>875</v>
      </c>
      <c r="D361" t="e">
        <f>IF(#REF!&lt;&gt;"",#REF!,"")</f>
        <v>#REF!</v>
      </c>
      <c r="E361" t="s">
        <v>647</v>
      </c>
      <c r="F361" t="s">
        <v>844</v>
      </c>
    </row>
    <row r="362" spans="1:6" x14ac:dyDescent="0.2">
      <c r="A362" t="s">
        <v>854</v>
      </c>
      <c r="B362">
        <v>911</v>
      </c>
      <c r="C362" t="s">
        <v>876</v>
      </c>
      <c r="D362" t="e">
        <f>IF(#REF!&lt;&gt;"",#REF!,"")</f>
        <v>#REF!</v>
      </c>
      <c r="E362" t="s">
        <v>647</v>
      </c>
      <c r="F362" t="s">
        <v>844</v>
      </c>
    </row>
    <row r="363" spans="1:6" x14ac:dyDescent="0.2">
      <c r="A363" t="s">
        <v>854</v>
      </c>
      <c r="B363">
        <v>914</v>
      </c>
      <c r="C363" t="s">
        <v>877</v>
      </c>
      <c r="D363" t="e">
        <f>IF(#REF!&lt;&gt;"",#REF!,"")</f>
        <v>#REF!</v>
      </c>
      <c r="E363" t="s">
        <v>647</v>
      </c>
      <c r="F363" t="s">
        <v>843</v>
      </c>
    </row>
    <row r="364" spans="1:6" x14ac:dyDescent="0.2">
      <c r="A364" t="s">
        <v>854</v>
      </c>
      <c r="B364">
        <v>924</v>
      </c>
      <c r="C364" t="s">
        <v>772</v>
      </c>
      <c r="D364" s="237" t="e">
        <f>IF(#REF!&lt;&gt;"",#REF!,"")</f>
        <v>#REF!</v>
      </c>
      <c r="E364" t="s">
        <v>647</v>
      </c>
      <c r="F364" t="s">
        <v>651</v>
      </c>
    </row>
    <row r="365" spans="1:6" x14ac:dyDescent="0.2">
      <c r="A365" t="s">
        <v>854</v>
      </c>
      <c r="B365">
        <v>925</v>
      </c>
      <c r="C365" t="s">
        <v>775</v>
      </c>
      <c r="D365" s="237" t="e">
        <f>IF(#REF!&lt;&gt;"",#REF!,"")</f>
        <v>#REF!</v>
      </c>
      <c r="E365" t="s">
        <v>647</v>
      </c>
      <c r="F365" t="s">
        <v>651</v>
      </c>
    </row>
    <row r="366" spans="1:6" x14ac:dyDescent="0.2">
      <c r="A366" t="s">
        <v>854</v>
      </c>
      <c r="B366">
        <v>926</v>
      </c>
      <c r="C366" t="s">
        <v>878</v>
      </c>
      <c r="D366" s="237" t="e">
        <f>IF(#REF!&lt;&gt;"",#REF!,"")</f>
        <v>#REF!</v>
      </c>
      <c r="E366" t="s">
        <v>647</v>
      </c>
      <c r="F366" t="s">
        <v>651</v>
      </c>
    </row>
    <row r="367" spans="1:6" x14ac:dyDescent="0.2">
      <c r="A367" t="s">
        <v>854</v>
      </c>
      <c r="B367">
        <v>927</v>
      </c>
      <c r="C367" t="s">
        <v>879</v>
      </c>
      <c r="D367" s="237" t="e">
        <f>IF(#REF!&lt;&gt;"",#REF!,"")</f>
        <v>#REF!</v>
      </c>
      <c r="E367" t="s">
        <v>647</v>
      </c>
      <c r="F367" t="s">
        <v>651</v>
      </c>
    </row>
    <row r="368" spans="1:6" x14ac:dyDescent="0.2">
      <c r="A368" t="s">
        <v>854</v>
      </c>
      <c r="B368">
        <v>933</v>
      </c>
      <c r="C368" t="s">
        <v>880</v>
      </c>
      <c r="D368" t="e">
        <f>IF(#REF!&lt;&gt;"",#REF!,"")</f>
        <v>#REF!</v>
      </c>
      <c r="E368" t="s">
        <v>647</v>
      </c>
      <c r="F368" t="s">
        <v>843</v>
      </c>
    </row>
    <row r="369" spans="1:6" x14ac:dyDescent="0.2">
      <c r="A369" t="s">
        <v>854</v>
      </c>
      <c r="B369">
        <v>939</v>
      </c>
      <c r="C369" t="s">
        <v>784</v>
      </c>
      <c r="D369" t="e">
        <f>IF(#REF!&lt;&gt;"",#REF!,"")</f>
        <v>#REF!</v>
      </c>
      <c r="E369" t="s">
        <v>647</v>
      </c>
      <c r="F369" t="s">
        <v>844</v>
      </c>
    </row>
    <row r="370" spans="1:6" x14ac:dyDescent="0.2">
      <c r="A370" t="s">
        <v>854</v>
      </c>
      <c r="B370">
        <v>942</v>
      </c>
      <c r="C370" t="s">
        <v>787</v>
      </c>
      <c r="D370" t="e">
        <f>IF(#REF!&lt;&gt;"",#REF!,"")</f>
        <v>#REF!</v>
      </c>
      <c r="E370" t="s">
        <v>647</v>
      </c>
      <c r="F370" t="s">
        <v>844</v>
      </c>
    </row>
    <row r="371" spans="1:6" x14ac:dyDescent="0.2">
      <c r="A371" t="s">
        <v>854</v>
      </c>
      <c r="B371">
        <v>945</v>
      </c>
      <c r="C371" t="s">
        <v>881</v>
      </c>
      <c r="D371" t="e">
        <f>IF(#REF!&lt;&gt;"",#REF!,"")</f>
        <v>#REF!</v>
      </c>
      <c r="E371" t="s">
        <v>647</v>
      </c>
      <c r="F371" t="s">
        <v>844</v>
      </c>
    </row>
    <row r="372" spans="1:6" x14ac:dyDescent="0.2">
      <c r="A372" t="s">
        <v>854</v>
      </c>
      <c r="B372">
        <v>948</v>
      </c>
      <c r="C372" t="s">
        <v>882</v>
      </c>
      <c r="D372" t="e">
        <f>IF(#REF!&lt;&gt;"",#REF!,"")</f>
        <v>#REF!</v>
      </c>
      <c r="E372" t="s">
        <v>647</v>
      </c>
      <c r="F372" t="s">
        <v>844</v>
      </c>
    </row>
    <row r="373" spans="1:6" x14ac:dyDescent="0.2">
      <c r="A373" t="s">
        <v>854</v>
      </c>
      <c r="B373">
        <v>961</v>
      </c>
      <c r="C373" t="s">
        <v>790</v>
      </c>
      <c r="D373" s="237" t="e">
        <f>IF(#REF!&lt;&gt;"",#REF!,"")</f>
        <v>#REF!</v>
      </c>
      <c r="E373" t="s">
        <v>647</v>
      </c>
      <c r="F373" t="s">
        <v>651</v>
      </c>
    </row>
    <row r="374" spans="1:6" x14ac:dyDescent="0.2">
      <c r="A374" t="s">
        <v>854</v>
      </c>
      <c r="B374">
        <v>962</v>
      </c>
      <c r="C374" t="s">
        <v>793</v>
      </c>
      <c r="D374" s="237" t="e">
        <f>IF(#REF!&lt;&gt;"",#REF!,"")</f>
        <v>#REF!</v>
      </c>
      <c r="E374" t="s">
        <v>647</v>
      </c>
      <c r="F374" t="s">
        <v>651</v>
      </c>
    </row>
    <row r="375" spans="1:6" x14ac:dyDescent="0.2">
      <c r="A375" t="s">
        <v>854</v>
      </c>
      <c r="B375">
        <v>963</v>
      </c>
      <c r="C375" t="s">
        <v>883</v>
      </c>
      <c r="D375" s="237" t="e">
        <f>IF(#REF!&lt;&gt;"",#REF!,"")</f>
        <v>#REF!</v>
      </c>
      <c r="E375" t="s">
        <v>647</v>
      </c>
      <c r="F375" t="s">
        <v>651</v>
      </c>
    </row>
    <row r="376" spans="1:6" x14ac:dyDescent="0.2">
      <c r="A376" t="s">
        <v>854</v>
      </c>
      <c r="B376">
        <v>964</v>
      </c>
      <c r="C376" t="s">
        <v>884</v>
      </c>
      <c r="D376" s="237" t="e">
        <f>IF(#REF!&lt;&gt;"",#REF!,"")</f>
        <v>#REF!</v>
      </c>
      <c r="E376" t="s">
        <v>647</v>
      </c>
      <c r="F376" t="s">
        <v>651</v>
      </c>
    </row>
    <row r="377" spans="1:6" x14ac:dyDescent="0.2">
      <c r="A377" t="s">
        <v>854</v>
      </c>
      <c r="B377">
        <v>969</v>
      </c>
      <c r="C377" t="s">
        <v>885</v>
      </c>
      <c r="D377" t="e">
        <f>IF(#REF!&lt;&gt;"",#REF!,"")</f>
        <v>#REF!</v>
      </c>
      <c r="E377" t="s">
        <v>647</v>
      </c>
      <c r="F377" t="s">
        <v>843</v>
      </c>
    </row>
    <row r="378" spans="1:6" x14ac:dyDescent="0.2">
      <c r="A378" t="s">
        <v>854</v>
      </c>
      <c r="B378">
        <v>975</v>
      </c>
      <c r="C378" t="s">
        <v>886</v>
      </c>
      <c r="D378" t="e">
        <f>IF(#REF!&lt;&gt;"",#REF!,"")</f>
        <v>#REF!</v>
      </c>
      <c r="E378" t="s">
        <v>647</v>
      </c>
      <c r="F378" t="s">
        <v>844</v>
      </c>
    </row>
    <row r="379" spans="1:6" x14ac:dyDescent="0.2">
      <c r="A379" t="s">
        <v>854</v>
      </c>
      <c r="B379">
        <v>978</v>
      </c>
      <c r="C379" t="s">
        <v>887</v>
      </c>
      <c r="D379" t="e">
        <f>IF(#REF!&lt;&gt;"",#REF!,"")</f>
        <v>#REF!</v>
      </c>
      <c r="E379" t="s">
        <v>647</v>
      </c>
      <c r="F379" t="s">
        <v>844</v>
      </c>
    </row>
    <row r="380" spans="1:6" x14ac:dyDescent="0.2">
      <c r="A380" t="s">
        <v>854</v>
      </c>
      <c r="B380">
        <v>981</v>
      </c>
      <c r="C380" t="s">
        <v>888</v>
      </c>
      <c r="D380" t="e">
        <f>IF(#REF!&lt;&gt;"",#REF!,"")</f>
        <v>#REF!</v>
      </c>
      <c r="E380" t="s">
        <v>647</v>
      </c>
      <c r="F380" t="s">
        <v>844</v>
      </c>
    </row>
    <row r="381" spans="1:6" x14ac:dyDescent="0.2">
      <c r="A381" t="s">
        <v>854</v>
      </c>
      <c r="B381">
        <v>984</v>
      </c>
      <c r="C381" t="s">
        <v>889</v>
      </c>
      <c r="D381" t="e">
        <f>IF(#REF!&lt;&gt;"",#REF!,"")</f>
        <v>#REF!</v>
      </c>
      <c r="E381" t="s">
        <v>647</v>
      </c>
      <c r="F381" t="s">
        <v>844</v>
      </c>
    </row>
    <row r="382" spans="1:6" x14ac:dyDescent="0.2">
      <c r="A382" t="s">
        <v>854</v>
      </c>
      <c r="B382">
        <v>987</v>
      </c>
      <c r="C382" t="s">
        <v>890</v>
      </c>
      <c r="D382" t="e">
        <f>IF(#REF!&lt;&gt;"",#REF!,"")</f>
        <v>#REF!</v>
      </c>
      <c r="E382" t="s">
        <v>647</v>
      </c>
      <c r="F382" t="s">
        <v>843</v>
      </c>
    </row>
    <row r="383" spans="1:6" x14ac:dyDescent="0.2">
      <c r="A383" t="s">
        <v>854</v>
      </c>
      <c r="B383">
        <v>997</v>
      </c>
      <c r="C383" t="s">
        <v>816</v>
      </c>
      <c r="D383" s="237" t="e">
        <f>IF(#REF!&lt;&gt;"",#REF!,"")</f>
        <v>#REF!</v>
      </c>
      <c r="E383" t="s">
        <v>647</v>
      </c>
      <c r="F383" t="s">
        <v>651</v>
      </c>
    </row>
    <row r="384" spans="1:6" x14ac:dyDescent="0.2">
      <c r="A384" t="s">
        <v>854</v>
      </c>
      <c r="B384">
        <v>998</v>
      </c>
      <c r="C384" t="s">
        <v>891</v>
      </c>
      <c r="D384" s="237" t="e">
        <f>IF(#REF!&lt;&gt;"",#REF!,"")</f>
        <v>#REF!</v>
      </c>
      <c r="E384" t="s">
        <v>647</v>
      </c>
      <c r="F384" t="s">
        <v>651</v>
      </c>
    </row>
    <row r="385" spans="1:6" x14ac:dyDescent="0.2">
      <c r="A385" t="s">
        <v>854</v>
      </c>
      <c r="B385">
        <v>999</v>
      </c>
      <c r="C385" t="s">
        <v>892</v>
      </c>
      <c r="D385" s="237" t="e">
        <f>IF(#REF!&lt;&gt;"",#REF!,"")</f>
        <v>#REF!</v>
      </c>
      <c r="E385" t="s">
        <v>647</v>
      </c>
      <c r="F385" t="s">
        <v>651</v>
      </c>
    </row>
    <row r="386" spans="1:6" x14ac:dyDescent="0.2">
      <c r="A386" t="s">
        <v>854</v>
      </c>
      <c r="B386">
        <v>1000</v>
      </c>
      <c r="C386" t="s">
        <v>893</v>
      </c>
      <c r="D386" s="237" t="e">
        <f>IF(#REF!&lt;&gt;"",#REF!,"")</f>
        <v>#REF!</v>
      </c>
      <c r="E386" t="s">
        <v>647</v>
      </c>
      <c r="F386" t="s">
        <v>651</v>
      </c>
    </row>
    <row r="387" spans="1:6" x14ac:dyDescent="0.2">
      <c r="A387" t="s">
        <v>854</v>
      </c>
      <c r="B387">
        <v>1006</v>
      </c>
      <c r="C387" t="s">
        <v>894</v>
      </c>
      <c r="D387" t="e">
        <f>IF(#REF!&lt;&gt;"",#REF!,"")</f>
        <v>#REF!</v>
      </c>
      <c r="E387" t="s">
        <v>647</v>
      </c>
      <c r="F387" t="s">
        <v>843</v>
      </c>
    </row>
    <row r="388" spans="1:6" x14ac:dyDescent="0.2">
      <c r="A388" t="s">
        <v>854</v>
      </c>
      <c r="B388">
        <v>1012</v>
      </c>
      <c r="C388" t="s">
        <v>895</v>
      </c>
      <c r="D388" t="e">
        <f>IF(#REF!&lt;&gt;"",#REF!,"")</f>
        <v>#REF!</v>
      </c>
      <c r="E388" t="s">
        <v>647</v>
      </c>
      <c r="F388" t="s">
        <v>844</v>
      </c>
    </row>
    <row r="389" spans="1:6" x14ac:dyDescent="0.2">
      <c r="A389" t="s">
        <v>854</v>
      </c>
      <c r="B389">
        <v>1015</v>
      </c>
      <c r="C389" t="s">
        <v>896</v>
      </c>
      <c r="D389" t="e">
        <f>IF(#REF!&lt;&gt;"",#REF!,"")</f>
        <v>#REF!</v>
      </c>
      <c r="E389" t="s">
        <v>647</v>
      </c>
      <c r="F389" t="s">
        <v>844</v>
      </c>
    </row>
    <row r="390" spans="1:6" x14ac:dyDescent="0.2">
      <c r="A390" t="s">
        <v>854</v>
      </c>
      <c r="B390">
        <v>1018</v>
      </c>
      <c r="C390" t="s">
        <v>897</v>
      </c>
      <c r="D390" t="e">
        <f>IF(#REF!&lt;&gt;"",#REF!,"")</f>
        <v>#REF!</v>
      </c>
      <c r="E390" t="s">
        <v>647</v>
      </c>
      <c r="F390" t="s">
        <v>844</v>
      </c>
    </row>
    <row r="391" spans="1:6" x14ac:dyDescent="0.2">
      <c r="A391" t="s">
        <v>854</v>
      </c>
      <c r="B391">
        <v>1021</v>
      </c>
      <c r="C391" t="s">
        <v>898</v>
      </c>
      <c r="D391" t="e">
        <f>IF(#REF!&lt;&gt;"",#REF!,"")</f>
        <v>#REF!</v>
      </c>
      <c r="E391" t="s">
        <v>647</v>
      </c>
      <c r="F391" t="s">
        <v>844</v>
      </c>
    </row>
    <row r="392" spans="1:6" x14ac:dyDescent="0.2">
      <c r="A392" t="s">
        <v>853</v>
      </c>
      <c r="B392">
        <v>1036</v>
      </c>
      <c r="C392" t="s">
        <v>899</v>
      </c>
      <c r="D392" s="237" t="e">
        <f>IF('P9(世田谷区)'!#REF!&lt;&gt;"",'P9(世田谷区)'!#REF!,"")</f>
        <v>#REF!</v>
      </c>
      <c r="E392" t="s">
        <v>647</v>
      </c>
      <c r="F392" t="s">
        <v>651</v>
      </c>
    </row>
    <row r="393" spans="1:6" x14ac:dyDescent="0.2">
      <c r="A393" t="s">
        <v>853</v>
      </c>
      <c r="B393">
        <v>1046</v>
      </c>
      <c r="C393" t="s">
        <v>900</v>
      </c>
      <c r="D393" s="237" t="str">
        <f>IF('P9(世田谷区)'!B6&lt;&gt;"",'P9(世田谷区)'!B6,"")</f>
        <v/>
      </c>
      <c r="E393" t="s">
        <v>647</v>
      </c>
      <c r="F393" t="s">
        <v>651</v>
      </c>
    </row>
    <row r="394" spans="1:6" x14ac:dyDescent="0.2">
      <c r="A394" t="s">
        <v>853</v>
      </c>
      <c r="B394">
        <v>1047</v>
      </c>
      <c r="C394" t="s">
        <v>901</v>
      </c>
      <c r="D394" s="237" t="str">
        <f>IF('P9(世田谷区)'!D6&lt;&gt;"",'P9(世田谷区)'!D6,"")</f>
        <v/>
      </c>
      <c r="E394" t="s">
        <v>647</v>
      </c>
      <c r="F394" t="s">
        <v>651</v>
      </c>
    </row>
    <row r="395" spans="1:6" x14ac:dyDescent="0.2">
      <c r="A395" t="s">
        <v>853</v>
      </c>
      <c r="B395">
        <v>1048</v>
      </c>
      <c r="C395" t="s">
        <v>731</v>
      </c>
      <c r="D395" s="237" t="str">
        <f>IF('P9(世田谷区)'!F6&lt;&gt;"",'P9(世田谷区)'!F6,"")</f>
        <v/>
      </c>
      <c r="E395" t="s">
        <v>647</v>
      </c>
      <c r="F395" t="s">
        <v>651</v>
      </c>
    </row>
    <row r="396" spans="1:6" x14ac:dyDescent="0.2">
      <c r="A396" t="s">
        <v>853</v>
      </c>
      <c r="B396">
        <v>1049</v>
      </c>
      <c r="C396" t="s">
        <v>680</v>
      </c>
      <c r="D396" s="238" t="str">
        <f>IF('P9(世田谷区)'!G6&lt;&gt;"",'P9(世田谷区)'!G6,"")</f>
        <v/>
      </c>
      <c r="E396" t="s">
        <v>647</v>
      </c>
      <c r="F396" t="s">
        <v>668</v>
      </c>
    </row>
    <row r="397" spans="1:6" x14ac:dyDescent="0.2">
      <c r="A397" t="s">
        <v>853</v>
      </c>
      <c r="B397">
        <v>1050</v>
      </c>
      <c r="C397" t="s">
        <v>732</v>
      </c>
      <c r="D397" s="237" t="str">
        <f>IF('P9(世田谷区)'!H6&lt;&gt;"",'P9(世田谷区)'!H6,"")</f>
        <v/>
      </c>
      <c r="E397" t="s">
        <v>647</v>
      </c>
      <c r="F397" t="s">
        <v>651</v>
      </c>
    </row>
    <row r="398" spans="1:6" x14ac:dyDescent="0.2">
      <c r="A398" t="s">
        <v>853</v>
      </c>
      <c r="B398">
        <v>1052</v>
      </c>
      <c r="C398" t="s">
        <v>849</v>
      </c>
      <c r="D398" s="237" t="str">
        <f>IF('P9(世田谷区)'!J6&lt;&gt;"",'P9(世田谷区)'!J6,"")</f>
        <v/>
      </c>
      <c r="E398" t="s">
        <v>647</v>
      </c>
      <c r="F398" t="s">
        <v>651</v>
      </c>
    </row>
    <row r="399" spans="1:6" x14ac:dyDescent="0.2">
      <c r="A399" t="s">
        <v>853</v>
      </c>
      <c r="B399">
        <v>1054</v>
      </c>
      <c r="C399" t="s">
        <v>902</v>
      </c>
      <c r="D399" s="237" t="str">
        <f>IF('P9(世田谷区)'!L6&lt;&gt;"",'P9(世田谷区)'!L6,"")</f>
        <v/>
      </c>
      <c r="E399" t="s">
        <v>647</v>
      </c>
      <c r="F399" t="s">
        <v>651</v>
      </c>
    </row>
    <row r="400" spans="1:6" x14ac:dyDescent="0.2">
      <c r="A400" t="s">
        <v>853</v>
      </c>
      <c r="B400">
        <v>1055</v>
      </c>
      <c r="C400" t="s">
        <v>903</v>
      </c>
      <c r="D400" s="237" t="str">
        <f>IF('P9(世田谷区)'!B7&lt;&gt;"",'P9(世田谷区)'!B7,"")</f>
        <v/>
      </c>
      <c r="E400" t="s">
        <v>647</v>
      </c>
      <c r="F400" t="s">
        <v>651</v>
      </c>
    </row>
    <row r="401" spans="1:6" x14ac:dyDescent="0.2">
      <c r="A401" t="s">
        <v>853</v>
      </c>
      <c r="B401">
        <v>1056</v>
      </c>
      <c r="C401" t="s">
        <v>904</v>
      </c>
      <c r="D401" s="237" t="str">
        <f>IF('P9(世田谷区)'!D7&lt;&gt;"",'P9(世田谷区)'!D7,"")</f>
        <v/>
      </c>
      <c r="E401" t="s">
        <v>647</v>
      </c>
      <c r="F401" t="s">
        <v>651</v>
      </c>
    </row>
    <row r="402" spans="1:6" x14ac:dyDescent="0.2">
      <c r="A402" t="s">
        <v>853</v>
      </c>
      <c r="B402">
        <v>1057</v>
      </c>
      <c r="C402" t="s">
        <v>736</v>
      </c>
      <c r="D402" s="237" t="str">
        <f>IF('P9(世田谷区)'!F7&lt;&gt;"",'P9(世田谷区)'!F7,"")</f>
        <v/>
      </c>
      <c r="E402" t="s">
        <v>647</v>
      </c>
      <c r="F402" t="s">
        <v>651</v>
      </c>
    </row>
    <row r="403" spans="1:6" x14ac:dyDescent="0.2">
      <c r="A403" t="s">
        <v>853</v>
      </c>
      <c r="B403">
        <v>1058</v>
      </c>
      <c r="C403" t="s">
        <v>682</v>
      </c>
      <c r="D403" s="238" t="str">
        <f>IF('P9(世田谷区)'!G7&lt;&gt;"",'P9(世田谷区)'!G7,"")</f>
        <v/>
      </c>
      <c r="E403" t="s">
        <v>647</v>
      </c>
      <c r="F403" t="s">
        <v>668</v>
      </c>
    </row>
    <row r="404" spans="1:6" x14ac:dyDescent="0.2">
      <c r="A404" t="s">
        <v>853</v>
      </c>
      <c r="B404">
        <v>1059</v>
      </c>
      <c r="C404" t="s">
        <v>737</v>
      </c>
      <c r="D404" s="237" t="str">
        <f>IF('P9(世田谷区)'!H7&lt;&gt;"",'P9(世田谷区)'!H7,"")</f>
        <v/>
      </c>
      <c r="E404" t="s">
        <v>647</v>
      </c>
      <c r="F404" t="s">
        <v>651</v>
      </c>
    </row>
    <row r="405" spans="1:6" x14ac:dyDescent="0.2">
      <c r="A405" t="s">
        <v>853</v>
      </c>
      <c r="B405">
        <v>1061</v>
      </c>
      <c r="C405" t="s">
        <v>905</v>
      </c>
      <c r="D405" s="237" t="str">
        <f>IF('P9(世田谷区)'!J7&lt;&gt;"",'P9(世田谷区)'!J7,"")</f>
        <v/>
      </c>
      <c r="E405" t="s">
        <v>647</v>
      </c>
      <c r="F405" t="s">
        <v>651</v>
      </c>
    </row>
    <row r="406" spans="1:6" x14ac:dyDescent="0.2">
      <c r="A406" t="s">
        <v>853</v>
      </c>
      <c r="B406">
        <v>1063</v>
      </c>
      <c r="C406" t="s">
        <v>906</v>
      </c>
      <c r="D406" s="237" t="str">
        <f>IF('P9(世田谷区)'!L7&lt;&gt;"",'P9(世田谷区)'!L7,"")</f>
        <v/>
      </c>
      <c r="E406" t="s">
        <v>647</v>
      </c>
      <c r="F406" t="s">
        <v>651</v>
      </c>
    </row>
    <row r="407" spans="1:6" x14ac:dyDescent="0.2">
      <c r="A407" t="s">
        <v>853</v>
      </c>
      <c r="B407">
        <v>1064</v>
      </c>
      <c r="C407" t="s">
        <v>907</v>
      </c>
      <c r="D407" s="237" t="str">
        <f>IF('P9(世田谷区)'!B8&lt;&gt;"",'P9(世田谷区)'!B8,"")</f>
        <v/>
      </c>
      <c r="E407" t="s">
        <v>647</v>
      </c>
      <c r="F407" t="s">
        <v>651</v>
      </c>
    </row>
    <row r="408" spans="1:6" x14ac:dyDescent="0.2">
      <c r="A408" t="s">
        <v>853</v>
      </c>
      <c r="B408">
        <v>1065</v>
      </c>
      <c r="C408" t="s">
        <v>908</v>
      </c>
      <c r="D408" s="237" t="str">
        <f>IF('P9(世田谷区)'!D8&lt;&gt;"",'P9(世田谷区)'!D8,"")</f>
        <v/>
      </c>
      <c r="E408" t="s">
        <v>647</v>
      </c>
      <c r="F408" t="s">
        <v>651</v>
      </c>
    </row>
    <row r="409" spans="1:6" x14ac:dyDescent="0.2">
      <c r="A409" t="s">
        <v>853</v>
      </c>
      <c r="B409">
        <v>1066</v>
      </c>
      <c r="C409" t="s">
        <v>740</v>
      </c>
      <c r="D409" s="237" t="str">
        <f>IF('P9(世田谷区)'!F8&lt;&gt;"",'P9(世田谷区)'!F8,"")</f>
        <v/>
      </c>
      <c r="E409" t="s">
        <v>647</v>
      </c>
      <c r="F409" t="s">
        <v>651</v>
      </c>
    </row>
    <row r="410" spans="1:6" x14ac:dyDescent="0.2">
      <c r="A410" t="s">
        <v>853</v>
      </c>
      <c r="B410">
        <v>1067</v>
      </c>
      <c r="C410" t="s">
        <v>684</v>
      </c>
      <c r="D410" s="238" t="str">
        <f>IF('P9(世田谷区)'!G8&lt;&gt;"",'P9(世田谷区)'!G8,"")</f>
        <v/>
      </c>
      <c r="E410" t="s">
        <v>647</v>
      </c>
      <c r="F410" t="s">
        <v>668</v>
      </c>
    </row>
    <row r="411" spans="1:6" x14ac:dyDescent="0.2">
      <c r="A411" t="s">
        <v>853</v>
      </c>
      <c r="B411">
        <v>1068</v>
      </c>
      <c r="C411" t="s">
        <v>741</v>
      </c>
      <c r="D411" s="237" t="str">
        <f>IF('P9(世田谷区)'!H8&lt;&gt;"",'P9(世田谷区)'!H8,"")</f>
        <v/>
      </c>
      <c r="E411" t="s">
        <v>647</v>
      </c>
      <c r="F411" t="s">
        <v>651</v>
      </c>
    </row>
    <row r="412" spans="1:6" x14ac:dyDescent="0.2">
      <c r="A412" t="s">
        <v>853</v>
      </c>
      <c r="B412">
        <v>1070</v>
      </c>
      <c r="C412" t="s">
        <v>824</v>
      </c>
      <c r="D412" s="237" t="str">
        <f>IF('P9(世田谷区)'!J8&lt;&gt;"",'P9(世田谷区)'!J8,"")</f>
        <v/>
      </c>
      <c r="E412" t="s">
        <v>647</v>
      </c>
      <c r="F412" t="s">
        <v>651</v>
      </c>
    </row>
    <row r="413" spans="1:6" x14ac:dyDescent="0.2">
      <c r="A413" t="s">
        <v>853</v>
      </c>
      <c r="B413">
        <v>1072</v>
      </c>
      <c r="C413" t="s">
        <v>909</v>
      </c>
      <c r="D413" s="237" t="str">
        <f>IF('P9(世田谷区)'!L8&lt;&gt;"",'P9(世田谷区)'!L8,"")</f>
        <v/>
      </c>
      <c r="E413" t="s">
        <v>647</v>
      </c>
      <c r="F413" t="s">
        <v>651</v>
      </c>
    </row>
    <row r="414" spans="1:6" x14ac:dyDescent="0.2">
      <c r="A414" t="s">
        <v>853</v>
      </c>
      <c r="B414">
        <v>1073</v>
      </c>
      <c r="C414" t="s">
        <v>910</v>
      </c>
      <c r="D414" s="237" t="str">
        <f>IF('P9(世田谷区)'!B9&lt;&gt;"",'P9(世田谷区)'!B9,"")</f>
        <v/>
      </c>
      <c r="E414" t="s">
        <v>647</v>
      </c>
      <c r="F414" t="s">
        <v>651</v>
      </c>
    </row>
    <row r="415" spans="1:6" x14ac:dyDescent="0.2">
      <c r="A415" t="s">
        <v>853</v>
      </c>
      <c r="B415">
        <v>1074</v>
      </c>
      <c r="C415" t="s">
        <v>911</v>
      </c>
      <c r="D415" s="237" t="str">
        <f>IF('P9(世田谷区)'!D9&lt;&gt;"",'P9(世田谷区)'!D9,"")</f>
        <v/>
      </c>
      <c r="E415" t="s">
        <v>647</v>
      </c>
      <c r="F415" t="s">
        <v>651</v>
      </c>
    </row>
    <row r="416" spans="1:6" x14ac:dyDescent="0.2">
      <c r="A416" t="s">
        <v>853</v>
      </c>
      <c r="B416">
        <v>1075</v>
      </c>
      <c r="C416" t="s">
        <v>744</v>
      </c>
      <c r="D416" s="237" t="str">
        <f>IF('P9(世田谷区)'!F9&lt;&gt;"",'P9(世田谷区)'!F9,"")</f>
        <v/>
      </c>
      <c r="E416" t="s">
        <v>647</v>
      </c>
      <c r="F416" t="s">
        <v>651</v>
      </c>
    </row>
    <row r="417" spans="1:6" x14ac:dyDescent="0.2">
      <c r="A417" t="s">
        <v>853</v>
      </c>
      <c r="B417">
        <v>1076</v>
      </c>
      <c r="C417" t="s">
        <v>686</v>
      </c>
      <c r="D417" s="238" t="str">
        <f>IF('P9(世田谷区)'!G9&lt;&gt;"",'P9(世田谷区)'!G9,"")</f>
        <v/>
      </c>
      <c r="E417" t="s">
        <v>647</v>
      </c>
      <c r="F417" t="s">
        <v>668</v>
      </c>
    </row>
    <row r="418" spans="1:6" x14ac:dyDescent="0.2">
      <c r="A418" t="s">
        <v>853</v>
      </c>
      <c r="B418">
        <v>1077</v>
      </c>
      <c r="C418" t="s">
        <v>745</v>
      </c>
      <c r="D418" s="237" t="str">
        <f>IF('P9(世田谷区)'!H9&lt;&gt;"",'P9(世田谷区)'!H9,"")</f>
        <v/>
      </c>
      <c r="E418" t="s">
        <v>647</v>
      </c>
      <c r="F418" t="s">
        <v>651</v>
      </c>
    </row>
    <row r="419" spans="1:6" x14ac:dyDescent="0.2">
      <c r="A419" t="s">
        <v>853</v>
      </c>
      <c r="B419">
        <v>1079</v>
      </c>
      <c r="C419" t="s">
        <v>912</v>
      </c>
      <c r="D419" s="237" t="str">
        <f>IF('P9(世田谷区)'!J9&lt;&gt;"",'P9(世田谷区)'!J9,"")</f>
        <v/>
      </c>
      <c r="E419" t="s">
        <v>647</v>
      </c>
      <c r="F419" t="s">
        <v>651</v>
      </c>
    </row>
    <row r="420" spans="1:6" x14ac:dyDescent="0.2">
      <c r="A420" t="s">
        <v>853</v>
      </c>
      <c r="B420">
        <v>1081</v>
      </c>
      <c r="C420" t="s">
        <v>913</v>
      </c>
      <c r="D420" s="237" t="str">
        <f>IF('P9(世田谷区)'!L9&lt;&gt;"",'P9(世田谷区)'!L9,"")</f>
        <v/>
      </c>
      <c r="E420" t="s">
        <v>647</v>
      </c>
      <c r="F420" t="s">
        <v>651</v>
      </c>
    </row>
    <row r="421" spans="1:6" x14ac:dyDescent="0.2">
      <c r="A421" t="s">
        <v>853</v>
      </c>
      <c r="B421">
        <v>1082</v>
      </c>
      <c r="C421" t="s">
        <v>914</v>
      </c>
      <c r="D421" s="237" t="str">
        <f>IF('P9(世田谷区)'!B10&lt;&gt;"",'P9(世田谷区)'!B10,"")</f>
        <v/>
      </c>
      <c r="E421" t="s">
        <v>647</v>
      </c>
      <c r="F421" t="s">
        <v>651</v>
      </c>
    </row>
    <row r="422" spans="1:6" x14ac:dyDescent="0.2">
      <c r="A422" t="s">
        <v>853</v>
      </c>
      <c r="B422">
        <v>1083</v>
      </c>
      <c r="C422" t="s">
        <v>915</v>
      </c>
      <c r="D422" s="237" t="str">
        <f>IF('P9(世田谷区)'!D10&lt;&gt;"",'P9(世田谷区)'!D10,"")</f>
        <v/>
      </c>
      <c r="E422" t="s">
        <v>647</v>
      </c>
      <c r="F422" t="s">
        <v>651</v>
      </c>
    </row>
    <row r="423" spans="1:6" x14ac:dyDescent="0.2">
      <c r="A423" t="s">
        <v>853</v>
      </c>
      <c r="B423">
        <v>1084</v>
      </c>
      <c r="C423" t="s">
        <v>748</v>
      </c>
      <c r="D423" s="237" t="str">
        <f>IF('P9(世田谷区)'!F10&lt;&gt;"",'P9(世田谷区)'!F10,"")</f>
        <v/>
      </c>
      <c r="E423" t="s">
        <v>647</v>
      </c>
      <c r="F423" t="s">
        <v>651</v>
      </c>
    </row>
    <row r="424" spans="1:6" x14ac:dyDescent="0.2">
      <c r="A424" t="s">
        <v>853</v>
      </c>
      <c r="B424">
        <v>1085</v>
      </c>
      <c r="C424" t="s">
        <v>688</v>
      </c>
      <c r="D424" s="238" t="str">
        <f>IF('P9(世田谷区)'!G10&lt;&gt;"",'P9(世田谷区)'!G10,"")</f>
        <v/>
      </c>
      <c r="E424" t="s">
        <v>647</v>
      </c>
      <c r="F424" t="s">
        <v>668</v>
      </c>
    </row>
    <row r="425" spans="1:6" x14ac:dyDescent="0.2">
      <c r="A425" t="s">
        <v>853</v>
      </c>
      <c r="B425">
        <v>1086</v>
      </c>
      <c r="C425" t="s">
        <v>749</v>
      </c>
      <c r="D425" s="237" t="str">
        <f>IF('P9(世田谷区)'!H10&lt;&gt;"",'P9(世田谷区)'!H10,"")</f>
        <v/>
      </c>
      <c r="E425" t="s">
        <v>647</v>
      </c>
      <c r="F425" t="s">
        <v>651</v>
      </c>
    </row>
    <row r="426" spans="1:6" x14ac:dyDescent="0.2">
      <c r="A426" t="s">
        <v>853</v>
      </c>
      <c r="B426">
        <v>1088</v>
      </c>
      <c r="C426" t="s">
        <v>916</v>
      </c>
      <c r="D426" s="237" t="str">
        <f>IF('P9(世田谷区)'!J10&lt;&gt;"",'P9(世田谷区)'!J10,"")</f>
        <v/>
      </c>
      <c r="E426" t="s">
        <v>647</v>
      </c>
      <c r="F426" t="s">
        <v>651</v>
      </c>
    </row>
    <row r="427" spans="1:6" x14ac:dyDescent="0.2">
      <c r="A427" t="s">
        <v>853</v>
      </c>
      <c r="B427">
        <v>1090</v>
      </c>
      <c r="C427" t="s">
        <v>917</v>
      </c>
      <c r="D427" s="237" t="str">
        <f>IF('P9(世田谷区)'!L10&lt;&gt;"",'P9(世田谷区)'!L10,"")</f>
        <v/>
      </c>
      <c r="E427" t="s">
        <v>647</v>
      </c>
      <c r="F427" t="s">
        <v>651</v>
      </c>
    </row>
    <row r="428" spans="1:6" x14ac:dyDescent="0.2">
      <c r="A428" t="s">
        <v>853</v>
      </c>
      <c r="B428">
        <v>1091</v>
      </c>
      <c r="C428" t="s">
        <v>918</v>
      </c>
      <c r="D428" s="237" t="str">
        <f>IF('P9(世田谷区)'!B11&lt;&gt;"",'P9(世田谷区)'!B11,"")</f>
        <v/>
      </c>
      <c r="E428" t="s">
        <v>647</v>
      </c>
      <c r="F428" t="s">
        <v>651</v>
      </c>
    </row>
    <row r="429" spans="1:6" x14ac:dyDescent="0.2">
      <c r="A429" t="s">
        <v>853</v>
      </c>
      <c r="B429">
        <v>1092</v>
      </c>
      <c r="C429" t="s">
        <v>919</v>
      </c>
      <c r="D429" s="237" t="str">
        <f>IF('P9(世田谷区)'!D11&lt;&gt;"",'P9(世田谷区)'!D11,"")</f>
        <v/>
      </c>
      <c r="E429" t="s">
        <v>647</v>
      </c>
      <c r="F429" t="s">
        <v>651</v>
      </c>
    </row>
    <row r="430" spans="1:6" x14ac:dyDescent="0.2">
      <c r="A430" t="s">
        <v>853</v>
      </c>
      <c r="B430">
        <v>1093</v>
      </c>
      <c r="C430" t="s">
        <v>752</v>
      </c>
      <c r="D430" s="237" t="str">
        <f>IF('P9(世田谷区)'!F11&lt;&gt;"",'P9(世田谷区)'!F11,"")</f>
        <v/>
      </c>
      <c r="E430" t="s">
        <v>647</v>
      </c>
      <c r="F430" t="s">
        <v>651</v>
      </c>
    </row>
    <row r="431" spans="1:6" x14ac:dyDescent="0.2">
      <c r="A431" t="s">
        <v>853</v>
      </c>
      <c r="B431">
        <v>1094</v>
      </c>
      <c r="C431" t="s">
        <v>690</v>
      </c>
      <c r="D431" s="238" t="str">
        <f>IF('P9(世田谷区)'!G11&lt;&gt;"",'P9(世田谷区)'!G11,"")</f>
        <v/>
      </c>
      <c r="E431" t="s">
        <v>647</v>
      </c>
      <c r="F431" t="s">
        <v>668</v>
      </c>
    </row>
    <row r="432" spans="1:6" x14ac:dyDescent="0.2">
      <c r="A432" t="s">
        <v>853</v>
      </c>
      <c r="B432">
        <v>1095</v>
      </c>
      <c r="C432" t="s">
        <v>753</v>
      </c>
      <c r="D432" s="237" t="str">
        <f>IF('P9(世田谷区)'!H11&lt;&gt;"",'P9(世田谷区)'!H11,"")</f>
        <v/>
      </c>
      <c r="E432" t="s">
        <v>647</v>
      </c>
      <c r="F432" t="s">
        <v>651</v>
      </c>
    </row>
    <row r="433" spans="1:6" x14ac:dyDescent="0.2">
      <c r="A433" t="s">
        <v>853</v>
      </c>
      <c r="B433">
        <v>1097</v>
      </c>
      <c r="C433" t="s">
        <v>920</v>
      </c>
      <c r="D433" s="237" t="str">
        <f>IF('P9(世田谷区)'!J11&lt;&gt;"",'P9(世田谷区)'!J11,"")</f>
        <v/>
      </c>
      <c r="E433" t="s">
        <v>647</v>
      </c>
      <c r="F433" t="s">
        <v>651</v>
      </c>
    </row>
    <row r="434" spans="1:6" x14ac:dyDescent="0.2">
      <c r="A434" t="s">
        <v>853</v>
      </c>
      <c r="B434">
        <v>1099</v>
      </c>
      <c r="C434" t="s">
        <v>921</v>
      </c>
      <c r="D434" s="237" t="str">
        <f>IF('P9(世田谷区)'!L11&lt;&gt;"",'P9(世田谷区)'!L11,"")</f>
        <v/>
      </c>
      <c r="E434" t="s">
        <v>647</v>
      </c>
      <c r="F434" t="s">
        <v>651</v>
      </c>
    </row>
    <row r="435" spans="1:6" x14ac:dyDescent="0.2">
      <c r="A435" t="s">
        <v>853</v>
      </c>
      <c r="B435">
        <v>1100</v>
      </c>
      <c r="C435" t="s">
        <v>922</v>
      </c>
      <c r="D435" s="237" t="str">
        <f>IF('P9(世田谷区)'!B12&lt;&gt;"",'P9(世田谷区)'!B12,"")</f>
        <v/>
      </c>
      <c r="E435" t="s">
        <v>647</v>
      </c>
      <c r="F435" t="s">
        <v>651</v>
      </c>
    </row>
    <row r="436" spans="1:6" x14ac:dyDescent="0.2">
      <c r="A436" t="s">
        <v>853</v>
      </c>
      <c r="B436">
        <v>1101</v>
      </c>
      <c r="C436" t="s">
        <v>923</v>
      </c>
      <c r="D436" s="237" t="str">
        <f>IF('P9(世田谷区)'!D12&lt;&gt;"",'P9(世田谷区)'!D12,"")</f>
        <v/>
      </c>
      <c r="E436" t="s">
        <v>647</v>
      </c>
      <c r="F436" t="s">
        <v>651</v>
      </c>
    </row>
    <row r="437" spans="1:6" x14ac:dyDescent="0.2">
      <c r="A437" t="s">
        <v>853</v>
      </c>
      <c r="B437">
        <v>1102</v>
      </c>
      <c r="C437" t="s">
        <v>756</v>
      </c>
      <c r="D437" s="237" t="str">
        <f>IF('P9(世田谷区)'!F12&lt;&gt;"",'P9(世田谷区)'!F12,"")</f>
        <v/>
      </c>
      <c r="E437" t="s">
        <v>647</v>
      </c>
      <c r="F437" t="s">
        <v>651</v>
      </c>
    </row>
    <row r="438" spans="1:6" x14ac:dyDescent="0.2">
      <c r="A438" t="s">
        <v>853</v>
      </c>
      <c r="B438">
        <v>1103</v>
      </c>
      <c r="C438" t="s">
        <v>692</v>
      </c>
      <c r="D438" s="238" t="str">
        <f>IF('P9(世田谷区)'!G12&lt;&gt;"",'P9(世田谷区)'!G12,"")</f>
        <v/>
      </c>
      <c r="E438" t="s">
        <v>647</v>
      </c>
      <c r="F438" t="s">
        <v>668</v>
      </c>
    </row>
    <row r="439" spans="1:6" x14ac:dyDescent="0.2">
      <c r="A439" t="s">
        <v>853</v>
      </c>
      <c r="B439">
        <v>1104</v>
      </c>
      <c r="C439" t="s">
        <v>757</v>
      </c>
      <c r="D439" s="237" t="str">
        <f>IF('P9(世田谷区)'!H12&lt;&gt;"",'P9(世田谷区)'!H12,"")</f>
        <v/>
      </c>
      <c r="E439" t="s">
        <v>647</v>
      </c>
      <c r="F439" t="s">
        <v>651</v>
      </c>
    </row>
    <row r="440" spans="1:6" x14ac:dyDescent="0.2">
      <c r="A440" t="s">
        <v>853</v>
      </c>
      <c r="B440">
        <v>1106</v>
      </c>
      <c r="C440" t="s">
        <v>924</v>
      </c>
      <c r="D440" s="237" t="str">
        <f>IF('P9(世田谷区)'!J12&lt;&gt;"",'P9(世田谷区)'!J12,"")</f>
        <v/>
      </c>
      <c r="E440" t="s">
        <v>647</v>
      </c>
      <c r="F440" t="s">
        <v>651</v>
      </c>
    </row>
    <row r="441" spans="1:6" x14ac:dyDescent="0.2">
      <c r="A441" t="s">
        <v>853</v>
      </c>
      <c r="B441">
        <v>1108</v>
      </c>
      <c r="C441" t="s">
        <v>925</v>
      </c>
      <c r="D441" s="237" t="str">
        <f>IF('P9(世田谷区)'!L12&lt;&gt;"",'P9(世田谷区)'!L12,"")</f>
        <v/>
      </c>
      <c r="E441" t="s">
        <v>647</v>
      </c>
      <c r="F441" t="s">
        <v>651</v>
      </c>
    </row>
    <row r="442" spans="1:6" x14ac:dyDescent="0.2">
      <c r="A442" t="s">
        <v>853</v>
      </c>
      <c r="B442">
        <v>1109</v>
      </c>
      <c r="C442" t="s">
        <v>926</v>
      </c>
      <c r="D442" s="237" t="str">
        <f>IF('P9(世田谷区)'!B13&lt;&gt;"",'P9(世田谷区)'!B13,"")</f>
        <v/>
      </c>
      <c r="E442" t="s">
        <v>647</v>
      </c>
      <c r="F442" t="s">
        <v>651</v>
      </c>
    </row>
    <row r="443" spans="1:6" x14ac:dyDescent="0.2">
      <c r="A443" t="s">
        <v>853</v>
      </c>
      <c r="B443">
        <v>1110</v>
      </c>
      <c r="C443" t="s">
        <v>927</v>
      </c>
      <c r="D443" s="237" t="str">
        <f>IF('P9(世田谷区)'!D13&lt;&gt;"",'P9(世田谷区)'!D13,"")</f>
        <v/>
      </c>
      <c r="E443" t="s">
        <v>647</v>
      </c>
      <c r="F443" t="s">
        <v>651</v>
      </c>
    </row>
    <row r="444" spans="1:6" x14ac:dyDescent="0.2">
      <c r="A444" t="s">
        <v>853</v>
      </c>
      <c r="B444">
        <v>1111</v>
      </c>
      <c r="C444" t="s">
        <v>760</v>
      </c>
      <c r="D444" s="237" t="str">
        <f>IF('P9(世田谷区)'!F13&lt;&gt;"",'P9(世田谷区)'!F13,"")</f>
        <v/>
      </c>
      <c r="E444" t="s">
        <v>647</v>
      </c>
      <c r="F444" t="s">
        <v>651</v>
      </c>
    </row>
    <row r="445" spans="1:6" x14ac:dyDescent="0.2">
      <c r="A445" t="s">
        <v>853</v>
      </c>
      <c r="B445">
        <v>1112</v>
      </c>
      <c r="C445" t="s">
        <v>694</v>
      </c>
      <c r="D445" s="238" t="str">
        <f>IF('P9(世田谷区)'!G13&lt;&gt;"",'P9(世田谷区)'!G13,"")</f>
        <v/>
      </c>
      <c r="E445" t="s">
        <v>647</v>
      </c>
      <c r="F445" t="s">
        <v>668</v>
      </c>
    </row>
    <row r="446" spans="1:6" x14ac:dyDescent="0.2">
      <c r="A446" t="s">
        <v>853</v>
      </c>
      <c r="B446">
        <v>1113</v>
      </c>
      <c r="C446" t="s">
        <v>761</v>
      </c>
      <c r="D446" s="237" t="str">
        <f>IF('P9(世田谷区)'!H13&lt;&gt;"",'P9(世田谷区)'!H13,"")</f>
        <v/>
      </c>
      <c r="E446" t="s">
        <v>647</v>
      </c>
      <c r="F446" t="s">
        <v>651</v>
      </c>
    </row>
    <row r="447" spans="1:6" x14ac:dyDescent="0.2">
      <c r="A447" t="s">
        <v>853</v>
      </c>
      <c r="B447">
        <v>1115</v>
      </c>
      <c r="C447" t="s">
        <v>928</v>
      </c>
      <c r="D447" s="237" t="str">
        <f>IF('P9(世田谷区)'!J13&lt;&gt;"",'P9(世田谷区)'!J13,"")</f>
        <v/>
      </c>
      <c r="E447" t="s">
        <v>647</v>
      </c>
      <c r="F447" t="s">
        <v>651</v>
      </c>
    </row>
    <row r="448" spans="1:6" x14ac:dyDescent="0.2">
      <c r="A448" t="s">
        <v>853</v>
      </c>
      <c r="B448">
        <v>1117</v>
      </c>
      <c r="C448" t="s">
        <v>929</v>
      </c>
      <c r="D448" s="237" t="str">
        <f>IF('P9(世田谷区)'!L13&lt;&gt;"",'P9(世田谷区)'!L13,"")</f>
        <v/>
      </c>
      <c r="E448" t="s">
        <v>647</v>
      </c>
      <c r="F448" t="s">
        <v>651</v>
      </c>
    </row>
    <row r="449" spans="1:6" x14ac:dyDescent="0.2">
      <c r="A449" t="s">
        <v>853</v>
      </c>
      <c r="B449">
        <v>1118</v>
      </c>
      <c r="C449" t="s">
        <v>930</v>
      </c>
      <c r="D449" s="237" t="str">
        <f>IF('P9(世田谷区)'!B14&lt;&gt;"",'P9(世田谷区)'!B14,"")</f>
        <v/>
      </c>
      <c r="E449" t="s">
        <v>647</v>
      </c>
      <c r="F449" t="s">
        <v>651</v>
      </c>
    </row>
    <row r="450" spans="1:6" x14ac:dyDescent="0.2">
      <c r="A450" t="s">
        <v>853</v>
      </c>
      <c r="B450">
        <v>1119</v>
      </c>
      <c r="C450" t="s">
        <v>931</v>
      </c>
      <c r="D450" s="237" t="str">
        <f>IF('P9(世田谷区)'!D14&lt;&gt;"",'P9(世田谷区)'!D14,"")</f>
        <v/>
      </c>
      <c r="E450" t="s">
        <v>647</v>
      </c>
      <c r="F450" t="s">
        <v>651</v>
      </c>
    </row>
    <row r="451" spans="1:6" x14ac:dyDescent="0.2">
      <c r="A451" t="s">
        <v>853</v>
      </c>
      <c r="B451">
        <v>1120</v>
      </c>
      <c r="C451" t="s">
        <v>764</v>
      </c>
      <c r="D451" s="237" t="str">
        <f>IF('P9(世田谷区)'!F14&lt;&gt;"",'P9(世田谷区)'!F14,"")</f>
        <v/>
      </c>
      <c r="E451" t="s">
        <v>647</v>
      </c>
      <c r="F451" t="s">
        <v>651</v>
      </c>
    </row>
    <row r="452" spans="1:6" x14ac:dyDescent="0.2">
      <c r="A452" t="s">
        <v>853</v>
      </c>
      <c r="B452">
        <v>1121</v>
      </c>
      <c r="C452" t="s">
        <v>696</v>
      </c>
      <c r="D452" s="238" t="str">
        <f>IF('P9(世田谷区)'!G14&lt;&gt;"",'P9(世田谷区)'!G14,"")</f>
        <v/>
      </c>
      <c r="E452" t="s">
        <v>647</v>
      </c>
      <c r="F452" t="s">
        <v>668</v>
      </c>
    </row>
    <row r="453" spans="1:6" x14ac:dyDescent="0.2">
      <c r="A453" t="s">
        <v>853</v>
      </c>
      <c r="B453">
        <v>1122</v>
      </c>
      <c r="C453" t="s">
        <v>765</v>
      </c>
      <c r="D453" s="237" t="str">
        <f>IF('P9(世田谷区)'!H14&lt;&gt;"",'P9(世田谷区)'!H14,"")</f>
        <v/>
      </c>
      <c r="E453" t="s">
        <v>647</v>
      </c>
      <c r="F453" t="s">
        <v>651</v>
      </c>
    </row>
    <row r="454" spans="1:6" x14ac:dyDescent="0.2">
      <c r="A454" t="s">
        <v>853</v>
      </c>
      <c r="B454">
        <v>1124</v>
      </c>
      <c r="C454" t="s">
        <v>932</v>
      </c>
      <c r="D454" s="237" t="str">
        <f>IF('P9(世田谷区)'!J14&lt;&gt;"",'P9(世田谷区)'!J14,"")</f>
        <v/>
      </c>
      <c r="E454" t="s">
        <v>647</v>
      </c>
      <c r="F454" t="s">
        <v>651</v>
      </c>
    </row>
    <row r="455" spans="1:6" x14ac:dyDescent="0.2">
      <c r="A455" t="s">
        <v>853</v>
      </c>
      <c r="B455">
        <v>1126</v>
      </c>
      <c r="C455" t="s">
        <v>933</v>
      </c>
      <c r="D455" s="237" t="str">
        <f>IF('P9(世田谷区)'!L14&lt;&gt;"",'P9(世田谷区)'!L14,"")</f>
        <v/>
      </c>
      <c r="E455" t="s">
        <v>647</v>
      </c>
      <c r="F455" t="s">
        <v>651</v>
      </c>
    </row>
    <row r="456" spans="1:6" x14ac:dyDescent="0.2">
      <c r="A456" t="s">
        <v>853</v>
      </c>
      <c r="B456">
        <v>1127</v>
      </c>
      <c r="C456" t="s">
        <v>934</v>
      </c>
      <c r="D456" s="237" t="str">
        <f>IF('P9(世田谷区)'!B15&lt;&gt;"",'P9(世田谷区)'!B15,"")</f>
        <v/>
      </c>
      <c r="E456" t="s">
        <v>647</v>
      </c>
      <c r="F456" t="s">
        <v>651</v>
      </c>
    </row>
    <row r="457" spans="1:6" x14ac:dyDescent="0.2">
      <c r="A457" t="s">
        <v>853</v>
      </c>
      <c r="B457">
        <v>1128</v>
      </c>
      <c r="C457" t="s">
        <v>935</v>
      </c>
      <c r="D457" s="237" t="str">
        <f>IF('P9(世田谷区)'!D15&lt;&gt;"",'P9(世田谷区)'!D15,"")</f>
        <v/>
      </c>
      <c r="E457" t="s">
        <v>647</v>
      </c>
      <c r="F457" t="s">
        <v>651</v>
      </c>
    </row>
    <row r="458" spans="1:6" x14ac:dyDescent="0.2">
      <c r="A458" t="s">
        <v>853</v>
      </c>
      <c r="B458">
        <v>1129</v>
      </c>
      <c r="C458" t="s">
        <v>699</v>
      </c>
      <c r="D458" s="237" t="str">
        <f>IF('P9(世田谷区)'!F15&lt;&gt;"",'P9(世田谷区)'!F15,"")</f>
        <v/>
      </c>
      <c r="E458" t="s">
        <v>647</v>
      </c>
      <c r="F458" t="s">
        <v>651</v>
      </c>
    </row>
    <row r="459" spans="1:6" x14ac:dyDescent="0.2">
      <c r="A459" t="s">
        <v>853</v>
      </c>
      <c r="B459">
        <v>1130</v>
      </c>
      <c r="C459" t="s">
        <v>700</v>
      </c>
      <c r="D459" s="238" t="str">
        <f>IF('P9(世田谷区)'!G15&lt;&gt;"",'P9(世田谷区)'!G15,"")</f>
        <v/>
      </c>
      <c r="E459" t="s">
        <v>647</v>
      </c>
      <c r="F459" t="s">
        <v>668</v>
      </c>
    </row>
    <row r="460" spans="1:6" x14ac:dyDescent="0.2">
      <c r="A460" t="s">
        <v>853</v>
      </c>
      <c r="B460">
        <v>1131</v>
      </c>
      <c r="C460" t="s">
        <v>767</v>
      </c>
      <c r="D460" s="237" t="str">
        <f>IF('P9(世田谷区)'!H15&lt;&gt;"",'P9(世田谷区)'!H15,"")</f>
        <v/>
      </c>
      <c r="E460" t="s">
        <v>647</v>
      </c>
      <c r="F460" t="s">
        <v>651</v>
      </c>
    </row>
    <row r="461" spans="1:6" x14ac:dyDescent="0.2">
      <c r="A461" t="s">
        <v>853</v>
      </c>
      <c r="B461">
        <v>1133</v>
      </c>
      <c r="C461" t="s">
        <v>936</v>
      </c>
      <c r="D461" s="237" t="str">
        <f>IF('P9(世田谷区)'!J15&lt;&gt;"",'P9(世田谷区)'!J15,"")</f>
        <v/>
      </c>
      <c r="E461" t="s">
        <v>647</v>
      </c>
      <c r="F461" t="s">
        <v>651</v>
      </c>
    </row>
    <row r="462" spans="1:6" x14ac:dyDescent="0.2">
      <c r="A462" t="s">
        <v>853</v>
      </c>
      <c r="B462">
        <v>1135</v>
      </c>
      <c r="C462" t="s">
        <v>937</v>
      </c>
      <c r="D462" s="237" t="str">
        <f>IF('P9(世田谷区)'!L15&lt;&gt;"",'P9(世田谷区)'!L15,"")</f>
        <v/>
      </c>
      <c r="E462" t="s">
        <v>647</v>
      </c>
      <c r="F462" t="s">
        <v>651</v>
      </c>
    </row>
    <row r="463" spans="1:6" x14ac:dyDescent="0.2">
      <c r="A463" t="s">
        <v>853</v>
      </c>
      <c r="B463">
        <v>1136</v>
      </c>
      <c r="C463" t="s">
        <v>938</v>
      </c>
      <c r="D463" s="237" t="str">
        <f>IF('P9(世田谷区)'!B16&lt;&gt;"",'P9(世田谷区)'!B16,"")</f>
        <v/>
      </c>
      <c r="E463" t="s">
        <v>647</v>
      </c>
      <c r="F463" t="s">
        <v>651</v>
      </c>
    </row>
    <row r="464" spans="1:6" x14ac:dyDescent="0.2">
      <c r="A464" t="s">
        <v>853</v>
      </c>
      <c r="B464">
        <v>1137</v>
      </c>
      <c r="C464" t="s">
        <v>939</v>
      </c>
      <c r="D464" s="237" t="str">
        <f>IF('P9(世田谷区)'!D16&lt;&gt;"",'P9(世田谷区)'!D16,"")</f>
        <v/>
      </c>
      <c r="E464" t="s">
        <v>647</v>
      </c>
      <c r="F464" t="s">
        <v>651</v>
      </c>
    </row>
    <row r="465" spans="1:6" x14ac:dyDescent="0.2">
      <c r="A465" t="s">
        <v>853</v>
      </c>
      <c r="B465">
        <v>1138</v>
      </c>
      <c r="C465" t="s">
        <v>703</v>
      </c>
      <c r="D465" s="237" t="str">
        <f>IF('P9(世田谷区)'!F16&lt;&gt;"",'P9(世田谷区)'!F16,"")</f>
        <v/>
      </c>
      <c r="E465" t="s">
        <v>647</v>
      </c>
      <c r="F465" t="s">
        <v>651</v>
      </c>
    </row>
    <row r="466" spans="1:6" x14ac:dyDescent="0.2">
      <c r="A466" t="s">
        <v>853</v>
      </c>
      <c r="B466">
        <v>1139</v>
      </c>
      <c r="C466" t="s">
        <v>704</v>
      </c>
      <c r="D466" s="238" t="str">
        <f>IF('P9(世田谷区)'!G16&lt;&gt;"",'P9(世田谷区)'!G16,"")</f>
        <v/>
      </c>
      <c r="E466" t="s">
        <v>647</v>
      </c>
      <c r="F466" t="s">
        <v>668</v>
      </c>
    </row>
    <row r="467" spans="1:6" x14ac:dyDescent="0.2">
      <c r="A467" t="s">
        <v>853</v>
      </c>
      <c r="B467">
        <v>1140</v>
      </c>
      <c r="C467" t="s">
        <v>769</v>
      </c>
      <c r="D467" s="237" t="str">
        <f>IF('P9(世田谷区)'!H16&lt;&gt;"",'P9(世田谷区)'!H16,"")</f>
        <v/>
      </c>
      <c r="E467" t="s">
        <v>647</v>
      </c>
      <c r="F467" t="s">
        <v>651</v>
      </c>
    </row>
    <row r="468" spans="1:6" x14ac:dyDescent="0.2">
      <c r="A468" t="s">
        <v>853</v>
      </c>
      <c r="B468">
        <v>1142</v>
      </c>
      <c r="C468" t="s">
        <v>940</v>
      </c>
      <c r="D468" s="237" t="str">
        <f>IF('P9(世田谷区)'!J16&lt;&gt;"",'P9(世田谷区)'!J16,"")</f>
        <v/>
      </c>
      <c r="E468" t="s">
        <v>647</v>
      </c>
      <c r="F468" t="s">
        <v>651</v>
      </c>
    </row>
    <row r="469" spans="1:6" x14ac:dyDescent="0.2">
      <c r="A469" t="s">
        <v>853</v>
      </c>
      <c r="B469">
        <v>1144</v>
      </c>
      <c r="C469" t="s">
        <v>941</v>
      </c>
      <c r="D469" s="237" t="str">
        <f>IF('P9(世田谷区)'!L16&lt;&gt;"",'P9(世田谷区)'!L16,"")</f>
        <v/>
      </c>
      <c r="E469" t="s">
        <v>647</v>
      </c>
      <c r="F469" t="s">
        <v>651</v>
      </c>
    </row>
    <row r="470" spans="1:6" x14ac:dyDescent="0.2">
      <c r="A470" t="s">
        <v>853</v>
      </c>
      <c r="B470">
        <v>1148</v>
      </c>
      <c r="C470" t="s">
        <v>790</v>
      </c>
      <c r="D470" t="str">
        <f>IF('P9(世田谷区)'!E20&lt;&gt;"",'P9(世田谷区)'!E20,"")</f>
        <v/>
      </c>
      <c r="E470" t="s">
        <v>647</v>
      </c>
      <c r="F470" t="s">
        <v>844</v>
      </c>
    </row>
    <row r="471" spans="1:6" x14ac:dyDescent="0.2">
      <c r="A471" t="s">
        <v>853</v>
      </c>
      <c r="B471">
        <v>1152</v>
      </c>
      <c r="C471" t="s">
        <v>816</v>
      </c>
      <c r="D471" t="str">
        <f>IF('P9(世田谷区)'!E23&lt;&gt;"",'P9(世田谷区)'!E23,"")</f>
        <v/>
      </c>
      <c r="E471" t="s">
        <v>647</v>
      </c>
      <c r="F471" t="s">
        <v>844</v>
      </c>
    </row>
    <row r="472" spans="1:6" x14ac:dyDescent="0.2">
      <c r="A472" t="s">
        <v>863</v>
      </c>
      <c r="B472">
        <v>1157</v>
      </c>
      <c r="C472" t="s">
        <v>942</v>
      </c>
      <c r="D472" s="237" t="e">
        <f>IF('P10(世田谷区)'!#REF!&lt;&gt;"",'P10(世田谷区)'!#REF!,"")</f>
        <v>#REF!</v>
      </c>
      <c r="E472" t="s">
        <v>647</v>
      </c>
      <c r="F472" t="s">
        <v>651</v>
      </c>
    </row>
    <row r="473" spans="1:6" x14ac:dyDescent="0.2">
      <c r="A473" t="s">
        <v>863</v>
      </c>
      <c r="B473">
        <v>1160</v>
      </c>
      <c r="C473" t="s">
        <v>943</v>
      </c>
      <c r="D473" s="237" t="e">
        <f>IF('P10(世田谷区)'!#REF!&lt;&gt;"",'P10(世田谷区)'!#REF!,"")</f>
        <v>#REF!</v>
      </c>
      <c r="E473" t="s">
        <v>647</v>
      </c>
      <c r="F473" t="s">
        <v>651</v>
      </c>
    </row>
    <row r="474" spans="1:6" x14ac:dyDescent="0.2">
      <c r="A474" t="s">
        <v>863</v>
      </c>
      <c r="B474">
        <v>1162</v>
      </c>
      <c r="C474" t="s">
        <v>675</v>
      </c>
      <c r="D474" s="237" t="e">
        <f>IF('P10(世田谷区)'!#REF!&lt;&gt;"",'P10(世田谷区)'!#REF!,"")</f>
        <v>#REF!</v>
      </c>
      <c r="E474" t="s">
        <v>647</v>
      </c>
      <c r="F474" t="s">
        <v>651</v>
      </c>
    </row>
    <row r="475" spans="1:6" x14ac:dyDescent="0.2">
      <c r="A475" t="s">
        <v>863</v>
      </c>
      <c r="B475">
        <v>1164</v>
      </c>
      <c r="C475" t="s">
        <v>806</v>
      </c>
      <c r="D475" s="237" t="e">
        <f>IF('P10(世田谷区)'!#REF!&lt;&gt;"",'P10(世田谷区)'!#REF!,"")</f>
        <v>#REF!</v>
      </c>
      <c r="E475" t="s">
        <v>647</v>
      </c>
      <c r="F475" t="s">
        <v>651</v>
      </c>
    </row>
    <row r="476" spans="1:6" x14ac:dyDescent="0.2">
      <c r="A476" t="s">
        <v>863</v>
      </c>
      <c r="B476">
        <v>1166</v>
      </c>
      <c r="C476" t="s">
        <v>677</v>
      </c>
      <c r="D476" s="237" t="e">
        <f>IF('P10(世田谷区)'!#REF!&lt;&gt;"",'P10(世田谷区)'!#REF!,"")</f>
        <v>#REF!</v>
      </c>
      <c r="E476" t="s">
        <v>647</v>
      </c>
      <c r="F476" t="s">
        <v>651</v>
      </c>
    </row>
    <row r="477" spans="1:6" x14ac:dyDescent="0.2">
      <c r="A477" t="s">
        <v>863</v>
      </c>
      <c r="B477">
        <v>1171</v>
      </c>
      <c r="C477" t="s">
        <v>830</v>
      </c>
      <c r="D477" s="237" t="e">
        <f>IF('P10(世田谷区)'!#REF!&lt;&gt;"",'P10(世田谷区)'!#REF!,"")</f>
        <v>#REF!</v>
      </c>
      <c r="E477" t="s">
        <v>647</v>
      </c>
      <c r="F477" t="s">
        <v>651</v>
      </c>
    </row>
    <row r="478" spans="1:6" x14ac:dyDescent="0.2">
      <c r="A478" t="s">
        <v>863</v>
      </c>
      <c r="B478">
        <v>1174</v>
      </c>
      <c r="C478" t="s">
        <v>831</v>
      </c>
      <c r="D478" s="237" t="e">
        <f>IF('P10(世田谷区)'!#REF!&lt;&gt;"",'P10(世田谷区)'!#REF!,"")</f>
        <v>#REF!</v>
      </c>
      <c r="E478" t="s">
        <v>647</v>
      </c>
      <c r="F478" t="s">
        <v>651</v>
      </c>
    </row>
    <row r="479" spans="1:6" x14ac:dyDescent="0.2">
      <c r="A479" t="s">
        <v>863</v>
      </c>
      <c r="B479">
        <v>1177</v>
      </c>
      <c r="C479" t="s">
        <v>809</v>
      </c>
      <c r="D479" s="237" t="str">
        <f>IF('P10(世田谷区)'!B3&lt;&gt;"",'P10(世田谷区)'!B3,"")</f>
        <v/>
      </c>
      <c r="E479" t="s">
        <v>647</v>
      </c>
      <c r="F479" t="s">
        <v>651</v>
      </c>
    </row>
    <row r="480" spans="1:6" x14ac:dyDescent="0.2">
      <c r="A480" t="s">
        <v>863</v>
      </c>
      <c r="B480">
        <v>1179</v>
      </c>
      <c r="C480" t="s">
        <v>694</v>
      </c>
      <c r="D480" s="237" t="str">
        <f>IF('P10(世田谷区)'!G3&lt;&gt;"",'P10(世田谷区)'!G3,"")</f>
        <v/>
      </c>
      <c r="E480" t="s">
        <v>647</v>
      </c>
      <c r="F480" t="s">
        <v>651</v>
      </c>
    </row>
    <row r="481" spans="1:6" x14ac:dyDescent="0.2">
      <c r="A481" t="s">
        <v>863</v>
      </c>
      <c r="B481">
        <v>1181</v>
      </c>
      <c r="C481" t="s">
        <v>944</v>
      </c>
      <c r="D481" s="237" t="str">
        <f>IF('P10(世田谷区)'!B4&lt;&gt;"",'P10(世田谷区)'!B4,"")</f>
        <v/>
      </c>
      <c r="E481" t="s">
        <v>647</v>
      </c>
      <c r="F481" t="s">
        <v>651</v>
      </c>
    </row>
    <row r="482" spans="1:6" x14ac:dyDescent="0.2">
      <c r="A482" t="s">
        <v>863</v>
      </c>
      <c r="B482">
        <v>1183</v>
      </c>
      <c r="C482" t="s">
        <v>696</v>
      </c>
      <c r="D482" s="237" t="str">
        <f>IF('P10(世田谷区)'!G4&lt;&gt;"",'P10(世田谷区)'!G4,"")</f>
        <v/>
      </c>
      <c r="E482" t="s">
        <v>647</v>
      </c>
      <c r="F482" t="s">
        <v>651</v>
      </c>
    </row>
    <row r="483" spans="1:6" x14ac:dyDescent="0.2">
      <c r="A483" t="s">
        <v>945</v>
      </c>
      <c r="B483">
        <v>1188</v>
      </c>
      <c r="C483" t="s">
        <v>946</v>
      </c>
      <c r="D483" s="237" t="e">
        <f>IF(#REF!&lt;&gt;"",#REF!,"")</f>
        <v>#REF!</v>
      </c>
      <c r="E483" t="s">
        <v>647</v>
      </c>
      <c r="F483" t="s">
        <v>651</v>
      </c>
    </row>
    <row r="484" spans="1:6" x14ac:dyDescent="0.2">
      <c r="A484" t="s">
        <v>945</v>
      </c>
      <c r="B484">
        <v>1191</v>
      </c>
      <c r="C484" t="s">
        <v>947</v>
      </c>
      <c r="D484" s="244" t="e">
        <f>IF(#REF!&lt;&gt;"",#REF!,"")</f>
        <v>#REF!</v>
      </c>
      <c r="E484" t="s">
        <v>647</v>
      </c>
      <c r="F484" t="s">
        <v>948</v>
      </c>
    </row>
    <row r="485" spans="1:6" x14ac:dyDescent="0.2">
      <c r="A485" t="s">
        <v>945</v>
      </c>
      <c r="B485">
        <v>1194</v>
      </c>
      <c r="C485" t="s">
        <v>678</v>
      </c>
      <c r="D485" s="237" t="e">
        <f>IF(#REF!&lt;&gt;"",#REF!,"")</f>
        <v>#REF!</v>
      </c>
      <c r="E485" t="s">
        <v>647</v>
      </c>
      <c r="F485" t="s">
        <v>651</v>
      </c>
    </row>
    <row r="486" spans="1:6" x14ac:dyDescent="0.2">
      <c r="A486" t="s">
        <v>945</v>
      </c>
      <c r="B486">
        <v>1197</v>
      </c>
      <c r="C486" t="s">
        <v>682</v>
      </c>
      <c r="D486" s="237" t="e">
        <f>IF(#REF!&lt;&gt;"",#REF!,"")</f>
        <v>#REF!</v>
      </c>
      <c r="E486" t="s">
        <v>647</v>
      </c>
      <c r="F486" t="s">
        <v>651</v>
      </c>
    </row>
    <row r="487" spans="1:6" x14ac:dyDescent="0.2">
      <c r="A487" t="s">
        <v>945</v>
      </c>
      <c r="B487">
        <v>1201</v>
      </c>
      <c r="C487" t="s">
        <v>949</v>
      </c>
      <c r="D487" s="237" t="e">
        <f>IF(#REF!&lt;&gt;"",#REF!,"")</f>
        <v>#REF!</v>
      </c>
      <c r="E487" t="s">
        <v>647</v>
      </c>
      <c r="F487" t="s">
        <v>651</v>
      </c>
    </row>
    <row r="488" spans="1:6" x14ac:dyDescent="0.2">
      <c r="A488" t="s">
        <v>945</v>
      </c>
      <c r="B488">
        <v>1204</v>
      </c>
      <c r="C488" t="s">
        <v>950</v>
      </c>
      <c r="D488" s="237" t="e">
        <f>IF(#REF!&lt;&gt;"",#REF!,"")</f>
        <v>#REF!</v>
      </c>
      <c r="E488" t="s">
        <v>647</v>
      </c>
      <c r="F488" t="s">
        <v>651</v>
      </c>
    </row>
    <row r="489" spans="1:6" x14ac:dyDescent="0.2">
      <c r="A489" t="s">
        <v>945</v>
      </c>
      <c r="B489">
        <v>1206</v>
      </c>
      <c r="C489" t="s">
        <v>944</v>
      </c>
      <c r="D489" s="237" t="e">
        <f>IF(#REF!&lt;&gt;"",#REF!,"")</f>
        <v>#REF!</v>
      </c>
      <c r="E489" t="s">
        <v>647</v>
      </c>
      <c r="F489" t="s">
        <v>651</v>
      </c>
    </row>
    <row r="490" spans="1:6" x14ac:dyDescent="0.2">
      <c r="A490" t="s">
        <v>945</v>
      </c>
      <c r="B490">
        <v>1215</v>
      </c>
      <c r="C490" t="s">
        <v>836</v>
      </c>
      <c r="D490" s="237" t="e">
        <f>IF(#REF!&lt;&gt;"",#REF!,"")</f>
        <v>#REF!</v>
      </c>
      <c r="E490" t="s">
        <v>647</v>
      </c>
      <c r="F490" t="s">
        <v>651</v>
      </c>
    </row>
    <row r="491" spans="1:6" x14ac:dyDescent="0.2">
      <c r="A491" t="s">
        <v>945</v>
      </c>
      <c r="B491">
        <v>1217</v>
      </c>
      <c r="C491" t="s">
        <v>785</v>
      </c>
      <c r="D491" s="237" t="e">
        <f>IF(#REF!&lt;&gt;"",#REF!,"")</f>
        <v>#REF!</v>
      </c>
      <c r="E491" t="s">
        <v>647</v>
      </c>
      <c r="F491" t="s">
        <v>651</v>
      </c>
    </row>
    <row r="492" spans="1:6" x14ac:dyDescent="0.2">
      <c r="A492" t="s">
        <v>945</v>
      </c>
      <c r="B492">
        <v>1219</v>
      </c>
      <c r="C492" t="s">
        <v>787</v>
      </c>
      <c r="D492" s="237" t="e">
        <f>IF(#REF!&lt;&gt;"",#REF!,"")</f>
        <v>#REF!</v>
      </c>
      <c r="E492" t="s">
        <v>647</v>
      </c>
      <c r="F492" t="s">
        <v>651</v>
      </c>
    </row>
    <row r="493" spans="1:6" x14ac:dyDescent="0.2">
      <c r="A493" t="s">
        <v>945</v>
      </c>
      <c r="B493">
        <v>1221</v>
      </c>
      <c r="C493" t="s">
        <v>951</v>
      </c>
      <c r="D493" s="237" t="e">
        <f>IF(#REF!&lt;&gt;"",#REF!,"")</f>
        <v>#REF!</v>
      </c>
      <c r="E493" t="s">
        <v>647</v>
      </c>
      <c r="F493" t="s">
        <v>651</v>
      </c>
    </row>
    <row r="494" spans="1:6" x14ac:dyDescent="0.2">
      <c r="A494" t="s">
        <v>945</v>
      </c>
      <c r="B494">
        <v>1224</v>
      </c>
      <c r="C494" t="s">
        <v>669</v>
      </c>
      <c r="D494" s="237" t="e">
        <f>IF(#REF!&lt;&gt;"",#REF!,"")</f>
        <v>#REF!</v>
      </c>
      <c r="E494" t="s">
        <v>647</v>
      </c>
      <c r="F494" t="s">
        <v>651</v>
      </c>
    </row>
    <row r="495" spans="1:6" x14ac:dyDescent="0.2">
      <c r="A495" t="s">
        <v>945</v>
      </c>
      <c r="B495">
        <v>1226</v>
      </c>
      <c r="C495" t="s">
        <v>791</v>
      </c>
      <c r="D495" s="237" t="e">
        <f>IF(#REF!&lt;&gt;"",#REF!,"")</f>
        <v>#REF!</v>
      </c>
      <c r="E495" t="s">
        <v>647</v>
      </c>
      <c r="F495" t="s">
        <v>651</v>
      </c>
    </row>
    <row r="496" spans="1:6" x14ac:dyDescent="0.2">
      <c r="A496" t="s">
        <v>945</v>
      </c>
      <c r="B496">
        <v>1228</v>
      </c>
      <c r="C496" t="s">
        <v>793</v>
      </c>
      <c r="D496" s="237" t="e">
        <f>IF(#REF!&lt;&gt;"",#REF!,"")</f>
        <v>#REF!</v>
      </c>
      <c r="E496" t="s">
        <v>647</v>
      </c>
      <c r="F496" t="s">
        <v>651</v>
      </c>
    </row>
    <row r="497" spans="1:6" x14ac:dyDescent="0.2">
      <c r="A497" t="s">
        <v>945</v>
      </c>
      <c r="B497">
        <v>1230</v>
      </c>
      <c r="C497" t="s">
        <v>952</v>
      </c>
      <c r="D497" s="237" t="e">
        <f>IF(#REF!&lt;&gt;"",#REF!,"")</f>
        <v>#REF!</v>
      </c>
      <c r="E497" t="s">
        <v>647</v>
      </c>
      <c r="F497" t="s">
        <v>651</v>
      </c>
    </row>
    <row r="498" spans="1:6" x14ac:dyDescent="0.2">
      <c r="A498" t="s">
        <v>953</v>
      </c>
      <c r="B498">
        <v>1246</v>
      </c>
      <c r="C498" t="s">
        <v>675</v>
      </c>
      <c r="D498" s="237" t="e">
        <f>IF(#REF!&lt;&gt;"",#REF!,"")</f>
        <v>#REF!</v>
      </c>
      <c r="E498" t="s">
        <v>647</v>
      </c>
      <c r="F498" t="s">
        <v>651</v>
      </c>
    </row>
    <row r="499" spans="1:6" x14ac:dyDescent="0.2">
      <c r="A499" t="s">
        <v>953</v>
      </c>
      <c r="B499">
        <v>1247</v>
      </c>
      <c r="C499" t="s">
        <v>719</v>
      </c>
      <c r="D499" s="237" t="e">
        <f>IF(#REF!&lt;&gt;"",#REF!,"")</f>
        <v>#REF!</v>
      </c>
      <c r="E499" t="s">
        <v>647</v>
      </c>
      <c r="F499" t="s">
        <v>651</v>
      </c>
    </row>
    <row r="500" spans="1:6" x14ac:dyDescent="0.2">
      <c r="A500" t="s">
        <v>953</v>
      </c>
      <c r="B500">
        <v>1248</v>
      </c>
      <c r="C500" t="s">
        <v>720</v>
      </c>
      <c r="D500" s="237" t="e">
        <f>IF(#REF!&lt;&gt;"",#REF!,"")</f>
        <v>#REF!</v>
      </c>
      <c r="E500" t="s">
        <v>647</v>
      </c>
      <c r="F500" t="s">
        <v>651</v>
      </c>
    </row>
    <row r="501" spans="1:6" x14ac:dyDescent="0.2">
      <c r="A501" t="s">
        <v>953</v>
      </c>
      <c r="B501">
        <v>1249</v>
      </c>
      <c r="C501" t="s">
        <v>676</v>
      </c>
      <c r="D501" s="237" t="e">
        <f>IF(#REF!&lt;&gt;"",#REF!,"")</f>
        <v>#REF!</v>
      </c>
      <c r="E501" t="s">
        <v>647</v>
      </c>
      <c r="F501" t="s">
        <v>651</v>
      </c>
    </row>
    <row r="502" spans="1:6" x14ac:dyDescent="0.2">
      <c r="A502" t="s">
        <v>953</v>
      </c>
      <c r="B502">
        <v>1250</v>
      </c>
      <c r="C502" t="s">
        <v>721</v>
      </c>
      <c r="D502" s="237" t="e">
        <f>IF(#REF!&lt;&gt;"",#REF!,"")</f>
        <v>#REF!</v>
      </c>
      <c r="E502" t="s">
        <v>647</v>
      </c>
      <c r="F502" t="s">
        <v>651</v>
      </c>
    </row>
    <row r="503" spans="1:6" x14ac:dyDescent="0.2">
      <c r="A503" t="s">
        <v>953</v>
      </c>
      <c r="B503">
        <v>1251</v>
      </c>
      <c r="C503" t="s">
        <v>722</v>
      </c>
      <c r="D503" s="237" t="e">
        <f>IF(#REF!&lt;&gt;"",#REF!,"")</f>
        <v>#REF!</v>
      </c>
      <c r="E503" t="s">
        <v>647</v>
      </c>
      <c r="F503" t="s">
        <v>651</v>
      </c>
    </row>
    <row r="504" spans="1:6" x14ac:dyDescent="0.2">
      <c r="A504" t="s">
        <v>953</v>
      </c>
      <c r="B504">
        <v>1252</v>
      </c>
      <c r="C504" t="s">
        <v>954</v>
      </c>
      <c r="D504" s="237" t="e">
        <f>IF(#REF!&lt;&gt;"",#REF!,"")</f>
        <v>#REF!</v>
      </c>
      <c r="E504" t="s">
        <v>647</v>
      </c>
      <c r="F504" t="s">
        <v>651</v>
      </c>
    </row>
    <row r="505" spans="1:6" x14ac:dyDescent="0.2">
      <c r="A505" t="s">
        <v>953</v>
      </c>
      <c r="B505">
        <v>1253</v>
      </c>
      <c r="C505" t="s">
        <v>723</v>
      </c>
      <c r="D505" s="237" t="e">
        <f>IF(#REF!&lt;&gt;"",#REF!,"")</f>
        <v>#REF!</v>
      </c>
      <c r="E505" t="s">
        <v>647</v>
      </c>
      <c r="F505" t="s">
        <v>651</v>
      </c>
    </row>
    <row r="506" spans="1:6" x14ac:dyDescent="0.2">
      <c r="A506" t="s">
        <v>953</v>
      </c>
      <c r="B506">
        <v>1255</v>
      </c>
      <c r="C506" t="s">
        <v>677</v>
      </c>
      <c r="D506" s="237" t="e">
        <f>IF(#REF!&lt;&gt;"",#REF!,"")</f>
        <v>#REF!</v>
      </c>
      <c r="E506" t="s">
        <v>647</v>
      </c>
      <c r="F506" t="s">
        <v>651</v>
      </c>
    </row>
    <row r="507" spans="1:6" x14ac:dyDescent="0.2">
      <c r="A507" t="s">
        <v>953</v>
      </c>
      <c r="B507">
        <v>1256</v>
      </c>
      <c r="C507" t="s">
        <v>725</v>
      </c>
      <c r="D507" s="237" t="e">
        <f>IF(#REF!&lt;&gt;"",#REF!,"")</f>
        <v>#REF!</v>
      </c>
      <c r="E507" t="s">
        <v>647</v>
      </c>
      <c r="F507" t="s">
        <v>651</v>
      </c>
    </row>
    <row r="508" spans="1:6" x14ac:dyDescent="0.2">
      <c r="A508" t="s">
        <v>953</v>
      </c>
      <c r="B508">
        <v>1257</v>
      </c>
      <c r="C508" t="s">
        <v>726</v>
      </c>
      <c r="D508" s="237" t="e">
        <f>IF(#REF!&lt;&gt;"",#REF!,"")</f>
        <v>#REF!</v>
      </c>
      <c r="E508" t="s">
        <v>647</v>
      </c>
      <c r="F508" t="s">
        <v>651</v>
      </c>
    </row>
    <row r="509" spans="1:6" x14ac:dyDescent="0.2">
      <c r="A509" t="s">
        <v>953</v>
      </c>
      <c r="B509">
        <v>1258</v>
      </c>
      <c r="C509" t="s">
        <v>678</v>
      </c>
      <c r="D509" s="237" t="e">
        <f>IF(#REF!&lt;&gt;"",#REF!,"")</f>
        <v>#REF!</v>
      </c>
      <c r="E509" t="s">
        <v>647</v>
      </c>
      <c r="F509" t="s">
        <v>651</v>
      </c>
    </row>
    <row r="510" spans="1:6" x14ac:dyDescent="0.2">
      <c r="A510" t="s">
        <v>953</v>
      </c>
      <c r="B510">
        <v>1259</v>
      </c>
      <c r="C510" t="s">
        <v>727</v>
      </c>
      <c r="D510" s="237" t="e">
        <f>IF(#REF!&lt;&gt;"",#REF!,"")</f>
        <v>#REF!</v>
      </c>
      <c r="E510" t="s">
        <v>647</v>
      </c>
      <c r="F510" t="s">
        <v>651</v>
      </c>
    </row>
    <row r="511" spans="1:6" x14ac:dyDescent="0.2">
      <c r="A511" t="s">
        <v>953</v>
      </c>
      <c r="B511">
        <v>1260</v>
      </c>
      <c r="C511" t="s">
        <v>728</v>
      </c>
      <c r="D511" s="237" t="e">
        <f>IF(#REF!&lt;&gt;"",#REF!,"")</f>
        <v>#REF!</v>
      </c>
      <c r="E511" t="s">
        <v>647</v>
      </c>
      <c r="F511" t="s">
        <v>651</v>
      </c>
    </row>
    <row r="512" spans="1:6" x14ac:dyDescent="0.2">
      <c r="A512" t="s">
        <v>953</v>
      </c>
      <c r="B512">
        <v>1261</v>
      </c>
      <c r="C512" t="s">
        <v>845</v>
      </c>
      <c r="D512" s="237" t="e">
        <f>IF(#REF!&lt;&gt;"",#REF!,"")</f>
        <v>#REF!</v>
      </c>
      <c r="E512" t="s">
        <v>647</v>
      </c>
      <c r="F512" t="s">
        <v>651</v>
      </c>
    </row>
    <row r="513" spans="1:6" x14ac:dyDescent="0.2">
      <c r="A513" t="s">
        <v>953</v>
      </c>
      <c r="B513">
        <v>1262</v>
      </c>
      <c r="C513" t="s">
        <v>729</v>
      </c>
      <c r="D513" s="237" t="e">
        <f>IF(#REF!&lt;&gt;"",#REF!,"")</f>
        <v>#REF!</v>
      </c>
      <c r="E513" t="s">
        <v>647</v>
      </c>
      <c r="F513" t="s">
        <v>651</v>
      </c>
    </row>
    <row r="514" spans="1:6" x14ac:dyDescent="0.2">
      <c r="A514" t="s">
        <v>953</v>
      </c>
      <c r="B514">
        <v>1265</v>
      </c>
      <c r="C514" t="s">
        <v>808</v>
      </c>
      <c r="D514" s="237" t="e">
        <f>IF(#REF!&lt;&gt;"",#REF!,"")</f>
        <v>#REF!</v>
      </c>
      <c r="E514" t="s">
        <v>647</v>
      </c>
      <c r="F514" t="s">
        <v>651</v>
      </c>
    </row>
    <row r="515" spans="1:6" x14ac:dyDescent="0.2">
      <c r="A515" t="s">
        <v>953</v>
      </c>
      <c r="B515">
        <v>1267</v>
      </c>
      <c r="C515" t="s">
        <v>743</v>
      </c>
      <c r="D515" s="237" t="e">
        <f>IF(#REF!&lt;&gt;"",#REF!,"")</f>
        <v>#REF!</v>
      </c>
      <c r="E515" t="s">
        <v>647</v>
      </c>
      <c r="F515" t="s">
        <v>651</v>
      </c>
    </row>
    <row r="516" spans="1:6" x14ac:dyDescent="0.2">
      <c r="A516" t="s">
        <v>953</v>
      </c>
      <c r="B516">
        <v>1270</v>
      </c>
      <c r="C516" t="s">
        <v>949</v>
      </c>
      <c r="D516" s="237" t="e">
        <f>IF(#REF!&lt;&gt;"",#REF!,"")</f>
        <v>#REF!</v>
      </c>
      <c r="E516" t="s">
        <v>647</v>
      </c>
      <c r="F516" t="s">
        <v>651</v>
      </c>
    </row>
    <row r="517" spans="1:6" x14ac:dyDescent="0.2">
      <c r="A517" t="s">
        <v>953</v>
      </c>
      <c r="B517">
        <v>1272</v>
      </c>
      <c r="C517" t="s">
        <v>809</v>
      </c>
      <c r="D517" s="237" t="e">
        <f>IF(#REF!&lt;&gt;"",#REF!,"")</f>
        <v>#REF!</v>
      </c>
      <c r="E517" t="s">
        <v>647</v>
      </c>
      <c r="F517" t="s">
        <v>651</v>
      </c>
    </row>
    <row r="518" spans="1:6" x14ac:dyDescent="0.2">
      <c r="A518" t="s">
        <v>953</v>
      </c>
      <c r="B518">
        <v>1274</v>
      </c>
      <c r="C518" t="s">
        <v>759</v>
      </c>
      <c r="D518" s="237" t="e">
        <f>IF(#REF!&lt;&gt;"",#REF!,"")</f>
        <v>#REF!</v>
      </c>
      <c r="E518" t="s">
        <v>647</v>
      </c>
      <c r="F518" t="s">
        <v>651</v>
      </c>
    </row>
    <row r="519" spans="1:6" x14ac:dyDescent="0.2">
      <c r="A519" t="s">
        <v>953</v>
      </c>
      <c r="B519">
        <v>1278</v>
      </c>
      <c r="C519" t="s">
        <v>775</v>
      </c>
      <c r="D519" s="237" t="e">
        <f>IF(#REF!&lt;&gt;"",#REF!,"")</f>
        <v>#REF!</v>
      </c>
      <c r="E519" t="s">
        <v>647</v>
      </c>
      <c r="F519" t="s">
        <v>651</v>
      </c>
    </row>
    <row r="520" spans="1:6" x14ac:dyDescent="0.2">
      <c r="A520" t="s">
        <v>953</v>
      </c>
      <c r="B520">
        <v>1281</v>
      </c>
      <c r="C520" t="s">
        <v>793</v>
      </c>
      <c r="D520" s="237" t="e">
        <f>IF(#REF!&lt;&gt;"",#REF!,"")</f>
        <v>#REF!</v>
      </c>
      <c r="E520" t="s">
        <v>647</v>
      </c>
      <c r="F520" t="s">
        <v>651</v>
      </c>
    </row>
    <row r="521" spans="1:6" x14ac:dyDescent="0.2">
      <c r="A521" t="s">
        <v>869</v>
      </c>
      <c r="B521">
        <v>1284</v>
      </c>
      <c r="C521" t="s">
        <v>803</v>
      </c>
      <c r="D521" s="237" t="str">
        <f>IF('P11(世田谷区)'!F2&lt;&gt;"",'P11(世田谷区)'!F2,"")</f>
        <v/>
      </c>
      <c r="E521" t="s">
        <v>647</v>
      </c>
      <c r="F521" t="s">
        <v>651</v>
      </c>
    </row>
    <row r="522" spans="1:6" x14ac:dyDescent="0.2">
      <c r="A522" t="s">
        <v>869</v>
      </c>
      <c r="B522">
        <v>1286</v>
      </c>
      <c r="C522" t="s">
        <v>942</v>
      </c>
      <c r="D522" s="237" t="str">
        <f>IF('P11(世田谷区)'!B4&lt;&gt;"",'P11(世田谷区)'!B4,"")</f>
        <v/>
      </c>
      <c r="E522" t="s">
        <v>647</v>
      </c>
      <c r="F522" t="s">
        <v>651</v>
      </c>
    </row>
    <row r="523" spans="1:6" x14ac:dyDescent="0.2">
      <c r="A523" t="s">
        <v>869</v>
      </c>
      <c r="B523">
        <v>1288</v>
      </c>
      <c r="C523" t="s">
        <v>706</v>
      </c>
      <c r="D523" s="237" t="str">
        <f>IF('P11(世田谷区)'!D4&lt;&gt;"",'P11(世田谷区)'!D4,"")</f>
        <v/>
      </c>
      <c r="E523" t="s">
        <v>647</v>
      </c>
      <c r="F523" t="s">
        <v>651</v>
      </c>
    </row>
    <row r="524" spans="1:6" x14ac:dyDescent="0.2">
      <c r="A524" t="s">
        <v>869</v>
      </c>
      <c r="B524">
        <v>1290</v>
      </c>
      <c r="C524" t="s">
        <v>708</v>
      </c>
      <c r="D524" s="237" t="str">
        <f>IF('P11(世田谷区)'!F4&lt;&gt;"",'P11(世田谷区)'!F4,"")</f>
        <v/>
      </c>
      <c r="E524" t="s">
        <v>647</v>
      </c>
      <c r="F524" t="s">
        <v>651</v>
      </c>
    </row>
    <row r="525" spans="1:6" x14ac:dyDescent="0.2">
      <c r="A525" t="s">
        <v>869</v>
      </c>
      <c r="B525">
        <v>1296</v>
      </c>
      <c r="C525" t="s">
        <v>955</v>
      </c>
      <c r="D525" s="237" t="str">
        <f>IF('P11(世田谷区)'!B9&lt;&gt;"",'P11(世田谷区)'!B9,"")</f>
        <v/>
      </c>
      <c r="E525" t="s">
        <v>647</v>
      </c>
      <c r="F525" t="s">
        <v>651</v>
      </c>
    </row>
    <row r="526" spans="1:6" x14ac:dyDescent="0.2">
      <c r="A526" t="s">
        <v>869</v>
      </c>
      <c r="B526">
        <v>1298</v>
      </c>
      <c r="C526" t="s">
        <v>823</v>
      </c>
      <c r="D526" s="237" t="str">
        <f>IF('P11(世田谷区)'!B10&lt;&gt;"",'P11(世田谷区)'!B10,"")</f>
        <v/>
      </c>
      <c r="E526" t="s">
        <v>647</v>
      </c>
      <c r="F526" t="s">
        <v>651</v>
      </c>
    </row>
    <row r="527" spans="1:6" x14ac:dyDescent="0.2">
      <c r="A527" t="s">
        <v>869</v>
      </c>
      <c r="B527">
        <v>1301</v>
      </c>
      <c r="C527" t="s">
        <v>956</v>
      </c>
      <c r="D527" s="237" t="str">
        <f>IF('P11(世田谷区)'!D11&lt;&gt;"",'P11(世田谷区)'!D11,"")</f>
        <v/>
      </c>
      <c r="E527" t="s">
        <v>647</v>
      </c>
      <c r="F527" t="s">
        <v>651</v>
      </c>
    </row>
    <row r="528" spans="1:6" x14ac:dyDescent="0.2">
      <c r="A528" t="s">
        <v>869</v>
      </c>
      <c r="B528">
        <v>1303</v>
      </c>
      <c r="C528" t="s">
        <v>957</v>
      </c>
      <c r="D528" s="237" t="str">
        <f>IF('P11(世田谷区)'!B14&lt;&gt;"",'P11(世田谷区)'!B14,"")</f>
        <v/>
      </c>
      <c r="E528" t="s">
        <v>647</v>
      </c>
      <c r="F528" t="s">
        <v>651</v>
      </c>
    </row>
    <row r="529" spans="1:6" x14ac:dyDescent="0.2">
      <c r="A529" t="s">
        <v>869</v>
      </c>
      <c r="B529">
        <v>1305</v>
      </c>
      <c r="C529" t="s">
        <v>958</v>
      </c>
      <c r="D529" s="237" t="str">
        <f>IF('P11(世田谷区)'!B17&lt;&gt;"",'P11(世田谷区)'!B17,"")</f>
        <v/>
      </c>
      <c r="E529" t="s">
        <v>647</v>
      </c>
      <c r="F529" t="s">
        <v>651</v>
      </c>
    </row>
    <row r="530" spans="1:6" x14ac:dyDescent="0.2">
      <c r="A530" t="s">
        <v>959</v>
      </c>
      <c r="B530">
        <v>1325</v>
      </c>
      <c r="C530" t="s">
        <v>943</v>
      </c>
      <c r="D530" s="237" t="e">
        <f>IF(#REF!&lt;&gt;"",#REF!,"")</f>
        <v>#REF!</v>
      </c>
      <c r="E530" t="s">
        <v>647</v>
      </c>
      <c r="F530" t="s">
        <v>651</v>
      </c>
    </row>
    <row r="531" spans="1:6" x14ac:dyDescent="0.2">
      <c r="A531" t="s">
        <v>959</v>
      </c>
      <c r="B531">
        <v>1326</v>
      </c>
      <c r="C531" t="s">
        <v>828</v>
      </c>
      <c r="D531" s="237" t="e">
        <f>IF(#REF!&lt;&gt;"",#REF!,"")</f>
        <v>#REF!</v>
      </c>
      <c r="E531" t="s">
        <v>647</v>
      </c>
      <c r="F531" t="s">
        <v>651</v>
      </c>
    </row>
    <row r="532" spans="1:6" x14ac:dyDescent="0.2">
      <c r="A532" t="s">
        <v>959</v>
      </c>
      <c r="B532">
        <v>1327</v>
      </c>
      <c r="C532" t="s">
        <v>675</v>
      </c>
      <c r="D532" s="237" t="e">
        <f>IF(#REF!&lt;&gt;"",#REF!,"")</f>
        <v>#REF!</v>
      </c>
      <c r="E532" t="s">
        <v>647</v>
      </c>
      <c r="F532" t="s">
        <v>651</v>
      </c>
    </row>
    <row r="533" spans="1:6" x14ac:dyDescent="0.2">
      <c r="A533" t="s">
        <v>959</v>
      </c>
      <c r="B533">
        <v>1328</v>
      </c>
      <c r="C533" t="s">
        <v>719</v>
      </c>
      <c r="D533" s="237" t="e">
        <f>IF(#REF!&lt;&gt;"",#REF!,"")</f>
        <v>#REF!</v>
      </c>
      <c r="E533" t="s">
        <v>647</v>
      </c>
      <c r="F533" t="s">
        <v>651</v>
      </c>
    </row>
    <row r="534" spans="1:6" x14ac:dyDescent="0.2">
      <c r="A534" t="s">
        <v>959</v>
      </c>
      <c r="B534">
        <v>1329</v>
      </c>
      <c r="C534" t="s">
        <v>720</v>
      </c>
      <c r="D534" s="237" t="e">
        <f>IF(#REF!&lt;&gt;"",#REF!,"")</f>
        <v>#REF!</v>
      </c>
      <c r="E534" t="s">
        <v>647</v>
      </c>
      <c r="F534" t="s">
        <v>651</v>
      </c>
    </row>
    <row r="535" spans="1:6" x14ac:dyDescent="0.2">
      <c r="A535" t="s">
        <v>959</v>
      </c>
      <c r="B535">
        <v>1330</v>
      </c>
      <c r="C535" t="s">
        <v>676</v>
      </c>
      <c r="D535" s="237" t="e">
        <f>IF(#REF!&lt;&gt;"",#REF!,"")</f>
        <v>#REF!</v>
      </c>
      <c r="E535" t="s">
        <v>647</v>
      </c>
      <c r="F535" t="s">
        <v>651</v>
      </c>
    </row>
    <row r="536" spans="1:6" x14ac:dyDescent="0.2">
      <c r="A536" t="s">
        <v>959</v>
      </c>
      <c r="B536">
        <v>1331</v>
      </c>
      <c r="C536" t="s">
        <v>721</v>
      </c>
      <c r="D536" s="237" t="e">
        <f>IF(#REF!&lt;&gt;"",#REF!,"")</f>
        <v>#REF!</v>
      </c>
      <c r="E536" t="s">
        <v>647</v>
      </c>
      <c r="F536" t="s">
        <v>651</v>
      </c>
    </row>
    <row r="537" spans="1:6" x14ac:dyDescent="0.2">
      <c r="A537" t="s">
        <v>959</v>
      </c>
      <c r="B537">
        <v>1332</v>
      </c>
      <c r="C537" t="s">
        <v>960</v>
      </c>
      <c r="D537" s="237" t="e">
        <f>IF(#REF!&lt;&gt;"",#REF!,"")</f>
        <v>#REF!</v>
      </c>
      <c r="E537" t="s">
        <v>647</v>
      </c>
      <c r="F537" t="s">
        <v>651</v>
      </c>
    </row>
    <row r="538" spans="1:6" x14ac:dyDescent="0.2">
      <c r="A538" t="s">
        <v>959</v>
      </c>
      <c r="B538">
        <v>1334</v>
      </c>
      <c r="C538" t="s">
        <v>806</v>
      </c>
      <c r="D538" s="237" t="e">
        <f>IF(#REF!&lt;&gt;"",#REF!,"")</f>
        <v>#REF!</v>
      </c>
      <c r="E538" t="s">
        <v>647</v>
      </c>
      <c r="F538" t="s">
        <v>651</v>
      </c>
    </row>
    <row r="539" spans="1:6" x14ac:dyDescent="0.2">
      <c r="A539" t="s">
        <v>959</v>
      </c>
      <c r="B539">
        <v>1335</v>
      </c>
      <c r="C539" t="s">
        <v>654</v>
      </c>
      <c r="D539" s="237" t="e">
        <f>IF(#REF!&lt;&gt;"",#REF!,"")</f>
        <v>#REF!</v>
      </c>
      <c r="E539" t="s">
        <v>647</v>
      </c>
      <c r="F539" t="s">
        <v>651</v>
      </c>
    </row>
    <row r="540" spans="1:6" x14ac:dyDescent="0.2">
      <c r="A540" t="s">
        <v>959</v>
      </c>
      <c r="B540">
        <v>1336</v>
      </c>
      <c r="C540" t="s">
        <v>677</v>
      </c>
      <c r="D540" s="237" t="e">
        <f>IF(#REF!&lt;&gt;"",#REF!,"")</f>
        <v>#REF!</v>
      </c>
      <c r="E540" t="s">
        <v>647</v>
      </c>
      <c r="F540" t="s">
        <v>651</v>
      </c>
    </row>
    <row r="541" spans="1:6" x14ac:dyDescent="0.2">
      <c r="A541" t="s">
        <v>959</v>
      </c>
      <c r="B541">
        <v>1337</v>
      </c>
      <c r="C541" t="s">
        <v>725</v>
      </c>
      <c r="D541" s="237" t="e">
        <f>IF(#REF!&lt;&gt;"",#REF!,"")</f>
        <v>#REF!</v>
      </c>
      <c r="E541" t="s">
        <v>647</v>
      </c>
      <c r="F541" t="s">
        <v>651</v>
      </c>
    </row>
    <row r="542" spans="1:6" x14ac:dyDescent="0.2">
      <c r="A542" t="s">
        <v>959</v>
      </c>
      <c r="B542">
        <v>1338</v>
      </c>
      <c r="C542" t="s">
        <v>726</v>
      </c>
      <c r="D542" s="237" t="e">
        <f>IF(#REF!&lt;&gt;"",#REF!,"")</f>
        <v>#REF!</v>
      </c>
      <c r="E542" t="s">
        <v>647</v>
      </c>
      <c r="F542" t="s">
        <v>651</v>
      </c>
    </row>
    <row r="543" spans="1:6" x14ac:dyDescent="0.2">
      <c r="A543" t="s">
        <v>959</v>
      </c>
      <c r="B543">
        <v>1339</v>
      </c>
      <c r="C543" t="s">
        <v>678</v>
      </c>
      <c r="D543" s="237" t="e">
        <f>IF(#REF!&lt;&gt;"",#REF!,"")</f>
        <v>#REF!</v>
      </c>
      <c r="E543" t="s">
        <v>647</v>
      </c>
      <c r="F543" t="s">
        <v>651</v>
      </c>
    </row>
    <row r="544" spans="1:6" x14ac:dyDescent="0.2">
      <c r="A544" t="s">
        <v>959</v>
      </c>
      <c r="B544">
        <v>1340</v>
      </c>
      <c r="C544" t="s">
        <v>727</v>
      </c>
      <c r="D544" s="237" t="e">
        <f>IF(#REF!&lt;&gt;"",#REF!,"")</f>
        <v>#REF!</v>
      </c>
      <c r="E544" t="s">
        <v>647</v>
      </c>
      <c r="F544" t="s">
        <v>651</v>
      </c>
    </row>
    <row r="545" spans="1:6" x14ac:dyDescent="0.2">
      <c r="A545" t="s">
        <v>959</v>
      </c>
      <c r="B545">
        <v>1342</v>
      </c>
      <c r="C545" t="s">
        <v>845</v>
      </c>
      <c r="D545" s="237" t="e">
        <f>IF(#REF!&lt;&gt;"",#REF!,"")</f>
        <v>#REF!</v>
      </c>
      <c r="E545" t="s">
        <v>647</v>
      </c>
      <c r="F545" t="s">
        <v>651</v>
      </c>
    </row>
    <row r="546" spans="1:6" x14ac:dyDescent="0.2">
      <c r="A546" t="s">
        <v>959</v>
      </c>
      <c r="B546">
        <v>1344</v>
      </c>
      <c r="C546" t="s">
        <v>961</v>
      </c>
      <c r="D546" t="e">
        <f>IF(#REF!&lt;&gt;"",#REF!,"")</f>
        <v>#REF!</v>
      </c>
      <c r="E546" t="s">
        <v>647</v>
      </c>
      <c r="F546" t="s">
        <v>962</v>
      </c>
    </row>
    <row r="547" spans="1:6" x14ac:dyDescent="0.2">
      <c r="A547" t="s">
        <v>959</v>
      </c>
      <c r="B547">
        <v>1346</v>
      </c>
      <c r="C547" t="s">
        <v>858</v>
      </c>
      <c r="D547" s="237" t="e">
        <f>IF(#REF!&lt;&gt;"",#REF!,"")</f>
        <v>#REF!</v>
      </c>
      <c r="E547" t="s">
        <v>647</v>
      </c>
      <c r="F547" t="s">
        <v>651</v>
      </c>
    </row>
    <row r="548" spans="1:6" x14ac:dyDescent="0.2">
      <c r="A548" t="s">
        <v>959</v>
      </c>
      <c r="B548">
        <v>1349</v>
      </c>
      <c r="C548" t="s">
        <v>807</v>
      </c>
      <c r="D548" s="237" t="e">
        <f>IF(#REF!&lt;&gt;"",#REF!,"")</f>
        <v>#REF!</v>
      </c>
      <c r="E548" t="s">
        <v>647</v>
      </c>
      <c r="F548" t="s">
        <v>651</v>
      </c>
    </row>
    <row r="549" spans="1:6" x14ac:dyDescent="0.2">
      <c r="A549" t="s">
        <v>959</v>
      </c>
      <c r="B549">
        <v>1350</v>
      </c>
      <c r="C549" t="s">
        <v>829</v>
      </c>
      <c r="D549" s="237" t="e">
        <f>IF(#REF!&lt;&gt;"",#REF!,"")</f>
        <v>#REF!</v>
      </c>
      <c r="E549" t="s">
        <v>647</v>
      </c>
      <c r="F549" t="s">
        <v>651</v>
      </c>
    </row>
    <row r="550" spans="1:6" x14ac:dyDescent="0.2">
      <c r="A550" t="s">
        <v>959</v>
      </c>
      <c r="B550">
        <v>1351</v>
      </c>
      <c r="C550" t="s">
        <v>679</v>
      </c>
      <c r="D550" s="237" t="e">
        <f>IF(#REF!&lt;&gt;"",#REF!,"")</f>
        <v>#REF!</v>
      </c>
      <c r="E550" t="s">
        <v>647</v>
      </c>
      <c r="F550" t="s">
        <v>651</v>
      </c>
    </row>
    <row r="551" spans="1:6" x14ac:dyDescent="0.2">
      <c r="A551" t="s">
        <v>959</v>
      </c>
      <c r="B551">
        <v>1352</v>
      </c>
      <c r="C551" t="s">
        <v>730</v>
      </c>
      <c r="D551" s="237" t="e">
        <f>IF(#REF!&lt;&gt;"",#REF!,"")</f>
        <v>#REF!</v>
      </c>
      <c r="E551" t="s">
        <v>647</v>
      </c>
      <c r="F551" t="s">
        <v>651</v>
      </c>
    </row>
    <row r="552" spans="1:6" x14ac:dyDescent="0.2">
      <c r="A552" t="s">
        <v>959</v>
      </c>
      <c r="B552">
        <v>1353</v>
      </c>
      <c r="C552" t="s">
        <v>731</v>
      </c>
      <c r="D552" s="237" t="e">
        <f>IF(#REF!&lt;&gt;"",#REF!,"")</f>
        <v>#REF!</v>
      </c>
      <c r="E552" t="s">
        <v>647</v>
      </c>
      <c r="F552" t="s">
        <v>651</v>
      </c>
    </row>
    <row r="553" spans="1:6" x14ac:dyDescent="0.2">
      <c r="A553" t="s">
        <v>959</v>
      </c>
      <c r="B553">
        <v>1354</v>
      </c>
      <c r="C553" t="s">
        <v>680</v>
      </c>
      <c r="D553" s="237" t="e">
        <f>IF(#REF!&lt;&gt;"",#REF!,"")</f>
        <v>#REF!</v>
      </c>
      <c r="E553" t="s">
        <v>647</v>
      </c>
      <c r="F553" t="s">
        <v>651</v>
      </c>
    </row>
    <row r="554" spans="1:6" x14ac:dyDescent="0.2">
      <c r="A554" t="s">
        <v>959</v>
      </c>
      <c r="B554">
        <v>1355</v>
      </c>
      <c r="C554" t="s">
        <v>732</v>
      </c>
      <c r="D554" s="237" t="e">
        <f>IF(#REF!&lt;&gt;"",#REF!,"")</f>
        <v>#REF!</v>
      </c>
      <c r="E554" t="s">
        <v>647</v>
      </c>
      <c r="F554" t="s">
        <v>651</v>
      </c>
    </row>
    <row r="555" spans="1:6" x14ac:dyDescent="0.2">
      <c r="A555" t="s">
        <v>959</v>
      </c>
      <c r="B555">
        <v>1358</v>
      </c>
      <c r="C555" t="s">
        <v>955</v>
      </c>
      <c r="D555" s="237" t="e">
        <f>IF(#REF!&lt;&gt;"",#REF!,"")</f>
        <v>#REF!</v>
      </c>
      <c r="E555" t="s">
        <v>647</v>
      </c>
      <c r="F555" t="s">
        <v>651</v>
      </c>
    </row>
    <row r="556" spans="1:6" x14ac:dyDescent="0.2">
      <c r="A556" t="s">
        <v>959</v>
      </c>
      <c r="B556">
        <v>1359</v>
      </c>
      <c r="C556" t="s">
        <v>656</v>
      </c>
      <c r="D556" s="237" t="e">
        <f>IF(#REF!&lt;&gt;"",#REF!,"")</f>
        <v>#REF!</v>
      </c>
      <c r="E556" t="s">
        <v>647</v>
      </c>
      <c r="F556" t="s">
        <v>651</v>
      </c>
    </row>
    <row r="557" spans="1:6" x14ac:dyDescent="0.2">
      <c r="A557" t="s">
        <v>959</v>
      </c>
      <c r="B557">
        <v>1360</v>
      </c>
      <c r="C557" t="s">
        <v>681</v>
      </c>
      <c r="D557" s="237" t="e">
        <f>IF(#REF!&lt;&gt;"",#REF!,"")</f>
        <v>#REF!</v>
      </c>
      <c r="E557" t="s">
        <v>647</v>
      </c>
      <c r="F557" t="s">
        <v>651</v>
      </c>
    </row>
    <row r="558" spans="1:6" x14ac:dyDescent="0.2">
      <c r="A558" t="s">
        <v>959</v>
      </c>
      <c r="B558">
        <v>1361</v>
      </c>
      <c r="C558" t="s">
        <v>735</v>
      </c>
      <c r="D558" s="237" t="e">
        <f>IF(#REF!&lt;&gt;"",#REF!,"")</f>
        <v>#REF!</v>
      </c>
      <c r="E558" t="s">
        <v>647</v>
      </c>
      <c r="F558" t="s">
        <v>651</v>
      </c>
    </row>
    <row r="559" spans="1:6" x14ac:dyDescent="0.2">
      <c r="A559" t="s">
        <v>959</v>
      </c>
      <c r="B559">
        <v>1362</v>
      </c>
      <c r="C559" t="s">
        <v>736</v>
      </c>
      <c r="D559" s="237" t="e">
        <f>IF(#REF!&lt;&gt;"",#REF!,"")</f>
        <v>#REF!</v>
      </c>
      <c r="E559" t="s">
        <v>647</v>
      </c>
      <c r="F559" t="s">
        <v>651</v>
      </c>
    </row>
    <row r="560" spans="1:6" x14ac:dyDescent="0.2">
      <c r="A560" t="s">
        <v>959</v>
      </c>
      <c r="B560">
        <v>1363</v>
      </c>
      <c r="C560" t="s">
        <v>682</v>
      </c>
      <c r="D560" s="237" t="e">
        <f>IF(#REF!&lt;&gt;"",#REF!,"")</f>
        <v>#REF!</v>
      </c>
      <c r="E560" t="s">
        <v>647</v>
      </c>
      <c r="F560" t="s">
        <v>651</v>
      </c>
    </row>
    <row r="561" spans="1:6" x14ac:dyDescent="0.2">
      <c r="A561" t="s">
        <v>959</v>
      </c>
      <c r="B561">
        <v>1364</v>
      </c>
      <c r="C561" t="s">
        <v>737</v>
      </c>
      <c r="D561" s="237" t="e">
        <f>IF(#REF!&lt;&gt;"",#REF!,"")</f>
        <v>#REF!</v>
      </c>
      <c r="E561" t="s">
        <v>647</v>
      </c>
      <c r="F561" t="s">
        <v>651</v>
      </c>
    </row>
    <row r="562" spans="1:6" x14ac:dyDescent="0.2">
      <c r="A562" t="s">
        <v>959</v>
      </c>
      <c r="B562">
        <v>1365</v>
      </c>
      <c r="C562" t="s">
        <v>823</v>
      </c>
      <c r="D562" s="237" t="e">
        <f>IF(#REF!&lt;&gt;"",#REF!,"")</f>
        <v>#REF!</v>
      </c>
      <c r="E562" t="s">
        <v>647</v>
      </c>
      <c r="F562" t="s">
        <v>651</v>
      </c>
    </row>
    <row r="563" spans="1:6" x14ac:dyDescent="0.2">
      <c r="A563" t="s">
        <v>959</v>
      </c>
      <c r="B563">
        <v>1366</v>
      </c>
      <c r="C563" t="s">
        <v>657</v>
      </c>
      <c r="D563" s="237" t="e">
        <f>IF(#REF!&lt;&gt;"",#REF!,"")</f>
        <v>#REF!</v>
      </c>
      <c r="E563" t="s">
        <v>647</v>
      </c>
      <c r="F563" t="s">
        <v>651</v>
      </c>
    </row>
    <row r="564" spans="1:6" x14ac:dyDescent="0.2">
      <c r="A564" t="s">
        <v>959</v>
      </c>
      <c r="B564">
        <v>1367</v>
      </c>
      <c r="C564" t="s">
        <v>683</v>
      </c>
      <c r="D564" s="237" t="e">
        <f>IF(#REF!&lt;&gt;"",#REF!,"")</f>
        <v>#REF!</v>
      </c>
      <c r="E564" t="s">
        <v>647</v>
      </c>
      <c r="F564" t="s">
        <v>651</v>
      </c>
    </row>
    <row r="565" spans="1:6" x14ac:dyDescent="0.2">
      <c r="A565" t="s">
        <v>959</v>
      </c>
      <c r="B565">
        <v>1368</v>
      </c>
      <c r="C565" t="s">
        <v>739</v>
      </c>
      <c r="D565" s="237" t="e">
        <f>IF(#REF!&lt;&gt;"",#REF!,"")</f>
        <v>#REF!</v>
      </c>
      <c r="E565" t="s">
        <v>647</v>
      </c>
      <c r="F565" t="s">
        <v>651</v>
      </c>
    </row>
    <row r="566" spans="1:6" x14ac:dyDescent="0.2">
      <c r="A566" t="s">
        <v>959</v>
      </c>
      <c r="B566">
        <v>1369</v>
      </c>
      <c r="C566" t="s">
        <v>740</v>
      </c>
      <c r="D566" s="237" t="e">
        <f>IF(#REF!&lt;&gt;"",#REF!,"")</f>
        <v>#REF!</v>
      </c>
      <c r="E566" t="s">
        <v>647</v>
      </c>
      <c r="F566" t="s">
        <v>651</v>
      </c>
    </row>
    <row r="567" spans="1:6" x14ac:dyDescent="0.2">
      <c r="A567" t="s">
        <v>959</v>
      </c>
      <c r="B567">
        <v>1370</v>
      </c>
      <c r="C567" t="s">
        <v>684</v>
      </c>
      <c r="D567" s="237" t="e">
        <f>IF(#REF!&lt;&gt;"",#REF!,"")</f>
        <v>#REF!</v>
      </c>
      <c r="E567" t="s">
        <v>647</v>
      </c>
      <c r="F567" t="s">
        <v>651</v>
      </c>
    </row>
    <row r="568" spans="1:6" x14ac:dyDescent="0.2">
      <c r="A568" t="s">
        <v>959</v>
      </c>
      <c r="B568">
        <v>1371</v>
      </c>
      <c r="C568" t="s">
        <v>741</v>
      </c>
      <c r="D568" s="237" t="e">
        <f>IF(#REF!&lt;&gt;"",#REF!,"")</f>
        <v>#REF!</v>
      </c>
      <c r="E568" t="s">
        <v>647</v>
      </c>
      <c r="F568" t="s">
        <v>651</v>
      </c>
    </row>
    <row r="569" spans="1:6" x14ac:dyDescent="0.2">
      <c r="A569" t="s">
        <v>959</v>
      </c>
      <c r="B569">
        <v>1372</v>
      </c>
      <c r="C569" t="s">
        <v>963</v>
      </c>
      <c r="D569" s="237" t="e">
        <f>IF(#REF!&lt;&gt;"",#REF!,"")</f>
        <v>#REF!</v>
      </c>
      <c r="E569" t="s">
        <v>647</v>
      </c>
      <c r="F569" t="s">
        <v>651</v>
      </c>
    </row>
    <row r="570" spans="1:6" x14ac:dyDescent="0.2">
      <c r="A570" t="s">
        <v>959</v>
      </c>
      <c r="B570">
        <v>1374</v>
      </c>
      <c r="C570" t="s">
        <v>808</v>
      </c>
      <c r="D570" s="237" t="e">
        <f>IF(#REF!&lt;&gt;"",#REF!,"")</f>
        <v>#REF!</v>
      </c>
      <c r="E570" t="s">
        <v>647</v>
      </c>
      <c r="F570" t="s">
        <v>651</v>
      </c>
    </row>
    <row r="571" spans="1:6" x14ac:dyDescent="0.2">
      <c r="A571" t="s">
        <v>959</v>
      </c>
      <c r="B571">
        <v>1375</v>
      </c>
      <c r="C571" t="s">
        <v>830</v>
      </c>
      <c r="D571" s="237" t="e">
        <f>IF(#REF!&lt;&gt;"",#REF!,"")</f>
        <v>#REF!</v>
      </c>
      <c r="E571" t="s">
        <v>647</v>
      </c>
      <c r="F571" t="s">
        <v>651</v>
      </c>
    </row>
    <row r="572" spans="1:6" x14ac:dyDescent="0.2">
      <c r="A572" t="s">
        <v>959</v>
      </c>
      <c r="B572">
        <v>1376</v>
      </c>
      <c r="C572" t="s">
        <v>685</v>
      </c>
      <c r="D572" s="237" t="e">
        <f>IF(#REF!&lt;&gt;"",#REF!,"")</f>
        <v>#REF!</v>
      </c>
      <c r="E572" t="s">
        <v>647</v>
      </c>
      <c r="F572" t="s">
        <v>651</v>
      </c>
    </row>
    <row r="573" spans="1:6" x14ac:dyDescent="0.2">
      <c r="A573" t="s">
        <v>959</v>
      </c>
      <c r="B573">
        <v>1377</v>
      </c>
      <c r="C573" t="s">
        <v>743</v>
      </c>
      <c r="D573" s="237" t="e">
        <f>IF(#REF!&lt;&gt;"",#REF!,"")</f>
        <v>#REF!</v>
      </c>
      <c r="E573" t="s">
        <v>647</v>
      </c>
      <c r="F573" t="s">
        <v>651</v>
      </c>
    </row>
    <row r="574" spans="1:6" x14ac:dyDescent="0.2">
      <c r="A574" t="s">
        <v>959</v>
      </c>
      <c r="B574">
        <v>1378</v>
      </c>
      <c r="C574" t="s">
        <v>744</v>
      </c>
      <c r="D574" s="237" t="e">
        <f>IF(#REF!&lt;&gt;"",#REF!,"")</f>
        <v>#REF!</v>
      </c>
      <c r="E574" t="s">
        <v>647</v>
      </c>
      <c r="F574" t="s">
        <v>651</v>
      </c>
    </row>
    <row r="575" spans="1:6" x14ac:dyDescent="0.2">
      <c r="A575" t="s">
        <v>959</v>
      </c>
      <c r="B575">
        <v>1379</v>
      </c>
      <c r="C575" t="s">
        <v>686</v>
      </c>
      <c r="D575" s="237" t="e">
        <f>IF(#REF!&lt;&gt;"",#REF!,"")</f>
        <v>#REF!</v>
      </c>
      <c r="E575" t="s">
        <v>647</v>
      </c>
      <c r="F575" t="s">
        <v>651</v>
      </c>
    </row>
    <row r="576" spans="1:6" x14ac:dyDescent="0.2">
      <c r="A576" t="s">
        <v>959</v>
      </c>
      <c r="B576">
        <v>1380</v>
      </c>
      <c r="C576" t="s">
        <v>745</v>
      </c>
      <c r="D576" s="237" t="e">
        <f>IF(#REF!&lt;&gt;"",#REF!,"")</f>
        <v>#REF!</v>
      </c>
      <c r="E576" t="s">
        <v>647</v>
      </c>
      <c r="F576" t="s">
        <v>651</v>
      </c>
    </row>
    <row r="577" spans="1:6" x14ac:dyDescent="0.2">
      <c r="A577" t="s">
        <v>959</v>
      </c>
      <c r="B577">
        <v>1382</v>
      </c>
      <c r="C577" t="s">
        <v>912</v>
      </c>
      <c r="D577" s="237" t="e">
        <f>IF(#REF!&lt;&gt;"",#REF!,"")</f>
        <v>#REF!</v>
      </c>
      <c r="E577" t="s">
        <v>647</v>
      </c>
      <c r="F577" t="s">
        <v>651</v>
      </c>
    </row>
    <row r="578" spans="1:6" x14ac:dyDescent="0.2">
      <c r="A578" t="s">
        <v>959</v>
      </c>
      <c r="B578">
        <v>1384</v>
      </c>
      <c r="C578" t="s">
        <v>913</v>
      </c>
      <c r="D578" t="e">
        <f>IF(#REF!&lt;&gt;"",#REF!,"")</f>
        <v>#REF!</v>
      </c>
      <c r="E578" t="s">
        <v>647</v>
      </c>
      <c r="F578" t="s">
        <v>962</v>
      </c>
    </row>
    <row r="579" spans="1:6" x14ac:dyDescent="0.2">
      <c r="A579" t="s">
        <v>959</v>
      </c>
      <c r="B579">
        <v>1386</v>
      </c>
      <c r="C579" t="s">
        <v>964</v>
      </c>
      <c r="D579" s="237" t="e">
        <f>IF(#REF!&lt;&gt;"",#REF!,"")</f>
        <v>#REF!</v>
      </c>
      <c r="E579" t="s">
        <v>647</v>
      </c>
      <c r="F579" t="s">
        <v>651</v>
      </c>
    </row>
    <row r="580" spans="1:6" x14ac:dyDescent="0.2">
      <c r="A580" t="s">
        <v>959</v>
      </c>
      <c r="B580">
        <v>1389</v>
      </c>
      <c r="C580" t="s">
        <v>965</v>
      </c>
      <c r="D580" s="237" t="e">
        <f>IF(#REF!&lt;&gt;"",#REF!,"")</f>
        <v>#REF!</v>
      </c>
      <c r="E580" t="s">
        <v>647</v>
      </c>
      <c r="F580" t="s">
        <v>651</v>
      </c>
    </row>
    <row r="581" spans="1:6" x14ac:dyDescent="0.2">
      <c r="A581" t="s">
        <v>959</v>
      </c>
      <c r="B581">
        <v>1390</v>
      </c>
      <c r="C581" t="s">
        <v>831</v>
      </c>
      <c r="D581" s="237" t="e">
        <f>IF(#REF!&lt;&gt;"",#REF!,"")</f>
        <v>#REF!</v>
      </c>
      <c r="E581" t="s">
        <v>647</v>
      </c>
      <c r="F581" t="s">
        <v>651</v>
      </c>
    </row>
    <row r="582" spans="1:6" x14ac:dyDescent="0.2">
      <c r="A582" t="s">
        <v>959</v>
      </c>
      <c r="B582">
        <v>1391</v>
      </c>
      <c r="C582" t="s">
        <v>687</v>
      </c>
      <c r="D582" s="237" t="e">
        <f>IF(#REF!&lt;&gt;"",#REF!,"")</f>
        <v>#REF!</v>
      </c>
      <c r="E582" t="s">
        <v>647</v>
      </c>
      <c r="F582" t="s">
        <v>651</v>
      </c>
    </row>
    <row r="583" spans="1:6" x14ac:dyDescent="0.2">
      <c r="A583" t="s">
        <v>959</v>
      </c>
      <c r="B583">
        <v>1392</v>
      </c>
      <c r="C583" t="s">
        <v>747</v>
      </c>
      <c r="D583" s="237" t="e">
        <f>IF(#REF!&lt;&gt;"",#REF!,"")</f>
        <v>#REF!</v>
      </c>
      <c r="E583" t="s">
        <v>647</v>
      </c>
      <c r="F583" t="s">
        <v>651</v>
      </c>
    </row>
    <row r="584" spans="1:6" x14ac:dyDescent="0.2">
      <c r="A584" t="s">
        <v>959</v>
      </c>
      <c r="B584">
        <v>1393</v>
      </c>
      <c r="C584" t="s">
        <v>748</v>
      </c>
      <c r="D584" s="237" t="e">
        <f>IF(#REF!&lt;&gt;"",#REF!,"")</f>
        <v>#REF!</v>
      </c>
      <c r="E584" t="s">
        <v>647</v>
      </c>
      <c r="F584" t="s">
        <v>651</v>
      </c>
    </row>
    <row r="585" spans="1:6" x14ac:dyDescent="0.2">
      <c r="A585" t="s">
        <v>959</v>
      </c>
      <c r="B585">
        <v>1394</v>
      </c>
      <c r="C585" t="s">
        <v>688</v>
      </c>
      <c r="D585" s="237" t="e">
        <f>IF(#REF!&lt;&gt;"",#REF!,"")</f>
        <v>#REF!</v>
      </c>
      <c r="E585" t="s">
        <v>647</v>
      </c>
      <c r="F585" t="s">
        <v>651</v>
      </c>
    </row>
    <row r="586" spans="1:6" x14ac:dyDescent="0.2">
      <c r="A586" t="s">
        <v>959</v>
      </c>
      <c r="B586">
        <v>1395</v>
      </c>
      <c r="C586" t="s">
        <v>749</v>
      </c>
      <c r="D586" s="237" t="e">
        <f>IF(#REF!&lt;&gt;"",#REF!,"")</f>
        <v>#REF!</v>
      </c>
      <c r="E586" t="s">
        <v>647</v>
      </c>
      <c r="F586" t="s">
        <v>651</v>
      </c>
    </row>
    <row r="587" spans="1:6" x14ac:dyDescent="0.2">
      <c r="A587" t="s">
        <v>959</v>
      </c>
      <c r="B587">
        <v>1398</v>
      </c>
      <c r="C587" t="s">
        <v>949</v>
      </c>
      <c r="D587" s="237" t="e">
        <f>IF(#REF!&lt;&gt;"",#REF!,"")</f>
        <v>#REF!</v>
      </c>
      <c r="E587" t="s">
        <v>647</v>
      </c>
      <c r="F587" t="s">
        <v>651</v>
      </c>
    </row>
    <row r="588" spans="1:6" x14ac:dyDescent="0.2">
      <c r="A588" t="s">
        <v>959</v>
      </c>
      <c r="B588">
        <v>1399</v>
      </c>
      <c r="C588" t="s">
        <v>832</v>
      </c>
      <c r="D588" s="237" t="e">
        <f>IF(#REF!&lt;&gt;"",#REF!,"")</f>
        <v>#REF!</v>
      </c>
      <c r="E588" t="s">
        <v>647</v>
      </c>
      <c r="F588" t="s">
        <v>651</v>
      </c>
    </row>
    <row r="589" spans="1:6" x14ac:dyDescent="0.2">
      <c r="A589" t="s">
        <v>959</v>
      </c>
      <c r="B589">
        <v>1400</v>
      </c>
      <c r="C589" t="s">
        <v>689</v>
      </c>
      <c r="D589" s="237" t="e">
        <f>IF(#REF!&lt;&gt;"",#REF!,"")</f>
        <v>#REF!</v>
      </c>
      <c r="E589" t="s">
        <v>647</v>
      </c>
      <c r="F589" t="s">
        <v>651</v>
      </c>
    </row>
    <row r="590" spans="1:6" x14ac:dyDescent="0.2">
      <c r="A590" t="s">
        <v>959</v>
      </c>
      <c r="B590">
        <v>1401</v>
      </c>
      <c r="C590" t="s">
        <v>751</v>
      </c>
      <c r="D590" s="237" t="e">
        <f>IF(#REF!&lt;&gt;"",#REF!,"")</f>
        <v>#REF!</v>
      </c>
      <c r="E590" t="s">
        <v>647</v>
      </c>
      <c r="F590" t="s">
        <v>651</v>
      </c>
    </row>
    <row r="591" spans="1:6" x14ac:dyDescent="0.2">
      <c r="A591" t="s">
        <v>959</v>
      </c>
      <c r="B591">
        <v>1402</v>
      </c>
      <c r="C591" t="s">
        <v>752</v>
      </c>
      <c r="D591" s="237" t="e">
        <f>IF(#REF!&lt;&gt;"",#REF!,"")</f>
        <v>#REF!</v>
      </c>
      <c r="E591" t="s">
        <v>647</v>
      </c>
      <c r="F591" t="s">
        <v>651</v>
      </c>
    </row>
    <row r="592" spans="1:6" x14ac:dyDescent="0.2">
      <c r="A592" t="s">
        <v>959</v>
      </c>
      <c r="B592">
        <v>1403</v>
      </c>
      <c r="C592" t="s">
        <v>690</v>
      </c>
      <c r="D592" s="237" t="e">
        <f>IF(#REF!&lt;&gt;"",#REF!,"")</f>
        <v>#REF!</v>
      </c>
      <c r="E592" t="s">
        <v>647</v>
      </c>
      <c r="F592" t="s">
        <v>651</v>
      </c>
    </row>
    <row r="593" spans="1:6" x14ac:dyDescent="0.2">
      <c r="A593" t="s">
        <v>959</v>
      </c>
      <c r="B593">
        <v>1404</v>
      </c>
      <c r="C593" t="s">
        <v>753</v>
      </c>
      <c r="D593" s="237" t="e">
        <f>IF(#REF!&lt;&gt;"",#REF!,"")</f>
        <v>#REF!</v>
      </c>
      <c r="E593" t="s">
        <v>647</v>
      </c>
      <c r="F593" t="s">
        <v>651</v>
      </c>
    </row>
    <row r="594" spans="1:6" x14ac:dyDescent="0.2">
      <c r="A594" t="s">
        <v>959</v>
      </c>
      <c r="B594">
        <v>1406</v>
      </c>
      <c r="C594" t="s">
        <v>957</v>
      </c>
      <c r="D594" s="237" t="e">
        <f>IF(#REF!&lt;&gt;"",#REF!,"")</f>
        <v>#REF!</v>
      </c>
      <c r="E594" t="s">
        <v>647</v>
      </c>
      <c r="F594" t="s">
        <v>651</v>
      </c>
    </row>
    <row r="595" spans="1:6" x14ac:dyDescent="0.2">
      <c r="A595" t="s">
        <v>959</v>
      </c>
      <c r="B595">
        <v>1407</v>
      </c>
      <c r="C595" t="s">
        <v>833</v>
      </c>
      <c r="D595" s="237" t="e">
        <f>IF(#REF!&lt;&gt;"",#REF!,"")</f>
        <v>#REF!</v>
      </c>
      <c r="E595" t="s">
        <v>647</v>
      </c>
      <c r="F595" t="s">
        <v>651</v>
      </c>
    </row>
    <row r="596" spans="1:6" x14ac:dyDescent="0.2">
      <c r="A596" t="s">
        <v>959</v>
      </c>
      <c r="B596">
        <v>1408</v>
      </c>
      <c r="C596" t="s">
        <v>691</v>
      </c>
      <c r="D596" s="237" t="e">
        <f>IF(#REF!&lt;&gt;"",#REF!,"")</f>
        <v>#REF!</v>
      </c>
      <c r="E596" t="s">
        <v>647</v>
      </c>
      <c r="F596" t="s">
        <v>651</v>
      </c>
    </row>
    <row r="597" spans="1:6" x14ac:dyDescent="0.2">
      <c r="A597" t="s">
        <v>959</v>
      </c>
      <c r="B597">
        <v>1409</v>
      </c>
      <c r="C597" t="s">
        <v>755</v>
      </c>
      <c r="D597" s="237" t="e">
        <f>IF(#REF!&lt;&gt;"",#REF!,"")</f>
        <v>#REF!</v>
      </c>
      <c r="E597" t="s">
        <v>647</v>
      </c>
      <c r="F597" t="s">
        <v>651</v>
      </c>
    </row>
    <row r="598" spans="1:6" x14ac:dyDescent="0.2">
      <c r="A598" t="s">
        <v>959</v>
      </c>
      <c r="B598">
        <v>1410</v>
      </c>
      <c r="C598" t="s">
        <v>756</v>
      </c>
      <c r="D598" s="237" t="e">
        <f>IF(#REF!&lt;&gt;"",#REF!,"")</f>
        <v>#REF!</v>
      </c>
      <c r="E598" t="s">
        <v>647</v>
      </c>
      <c r="F598" t="s">
        <v>651</v>
      </c>
    </row>
    <row r="599" spans="1:6" x14ac:dyDescent="0.2">
      <c r="A599" t="s">
        <v>959</v>
      </c>
      <c r="B599">
        <v>1411</v>
      </c>
      <c r="C599" t="s">
        <v>692</v>
      </c>
      <c r="D599" s="237" t="e">
        <f>IF(#REF!&lt;&gt;"",#REF!,"")</f>
        <v>#REF!</v>
      </c>
      <c r="E599" t="s">
        <v>647</v>
      </c>
      <c r="F599" t="s">
        <v>651</v>
      </c>
    </row>
    <row r="600" spans="1:6" x14ac:dyDescent="0.2">
      <c r="A600" t="s">
        <v>959</v>
      </c>
      <c r="B600">
        <v>1412</v>
      </c>
      <c r="C600" t="s">
        <v>757</v>
      </c>
      <c r="D600" s="237" t="e">
        <f>IF(#REF!&lt;&gt;"",#REF!,"")</f>
        <v>#REF!</v>
      </c>
      <c r="E600" t="s">
        <v>647</v>
      </c>
      <c r="F600" t="s">
        <v>651</v>
      </c>
    </row>
    <row r="601" spans="1:6" x14ac:dyDescent="0.2">
      <c r="A601" t="s">
        <v>959</v>
      </c>
      <c r="B601">
        <v>1414</v>
      </c>
      <c r="C601" t="s">
        <v>809</v>
      </c>
      <c r="D601" s="237" t="e">
        <f>IF(#REF!&lt;&gt;"",#REF!,"")</f>
        <v>#REF!</v>
      </c>
      <c r="E601" t="s">
        <v>647</v>
      </c>
      <c r="F601" t="s">
        <v>651</v>
      </c>
    </row>
    <row r="602" spans="1:6" x14ac:dyDescent="0.2">
      <c r="A602" t="s">
        <v>959</v>
      </c>
      <c r="B602">
        <v>1415</v>
      </c>
      <c r="C602" t="s">
        <v>966</v>
      </c>
      <c r="D602" s="237" t="e">
        <f>IF(#REF!&lt;&gt;"",#REF!,"")</f>
        <v>#REF!</v>
      </c>
      <c r="E602" t="s">
        <v>647</v>
      </c>
      <c r="F602" t="s">
        <v>651</v>
      </c>
    </row>
    <row r="603" spans="1:6" x14ac:dyDescent="0.2">
      <c r="A603" t="s">
        <v>959</v>
      </c>
      <c r="B603">
        <v>1416</v>
      </c>
      <c r="C603" t="s">
        <v>693</v>
      </c>
      <c r="D603" s="237" t="e">
        <f>IF(#REF!&lt;&gt;"",#REF!,"")</f>
        <v>#REF!</v>
      </c>
      <c r="E603" t="s">
        <v>647</v>
      </c>
      <c r="F603" t="s">
        <v>651</v>
      </c>
    </row>
    <row r="604" spans="1:6" x14ac:dyDescent="0.2">
      <c r="A604" t="s">
        <v>959</v>
      </c>
      <c r="B604">
        <v>1417</v>
      </c>
      <c r="C604" t="s">
        <v>759</v>
      </c>
      <c r="D604" s="237" t="e">
        <f>IF(#REF!&lt;&gt;"",#REF!,"")</f>
        <v>#REF!</v>
      </c>
      <c r="E604" t="s">
        <v>647</v>
      </c>
      <c r="F604" t="s">
        <v>651</v>
      </c>
    </row>
    <row r="605" spans="1:6" x14ac:dyDescent="0.2">
      <c r="A605" t="s">
        <v>959</v>
      </c>
      <c r="B605">
        <v>1418</v>
      </c>
      <c r="C605" t="s">
        <v>760</v>
      </c>
      <c r="D605" s="237" t="e">
        <f>IF(#REF!&lt;&gt;"",#REF!,"")</f>
        <v>#REF!</v>
      </c>
      <c r="E605" t="s">
        <v>647</v>
      </c>
      <c r="F605" t="s">
        <v>651</v>
      </c>
    </row>
    <row r="606" spans="1:6" x14ac:dyDescent="0.2">
      <c r="A606" t="s">
        <v>959</v>
      </c>
      <c r="B606">
        <v>1419</v>
      </c>
      <c r="C606" t="s">
        <v>694</v>
      </c>
      <c r="D606" s="237" t="e">
        <f>IF(#REF!&lt;&gt;"",#REF!,"")</f>
        <v>#REF!</v>
      </c>
      <c r="E606" t="s">
        <v>647</v>
      </c>
      <c r="F606" t="s">
        <v>651</v>
      </c>
    </row>
    <row r="607" spans="1:6" x14ac:dyDescent="0.2">
      <c r="A607" t="s">
        <v>959</v>
      </c>
      <c r="B607">
        <v>1420</v>
      </c>
      <c r="C607" t="s">
        <v>761</v>
      </c>
      <c r="D607" s="237" t="e">
        <f>IF(#REF!&lt;&gt;"",#REF!,"")</f>
        <v>#REF!</v>
      </c>
      <c r="E607" t="s">
        <v>647</v>
      </c>
      <c r="F607" t="s">
        <v>651</v>
      </c>
    </row>
    <row r="608" spans="1:6" x14ac:dyDescent="0.2">
      <c r="A608" t="s">
        <v>959</v>
      </c>
      <c r="B608">
        <v>1422</v>
      </c>
      <c r="C608" t="s">
        <v>944</v>
      </c>
      <c r="D608" s="237" t="e">
        <f>IF(#REF!&lt;&gt;"",#REF!,"")</f>
        <v>#REF!</v>
      </c>
      <c r="E608" t="s">
        <v>647</v>
      </c>
      <c r="F608" t="s">
        <v>651</v>
      </c>
    </row>
    <row r="609" spans="1:6" x14ac:dyDescent="0.2">
      <c r="A609" t="s">
        <v>959</v>
      </c>
      <c r="B609">
        <v>1423</v>
      </c>
      <c r="C609" t="s">
        <v>967</v>
      </c>
      <c r="D609" s="237" t="e">
        <f>IF(#REF!&lt;&gt;"",#REF!,"")</f>
        <v>#REF!</v>
      </c>
      <c r="E609" t="s">
        <v>647</v>
      </c>
      <c r="F609" t="s">
        <v>651</v>
      </c>
    </row>
    <row r="610" spans="1:6" x14ac:dyDescent="0.2">
      <c r="A610" t="s">
        <v>959</v>
      </c>
      <c r="B610">
        <v>1424</v>
      </c>
      <c r="C610" t="s">
        <v>695</v>
      </c>
      <c r="D610" s="237" t="e">
        <f>IF(#REF!&lt;&gt;"",#REF!,"")</f>
        <v>#REF!</v>
      </c>
      <c r="E610" t="s">
        <v>647</v>
      </c>
      <c r="F610" t="s">
        <v>651</v>
      </c>
    </row>
    <row r="611" spans="1:6" x14ac:dyDescent="0.2">
      <c r="A611" t="s">
        <v>959</v>
      </c>
      <c r="B611">
        <v>1425</v>
      </c>
      <c r="C611" t="s">
        <v>763</v>
      </c>
      <c r="D611" s="237" t="e">
        <f>IF(#REF!&lt;&gt;"",#REF!,"")</f>
        <v>#REF!</v>
      </c>
      <c r="E611" t="s">
        <v>647</v>
      </c>
      <c r="F611" t="s">
        <v>651</v>
      </c>
    </row>
    <row r="612" spans="1:6" x14ac:dyDescent="0.2">
      <c r="A612" t="s">
        <v>959</v>
      </c>
      <c r="B612">
        <v>1426</v>
      </c>
      <c r="C612" t="s">
        <v>764</v>
      </c>
      <c r="D612" s="237" t="e">
        <f>IF(#REF!&lt;&gt;"",#REF!,"")</f>
        <v>#REF!</v>
      </c>
      <c r="E612" t="s">
        <v>647</v>
      </c>
      <c r="F612" t="s">
        <v>651</v>
      </c>
    </row>
    <row r="613" spans="1:6" x14ac:dyDescent="0.2">
      <c r="A613" t="s">
        <v>959</v>
      </c>
      <c r="B613">
        <v>1427</v>
      </c>
      <c r="C613" t="s">
        <v>696</v>
      </c>
      <c r="D613" s="237" t="e">
        <f>IF(#REF!&lt;&gt;"",#REF!,"")</f>
        <v>#REF!</v>
      </c>
      <c r="E613" t="s">
        <v>647</v>
      </c>
      <c r="F613" t="s">
        <v>651</v>
      </c>
    </row>
    <row r="614" spans="1:6" x14ac:dyDescent="0.2">
      <c r="A614" t="s">
        <v>959</v>
      </c>
      <c r="B614">
        <v>1428</v>
      </c>
      <c r="C614" t="s">
        <v>765</v>
      </c>
      <c r="D614" s="237" t="e">
        <f>IF(#REF!&lt;&gt;"",#REF!,"")</f>
        <v>#REF!</v>
      </c>
      <c r="E614" t="s">
        <v>647</v>
      </c>
      <c r="F614" t="s">
        <v>651</v>
      </c>
    </row>
    <row r="615" spans="1:6" x14ac:dyDescent="0.2">
      <c r="A615" t="s">
        <v>959</v>
      </c>
      <c r="B615">
        <v>1430</v>
      </c>
      <c r="C615" t="s">
        <v>968</v>
      </c>
      <c r="D615" s="237" t="e">
        <f>IF(#REF!&lt;&gt;"",#REF!,"")</f>
        <v>#REF!</v>
      </c>
      <c r="E615" t="s">
        <v>647</v>
      </c>
      <c r="F615" t="s">
        <v>651</v>
      </c>
    </row>
    <row r="616" spans="1:6" x14ac:dyDescent="0.2">
      <c r="A616" t="s">
        <v>959</v>
      </c>
      <c r="B616">
        <v>1431</v>
      </c>
      <c r="C616" t="s">
        <v>969</v>
      </c>
      <c r="D616" s="237" t="e">
        <f>IF(#REF!&lt;&gt;"",#REF!,"")</f>
        <v>#REF!</v>
      </c>
      <c r="E616" t="s">
        <v>647</v>
      </c>
      <c r="F616" t="s">
        <v>651</v>
      </c>
    </row>
    <row r="617" spans="1:6" x14ac:dyDescent="0.2">
      <c r="A617" t="s">
        <v>959</v>
      </c>
      <c r="B617">
        <v>1432</v>
      </c>
      <c r="C617" t="s">
        <v>697</v>
      </c>
      <c r="D617" s="237" t="e">
        <f>IF(#REF!&lt;&gt;"",#REF!,"")</f>
        <v>#REF!</v>
      </c>
      <c r="E617" t="s">
        <v>647</v>
      </c>
      <c r="F617" t="s">
        <v>651</v>
      </c>
    </row>
    <row r="618" spans="1:6" x14ac:dyDescent="0.2">
      <c r="A618" t="s">
        <v>959</v>
      </c>
      <c r="B618">
        <v>1433</v>
      </c>
      <c r="C618" t="s">
        <v>698</v>
      </c>
      <c r="D618" s="237" t="e">
        <f>IF(#REF!&lt;&gt;"",#REF!,"")</f>
        <v>#REF!</v>
      </c>
      <c r="E618" t="s">
        <v>647</v>
      </c>
      <c r="F618" t="s">
        <v>651</v>
      </c>
    </row>
    <row r="619" spans="1:6" x14ac:dyDescent="0.2">
      <c r="A619" t="s">
        <v>959</v>
      </c>
      <c r="B619">
        <v>1434</v>
      </c>
      <c r="C619" t="s">
        <v>699</v>
      </c>
      <c r="D619" s="237" t="e">
        <f>IF(#REF!&lt;&gt;"",#REF!,"")</f>
        <v>#REF!</v>
      </c>
      <c r="E619" t="s">
        <v>647</v>
      </c>
      <c r="F619" t="s">
        <v>651</v>
      </c>
    </row>
    <row r="620" spans="1:6" x14ac:dyDescent="0.2">
      <c r="A620" t="s">
        <v>959</v>
      </c>
      <c r="B620">
        <v>1435</v>
      </c>
      <c r="C620" t="s">
        <v>700</v>
      </c>
      <c r="D620" s="237" t="e">
        <f>IF(#REF!&lt;&gt;"",#REF!,"")</f>
        <v>#REF!</v>
      </c>
      <c r="E620" t="s">
        <v>647</v>
      </c>
      <c r="F620" t="s">
        <v>651</v>
      </c>
    </row>
    <row r="621" spans="1:6" x14ac:dyDescent="0.2">
      <c r="A621" t="s">
        <v>959</v>
      </c>
      <c r="B621">
        <v>1436</v>
      </c>
      <c r="C621" t="s">
        <v>767</v>
      </c>
      <c r="D621" s="237" t="e">
        <f>IF(#REF!&lt;&gt;"",#REF!,"")</f>
        <v>#REF!</v>
      </c>
      <c r="E621" t="s">
        <v>647</v>
      </c>
      <c r="F621" t="s">
        <v>651</v>
      </c>
    </row>
    <row r="622" spans="1:6" x14ac:dyDescent="0.2">
      <c r="A622" t="s">
        <v>959</v>
      </c>
      <c r="B622">
        <v>1438</v>
      </c>
      <c r="C622" t="s">
        <v>810</v>
      </c>
      <c r="D622" s="237" t="e">
        <f>IF(#REF!&lt;&gt;"",#REF!,"")</f>
        <v>#REF!</v>
      </c>
      <c r="E622" t="s">
        <v>647</v>
      </c>
      <c r="F622" t="s">
        <v>651</v>
      </c>
    </row>
    <row r="623" spans="1:6" x14ac:dyDescent="0.2">
      <c r="A623" t="s">
        <v>959</v>
      </c>
      <c r="B623">
        <v>1439</v>
      </c>
      <c r="C623" t="s">
        <v>834</v>
      </c>
      <c r="D623" s="237" t="e">
        <f>IF(#REF!&lt;&gt;"",#REF!,"")</f>
        <v>#REF!</v>
      </c>
      <c r="E623" t="s">
        <v>647</v>
      </c>
      <c r="F623" t="s">
        <v>651</v>
      </c>
    </row>
    <row r="624" spans="1:6" x14ac:dyDescent="0.2">
      <c r="A624" t="s">
        <v>959</v>
      </c>
      <c r="B624">
        <v>1440</v>
      </c>
      <c r="C624" t="s">
        <v>701</v>
      </c>
      <c r="D624" s="237" t="e">
        <f>IF(#REF!&lt;&gt;"",#REF!,"")</f>
        <v>#REF!</v>
      </c>
      <c r="E624" t="s">
        <v>647</v>
      </c>
      <c r="F624" t="s">
        <v>651</v>
      </c>
    </row>
    <row r="625" spans="1:6" x14ac:dyDescent="0.2">
      <c r="A625" t="s">
        <v>959</v>
      </c>
      <c r="B625">
        <v>1441</v>
      </c>
      <c r="C625" t="s">
        <v>702</v>
      </c>
      <c r="D625" s="237" t="e">
        <f>IF(#REF!&lt;&gt;"",#REF!,"")</f>
        <v>#REF!</v>
      </c>
      <c r="E625" t="s">
        <v>647</v>
      </c>
      <c r="F625" t="s">
        <v>651</v>
      </c>
    </row>
    <row r="626" spans="1:6" x14ac:dyDescent="0.2">
      <c r="A626" t="s">
        <v>959</v>
      </c>
      <c r="B626">
        <v>1442</v>
      </c>
      <c r="C626" t="s">
        <v>703</v>
      </c>
      <c r="D626" s="237" t="e">
        <f>IF(#REF!&lt;&gt;"",#REF!,"")</f>
        <v>#REF!</v>
      </c>
      <c r="E626" t="s">
        <v>647</v>
      </c>
      <c r="F626" t="s">
        <v>651</v>
      </c>
    </row>
    <row r="627" spans="1:6" x14ac:dyDescent="0.2">
      <c r="A627" t="s">
        <v>959</v>
      </c>
      <c r="B627">
        <v>1443</v>
      </c>
      <c r="C627" t="s">
        <v>704</v>
      </c>
      <c r="D627" s="237" t="e">
        <f>IF(#REF!&lt;&gt;"",#REF!,"")</f>
        <v>#REF!</v>
      </c>
      <c r="E627" t="s">
        <v>647</v>
      </c>
      <c r="F627" t="s">
        <v>651</v>
      </c>
    </row>
    <row r="628" spans="1:6" x14ac:dyDescent="0.2">
      <c r="A628" t="s">
        <v>959</v>
      </c>
      <c r="B628">
        <v>1444</v>
      </c>
      <c r="C628" t="s">
        <v>769</v>
      </c>
      <c r="D628" s="237" t="e">
        <f>IF(#REF!&lt;&gt;"",#REF!,"")</f>
        <v>#REF!</v>
      </c>
      <c r="E628" t="s">
        <v>647</v>
      </c>
      <c r="F628" t="s">
        <v>651</v>
      </c>
    </row>
    <row r="629" spans="1:6" x14ac:dyDescent="0.2">
      <c r="A629" t="s">
        <v>959</v>
      </c>
      <c r="B629">
        <v>1446</v>
      </c>
      <c r="C629" t="s">
        <v>796</v>
      </c>
      <c r="D629" s="237" t="e">
        <f>IF(#REF!&lt;&gt;"",#REF!,"")</f>
        <v>#REF!</v>
      </c>
      <c r="E629" t="s">
        <v>647</v>
      </c>
      <c r="F629" t="s">
        <v>651</v>
      </c>
    </row>
    <row r="630" spans="1:6" x14ac:dyDescent="0.2">
      <c r="A630" t="s">
        <v>959</v>
      </c>
      <c r="B630">
        <v>1447</v>
      </c>
      <c r="C630" t="s">
        <v>667</v>
      </c>
      <c r="D630" s="237" t="e">
        <f>IF(#REF!&lt;&gt;"",#REF!,"")</f>
        <v>#REF!</v>
      </c>
      <c r="E630" t="s">
        <v>647</v>
      </c>
      <c r="F630" t="s">
        <v>651</v>
      </c>
    </row>
    <row r="631" spans="1:6" x14ac:dyDescent="0.2">
      <c r="A631" t="s">
        <v>959</v>
      </c>
      <c r="B631">
        <v>1448</v>
      </c>
      <c r="C631" t="s">
        <v>771</v>
      </c>
      <c r="D631" s="237" t="e">
        <f>IF(#REF!&lt;&gt;"",#REF!,"")</f>
        <v>#REF!</v>
      </c>
      <c r="E631" t="s">
        <v>647</v>
      </c>
      <c r="F631" t="s">
        <v>651</v>
      </c>
    </row>
    <row r="632" spans="1:6" x14ac:dyDescent="0.2">
      <c r="A632" t="s">
        <v>959</v>
      </c>
      <c r="B632">
        <v>1449</v>
      </c>
      <c r="C632" t="s">
        <v>772</v>
      </c>
      <c r="D632" s="237" t="e">
        <f>IF(#REF!&lt;&gt;"",#REF!,"")</f>
        <v>#REF!</v>
      </c>
      <c r="E632" t="s">
        <v>647</v>
      </c>
      <c r="F632" t="s">
        <v>651</v>
      </c>
    </row>
    <row r="633" spans="1:6" x14ac:dyDescent="0.2">
      <c r="A633" t="s">
        <v>959</v>
      </c>
      <c r="B633">
        <v>1450</v>
      </c>
      <c r="C633" t="s">
        <v>773</v>
      </c>
      <c r="D633" s="237" t="e">
        <f>IF(#REF!&lt;&gt;"",#REF!,"")</f>
        <v>#REF!</v>
      </c>
      <c r="E633" t="s">
        <v>647</v>
      </c>
      <c r="F633" t="s">
        <v>651</v>
      </c>
    </row>
    <row r="634" spans="1:6" x14ac:dyDescent="0.2">
      <c r="A634" t="s">
        <v>959</v>
      </c>
      <c r="B634">
        <v>1451</v>
      </c>
      <c r="C634" t="s">
        <v>774</v>
      </c>
      <c r="D634" s="237" t="e">
        <f>IF(#REF!&lt;&gt;"",#REF!,"")</f>
        <v>#REF!</v>
      </c>
      <c r="E634" t="s">
        <v>647</v>
      </c>
      <c r="F634" t="s">
        <v>651</v>
      </c>
    </row>
    <row r="635" spans="1:6" x14ac:dyDescent="0.2">
      <c r="A635" t="s">
        <v>959</v>
      </c>
      <c r="B635">
        <v>1452</v>
      </c>
      <c r="C635" t="s">
        <v>775</v>
      </c>
      <c r="D635" s="237" t="e">
        <f>IF(#REF!&lt;&gt;"",#REF!,"")</f>
        <v>#REF!</v>
      </c>
      <c r="E635" t="s">
        <v>647</v>
      </c>
      <c r="F635" t="s">
        <v>651</v>
      </c>
    </row>
    <row r="636" spans="1:6" x14ac:dyDescent="0.2">
      <c r="A636" t="s">
        <v>959</v>
      </c>
      <c r="B636">
        <v>1454</v>
      </c>
      <c r="C636" t="s">
        <v>797</v>
      </c>
      <c r="D636" s="237" t="e">
        <f>IF(#REF!&lt;&gt;"",#REF!,"")</f>
        <v>#REF!</v>
      </c>
      <c r="E636" t="s">
        <v>647</v>
      </c>
      <c r="F636" t="s">
        <v>651</v>
      </c>
    </row>
    <row r="637" spans="1:6" x14ac:dyDescent="0.2">
      <c r="A637" t="s">
        <v>959</v>
      </c>
      <c r="B637">
        <v>1455</v>
      </c>
      <c r="C637" t="s">
        <v>835</v>
      </c>
      <c r="D637" s="237" t="e">
        <f>IF(#REF!&lt;&gt;"",#REF!,"")</f>
        <v>#REF!</v>
      </c>
      <c r="E637" t="s">
        <v>647</v>
      </c>
      <c r="F637" t="s">
        <v>651</v>
      </c>
    </row>
    <row r="638" spans="1:6" x14ac:dyDescent="0.2">
      <c r="A638" t="s">
        <v>959</v>
      </c>
      <c r="B638">
        <v>1456</v>
      </c>
      <c r="C638" t="s">
        <v>777</v>
      </c>
      <c r="D638" s="237" t="e">
        <f>IF(#REF!&lt;&gt;"",#REF!,"")</f>
        <v>#REF!</v>
      </c>
      <c r="E638" t="s">
        <v>647</v>
      </c>
      <c r="F638" t="s">
        <v>651</v>
      </c>
    </row>
    <row r="639" spans="1:6" x14ac:dyDescent="0.2">
      <c r="A639" t="s">
        <v>959</v>
      </c>
      <c r="B639">
        <v>1457</v>
      </c>
      <c r="C639" t="s">
        <v>778</v>
      </c>
      <c r="D639" s="237" t="e">
        <f>IF(#REF!&lt;&gt;"",#REF!,"")</f>
        <v>#REF!</v>
      </c>
      <c r="E639" t="s">
        <v>647</v>
      </c>
      <c r="F639" t="s">
        <v>651</v>
      </c>
    </row>
    <row r="640" spans="1:6" x14ac:dyDescent="0.2">
      <c r="A640" t="s">
        <v>959</v>
      </c>
      <c r="B640">
        <v>1458</v>
      </c>
      <c r="C640" t="s">
        <v>779</v>
      </c>
      <c r="D640" s="237" t="e">
        <f>IF(#REF!&lt;&gt;"",#REF!,"")</f>
        <v>#REF!</v>
      </c>
      <c r="E640" t="s">
        <v>647</v>
      </c>
      <c r="F640" t="s">
        <v>651</v>
      </c>
    </row>
    <row r="641" spans="1:6" x14ac:dyDescent="0.2">
      <c r="A641" t="s">
        <v>959</v>
      </c>
      <c r="B641">
        <v>1459</v>
      </c>
      <c r="C641" t="s">
        <v>780</v>
      </c>
      <c r="D641" s="237" t="e">
        <f>IF(#REF!&lt;&gt;"",#REF!,"")</f>
        <v>#REF!</v>
      </c>
      <c r="E641" t="s">
        <v>647</v>
      </c>
      <c r="F641" t="s">
        <v>651</v>
      </c>
    </row>
    <row r="642" spans="1:6" x14ac:dyDescent="0.2">
      <c r="A642" t="s">
        <v>959</v>
      </c>
      <c r="B642">
        <v>1460</v>
      </c>
      <c r="C642" t="s">
        <v>781</v>
      </c>
      <c r="D642" s="237" t="e">
        <f>IF(#REF!&lt;&gt;"",#REF!,"")</f>
        <v>#REF!</v>
      </c>
      <c r="E642" t="s">
        <v>647</v>
      </c>
      <c r="F642" t="s">
        <v>651</v>
      </c>
    </row>
    <row r="643" spans="1:6" x14ac:dyDescent="0.2">
      <c r="A643" t="s">
        <v>959</v>
      </c>
      <c r="B643">
        <v>1462</v>
      </c>
      <c r="C643" t="s">
        <v>798</v>
      </c>
      <c r="D643" s="237" t="e">
        <f>IF(#REF!&lt;&gt;"",#REF!,"")</f>
        <v>#REF!</v>
      </c>
      <c r="E643" t="s">
        <v>647</v>
      </c>
      <c r="F643" t="s">
        <v>651</v>
      </c>
    </row>
    <row r="644" spans="1:6" x14ac:dyDescent="0.2">
      <c r="A644" t="s">
        <v>959</v>
      </c>
      <c r="B644">
        <v>1463</v>
      </c>
      <c r="C644" t="s">
        <v>836</v>
      </c>
      <c r="D644" s="237" t="e">
        <f>IF(#REF!&lt;&gt;"",#REF!,"")</f>
        <v>#REF!</v>
      </c>
      <c r="E644" t="s">
        <v>647</v>
      </c>
      <c r="F644" t="s">
        <v>651</v>
      </c>
    </row>
    <row r="645" spans="1:6" x14ac:dyDescent="0.2">
      <c r="A645" t="s">
        <v>959</v>
      </c>
      <c r="B645">
        <v>1464</v>
      </c>
      <c r="C645" t="s">
        <v>783</v>
      </c>
      <c r="D645" s="237" t="e">
        <f>IF(#REF!&lt;&gt;"",#REF!,"")</f>
        <v>#REF!</v>
      </c>
      <c r="E645" t="s">
        <v>647</v>
      </c>
      <c r="F645" t="s">
        <v>651</v>
      </c>
    </row>
    <row r="646" spans="1:6" x14ac:dyDescent="0.2">
      <c r="A646" t="s">
        <v>959</v>
      </c>
      <c r="B646">
        <v>1465</v>
      </c>
      <c r="C646" t="s">
        <v>784</v>
      </c>
      <c r="D646" s="237" t="e">
        <f>IF(#REF!&lt;&gt;"",#REF!,"")</f>
        <v>#REF!</v>
      </c>
      <c r="E646" t="s">
        <v>647</v>
      </c>
      <c r="F646" t="s">
        <v>651</v>
      </c>
    </row>
    <row r="647" spans="1:6" x14ac:dyDescent="0.2">
      <c r="A647" t="s">
        <v>959</v>
      </c>
      <c r="B647">
        <v>1466</v>
      </c>
      <c r="C647" t="s">
        <v>785</v>
      </c>
      <c r="D647" s="237" t="e">
        <f>IF(#REF!&lt;&gt;"",#REF!,"")</f>
        <v>#REF!</v>
      </c>
      <c r="E647" t="s">
        <v>647</v>
      </c>
      <c r="F647" t="s">
        <v>651</v>
      </c>
    </row>
    <row r="648" spans="1:6" x14ac:dyDescent="0.2">
      <c r="A648" t="s">
        <v>959</v>
      </c>
      <c r="B648">
        <v>1467</v>
      </c>
      <c r="C648" t="s">
        <v>786</v>
      </c>
      <c r="D648" s="237" t="e">
        <f>IF(#REF!&lt;&gt;"",#REF!,"")</f>
        <v>#REF!</v>
      </c>
      <c r="E648" t="s">
        <v>647</v>
      </c>
      <c r="F648" t="s">
        <v>651</v>
      </c>
    </row>
    <row r="649" spans="1:6" x14ac:dyDescent="0.2">
      <c r="A649" t="s">
        <v>959</v>
      </c>
      <c r="B649">
        <v>1468</v>
      </c>
      <c r="C649" t="s">
        <v>787</v>
      </c>
      <c r="D649" s="237" t="e">
        <f>IF(#REF!&lt;&gt;"",#REF!,"")</f>
        <v>#REF!</v>
      </c>
      <c r="E649" t="s">
        <v>647</v>
      </c>
      <c r="F649" t="s">
        <v>651</v>
      </c>
    </row>
    <row r="650" spans="1:6" x14ac:dyDescent="0.2">
      <c r="A650" t="s">
        <v>959</v>
      </c>
      <c r="B650">
        <v>1472</v>
      </c>
      <c r="C650" t="s">
        <v>970</v>
      </c>
      <c r="D650" s="237" t="e">
        <f>IF(#REF!&lt;&gt;"",#REF!,"")</f>
        <v>#REF!</v>
      </c>
      <c r="E650" t="s">
        <v>647</v>
      </c>
      <c r="F650" t="s">
        <v>651</v>
      </c>
    </row>
    <row r="651" spans="1:6" x14ac:dyDescent="0.2">
      <c r="A651" t="s">
        <v>959</v>
      </c>
      <c r="B651">
        <v>1473</v>
      </c>
      <c r="C651" t="s">
        <v>669</v>
      </c>
      <c r="D651" s="237" t="e">
        <f>IF(#REF!&lt;&gt;"",#REF!,"")</f>
        <v>#REF!</v>
      </c>
      <c r="E651" t="s">
        <v>647</v>
      </c>
      <c r="F651" t="s">
        <v>651</v>
      </c>
    </row>
    <row r="652" spans="1:6" x14ac:dyDescent="0.2">
      <c r="A652" t="s">
        <v>959</v>
      </c>
      <c r="B652">
        <v>1474</v>
      </c>
      <c r="C652" t="s">
        <v>789</v>
      </c>
      <c r="D652" s="237" t="e">
        <f>IF(#REF!&lt;&gt;"",#REF!,"")</f>
        <v>#REF!</v>
      </c>
      <c r="E652" t="s">
        <v>647</v>
      </c>
      <c r="F652" t="s">
        <v>651</v>
      </c>
    </row>
    <row r="653" spans="1:6" x14ac:dyDescent="0.2">
      <c r="A653" t="s">
        <v>959</v>
      </c>
      <c r="B653">
        <v>1475</v>
      </c>
      <c r="C653" t="s">
        <v>790</v>
      </c>
      <c r="D653" s="237" t="e">
        <f>IF(#REF!&lt;&gt;"",#REF!,"")</f>
        <v>#REF!</v>
      </c>
      <c r="E653" t="s">
        <v>647</v>
      </c>
      <c r="F653" t="s">
        <v>651</v>
      </c>
    </row>
    <row r="654" spans="1:6" x14ac:dyDescent="0.2">
      <c r="A654" t="s">
        <v>959</v>
      </c>
      <c r="B654">
        <v>1476</v>
      </c>
      <c r="C654" t="s">
        <v>791</v>
      </c>
      <c r="D654" s="237" t="e">
        <f>IF(#REF!&lt;&gt;"",#REF!,"")</f>
        <v>#REF!</v>
      </c>
      <c r="E654" t="s">
        <v>647</v>
      </c>
      <c r="F654" t="s">
        <v>651</v>
      </c>
    </row>
    <row r="655" spans="1:6" x14ac:dyDescent="0.2">
      <c r="A655" t="s">
        <v>959</v>
      </c>
      <c r="B655">
        <v>1477</v>
      </c>
      <c r="C655" t="s">
        <v>792</v>
      </c>
      <c r="D655" s="237" t="e">
        <f>IF(#REF!&lt;&gt;"",#REF!,"")</f>
        <v>#REF!</v>
      </c>
      <c r="E655" t="s">
        <v>647</v>
      </c>
      <c r="F655" t="s">
        <v>651</v>
      </c>
    </row>
    <row r="656" spans="1:6" x14ac:dyDescent="0.2">
      <c r="A656" t="s">
        <v>959</v>
      </c>
      <c r="B656">
        <v>1478</v>
      </c>
      <c r="C656" t="s">
        <v>793</v>
      </c>
      <c r="D656" s="237" t="e">
        <f>IF(#REF!&lt;&gt;"",#REF!,"")</f>
        <v>#REF!</v>
      </c>
      <c r="E656" t="s">
        <v>647</v>
      </c>
      <c r="F656" t="s">
        <v>651</v>
      </c>
    </row>
    <row r="657" spans="1:6" x14ac:dyDescent="0.2">
      <c r="A657" t="s">
        <v>959</v>
      </c>
      <c r="B657">
        <v>1485</v>
      </c>
      <c r="C657" t="s">
        <v>971</v>
      </c>
      <c r="D657" s="237" t="e">
        <f>IF(#REF!&lt;&gt;"",#REF!,"")</f>
        <v>#REF!</v>
      </c>
      <c r="E657" t="s">
        <v>647</v>
      </c>
      <c r="F657" t="s">
        <v>651</v>
      </c>
    </row>
    <row r="658" spans="1:6" x14ac:dyDescent="0.2">
      <c r="A658" t="s">
        <v>959</v>
      </c>
      <c r="B658">
        <v>1486</v>
      </c>
      <c r="C658" t="s">
        <v>972</v>
      </c>
      <c r="D658" s="237" t="e">
        <f>IF(#REF!&lt;&gt;"",#REF!,"")</f>
        <v>#REF!</v>
      </c>
      <c r="E658" t="s">
        <v>647</v>
      </c>
      <c r="F658" t="s">
        <v>651</v>
      </c>
    </row>
    <row r="659" spans="1:6" x14ac:dyDescent="0.2">
      <c r="A659" t="s">
        <v>959</v>
      </c>
      <c r="B659">
        <v>1488</v>
      </c>
      <c r="C659" t="s">
        <v>973</v>
      </c>
      <c r="D659" s="237" t="e">
        <f>IF(#REF!&lt;&gt;"",#REF!,"")</f>
        <v>#REF!</v>
      </c>
      <c r="E659" t="s">
        <v>647</v>
      </c>
      <c r="F659" t="s">
        <v>651</v>
      </c>
    </row>
    <row r="660" spans="1:6" x14ac:dyDescent="0.2">
      <c r="A660" t="s">
        <v>959</v>
      </c>
      <c r="B660">
        <v>1490</v>
      </c>
      <c r="C660" t="s">
        <v>974</v>
      </c>
      <c r="D660" t="e">
        <f>IF(#REF!&lt;&gt;"",#REF!,"")</f>
        <v>#REF!</v>
      </c>
      <c r="E660" t="s">
        <v>647</v>
      </c>
      <c r="F660" t="s">
        <v>962</v>
      </c>
    </row>
    <row r="661" spans="1:6" x14ac:dyDescent="0.2">
      <c r="A661" t="s">
        <v>959</v>
      </c>
      <c r="B661">
        <v>1492</v>
      </c>
      <c r="C661" t="s">
        <v>975</v>
      </c>
      <c r="D661" s="237" t="e">
        <f>IF(#REF!&lt;&gt;"",#REF!,"")</f>
        <v>#REF!</v>
      </c>
      <c r="E661" t="s">
        <v>647</v>
      </c>
      <c r="F661" t="s">
        <v>651</v>
      </c>
    </row>
    <row r="662" spans="1:6" x14ac:dyDescent="0.2">
      <c r="A662" t="s">
        <v>959</v>
      </c>
      <c r="B662">
        <v>1494</v>
      </c>
      <c r="C662" t="s">
        <v>885</v>
      </c>
      <c r="D662" s="237" t="e">
        <f>IF(#REF!&lt;&gt;"",#REF!,"")</f>
        <v>#REF!</v>
      </c>
      <c r="E662" t="s">
        <v>647</v>
      </c>
      <c r="F662" t="s">
        <v>651</v>
      </c>
    </row>
    <row r="663" spans="1:6" x14ac:dyDescent="0.2">
      <c r="A663" t="s">
        <v>959</v>
      </c>
      <c r="B663">
        <v>1497</v>
      </c>
      <c r="C663" t="s">
        <v>976</v>
      </c>
      <c r="D663" s="237" t="e">
        <f>IF(#REF!&lt;&gt;"",#REF!,"")</f>
        <v>#REF!</v>
      </c>
      <c r="E663" t="s">
        <v>647</v>
      </c>
      <c r="F663" t="s">
        <v>651</v>
      </c>
    </row>
    <row r="664" spans="1:6" x14ac:dyDescent="0.2">
      <c r="A664" t="s">
        <v>959</v>
      </c>
      <c r="B664">
        <v>1499</v>
      </c>
      <c r="C664" t="s">
        <v>977</v>
      </c>
      <c r="D664" s="243" t="e">
        <f>IF(#REF!&lt;&gt;"",#REF!,"")</f>
        <v>#REF!</v>
      </c>
      <c r="E664" t="s">
        <v>647</v>
      </c>
      <c r="F664" t="s">
        <v>815</v>
      </c>
    </row>
    <row r="665" spans="1:6" x14ac:dyDescent="0.2">
      <c r="A665" t="s">
        <v>959</v>
      </c>
      <c r="B665">
        <v>1501</v>
      </c>
      <c r="C665" t="s">
        <v>978</v>
      </c>
      <c r="D665" s="243" t="e">
        <f>IF(#REF!&lt;&gt;"",#REF!,"")</f>
        <v>#REF!</v>
      </c>
      <c r="E665" t="s">
        <v>647</v>
      </c>
      <c r="F665" t="s">
        <v>815</v>
      </c>
    </row>
    <row r="666" spans="1:6" x14ac:dyDescent="0.2">
      <c r="A666" t="s">
        <v>979</v>
      </c>
      <c r="B666">
        <v>1521</v>
      </c>
      <c r="C666" t="s">
        <v>821</v>
      </c>
      <c r="D666" s="237" t="e">
        <f>IF(#REF!&lt;&gt;"",#REF!,"")</f>
        <v>#REF!</v>
      </c>
      <c r="E666" t="s">
        <v>647</v>
      </c>
      <c r="F666" t="s">
        <v>651</v>
      </c>
    </row>
    <row r="667" spans="1:6" x14ac:dyDescent="0.2">
      <c r="A667" t="s">
        <v>979</v>
      </c>
      <c r="B667">
        <v>1522</v>
      </c>
      <c r="C667" t="s">
        <v>827</v>
      </c>
      <c r="D667" s="237" t="e">
        <f>IF(#REF!&lt;&gt;"",#REF!,"")</f>
        <v>#REF!</v>
      </c>
      <c r="E667" t="s">
        <v>647</v>
      </c>
      <c r="F667" t="s">
        <v>651</v>
      </c>
    </row>
    <row r="668" spans="1:6" x14ac:dyDescent="0.2">
      <c r="A668" t="s">
        <v>979</v>
      </c>
      <c r="B668">
        <v>1523</v>
      </c>
      <c r="C668" t="s">
        <v>673</v>
      </c>
      <c r="D668" s="237" t="e">
        <f>IF(#REF!&lt;&gt;"",#REF!,"")</f>
        <v>#REF!</v>
      </c>
      <c r="E668" t="s">
        <v>647</v>
      </c>
      <c r="F668" t="s">
        <v>651</v>
      </c>
    </row>
    <row r="669" spans="1:6" x14ac:dyDescent="0.2">
      <c r="A669" t="s">
        <v>979</v>
      </c>
      <c r="B669">
        <v>1524</v>
      </c>
      <c r="C669" t="s">
        <v>714</v>
      </c>
      <c r="D669" s="237" t="e">
        <f>IF(#REF!&lt;&gt;"",#REF!,"")</f>
        <v>#REF!</v>
      </c>
      <c r="E669" t="s">
        <v>647</v>
      </c>
      <c r="F669" t="s">
        <v>651</v>
      </c>
    </row>
    <row r="670" spans="1:6" x14ac:dyDescent="0.2">
      <c r="A670" t="s">
        <v>979</v>
      </c>
      <c r="B670">
        <v>1525</v>
      </c>
      <c r="C670" t="s">
        <v>715</v>
      </c>
      <c r="D670" s="237" t="e">
        <f>IF(#REF!&lt;&gt;"",#REF!,"")</f>
        <v>#REF!</v>
      </c>
      <c r="E670" t="s">
        <v>647</v>
      </c>
      <c r="F670" t="s">
        <v>651</v>
      </c>
    </row>
    <row r="671" spans="1:6" x14ac:dyDescent="0.2">
      <c r="A671" t="s">
        <v>979</v>
      </c>
      <c r="B671">
        <v>1526</v>
      </c>
      <c r="C671" t="s">
        <v>674</v>
      </c>
      <c r="D671" s="237" t="e">
        <f>IF(#REF!&lt;&gt;"",#REF!,"")</f>
        <v>#REF!</v>
      </c>
      <c r="E671" t="s">
        <v>647</v>
      </c>
      <c r="F671" t="s">
        <v>651</v>
      </c>
    </row>
    <row r="672" spans="1:6" x14ac:dyDescent="0.2">
      <c r="A672" t="s">
        <v>979</v>
      </c>
      <c r="B672">
        <v>1527</v>
      </c>
      <c r="C672" t="s">
        <v>716</v>
      </c>
      <c r="D672" s="237" t="e">
        <f>IF(#REF!&lt;&gt;"",#REF!,"")</f>
        <v>#REF!</v>
      </c>
      <c r="E672" t="s">
        <v>647</v>
      </c>
      <c r="F672" t="s">
        <v>651</v>
      </c>
    </row>
    <row r="673" spans="1:6" x14ac:dyDescent="0.2">
      <c r="A673" t="s">
        <v>979</v>
      </c>
      <c r="B673">
        <v>1528</v>
      </c>
      <c r="C673" t="s">
        <v>980</v>
      </c>
      <c r="D673" s="237" t="e">
        <f>IF(#REF!&lt;&gt;"",#REF!,"")</f>
        <v>#REF!</v>
      </c>
      <c r="E673" t="s">
        <v>647</v>
      </c>
      <c r="F673" t="s">
        <v>651</v>
      </c>
    </row>
    <row r="674" spans="1:6" x14ac:dyDescent="0.2">
      <c r="A674" t="s">
        <v>979</v>
      </c>
      <c r="B674">
        <v>1530</v>
      </c>
      <c r="C674" t="s">
        <v>943</v>
      </c>
      <c r="D674" s="237" t="e">
        <f>IF(#REF!&lt;&gt;"",#REF!,"")</f>
        <v>#REF!</v>
      </c>
      <c r="E674" t="s">
        <v>647</v>
      </c>
      <c r="F674" t="s">
        <v>651</v>
      </c>
    </row>
    <row r="675" spans="1:6" x14ac:dyDescent="0.2">
      <c r="A675" t="s">
        <v>979</v>
      </c>
      <c r="B675">
        <v>1531</v>
      </c>
      <c r="C675" t="s">
        <v>828</v>
      </c>
      <c r="D675" s="237" t="e">
        <f>IF(#REF!&lt;&gt;"",#REF!,"")</f>
        <v>#REF!</v>
      </c>
      <c r="E675" t="s">
        <v>647</v>
      </c>
      <c r="F675" t="s">
        <v>651</v>
      </c>
    </row>
    <row r="676" spans="1:6" x14ac:dyDescent="0.2">
      <c r="A676" t="s">
        <v>979</v>
      </c>
      <c r="B676">
        <v>1532</v>
      </c>
      <c r="C676" t="s">
        <v>675</v>
      </c>
      <c r="D676" s="237" t="e">
        <f>IF(#REF!&lt;&gt;"",#REF!,"")</f>
        <v>#REF!</v>
      </c>
      <c r="E676" t="s">
        <v>647</v>
      </c>
      <c r="F676" t="s">
        <v>651</v>
      </c>
    </row>
    <row r="677" spans="1:6" x14ac:dyDescent="0.2">
      <c r="A677" t="s">
        <v>979</v>
      </c>
      <c r="B677">
        <v>1533</v>
      </c>
      <c r="C677" t="s">
        <v>719</v>
      </c>
      <c r="D677" s="237" t="e">
        <f>IF(#REF!&lt;&gt;"",#REF!,"")</f>
        <v>#REF!</v>
      </c>
      <c r="E677" t="s">
        <v>647</v>
      </c>
      <c r="F677" t="s">
        <v>651</v>
      </c>
    </row>
    <row r="678" spans="1:6" x14ac:dyDescent="0.2">
      <c r="A678" t="s">
        <v>979</v>
      </c>
      <c r="B678">
        <v>1534</v>
      </c>
      <c r="C678" t="s">
        <v>720</v>
      </c>
      <c r="D678" s="237" t="e">
        <f>IF(#REF!&lt;&gt;"",#REF!,"")</f>
        <v>#REF!</v>
      </c>
      <c r="E678" t="s">
        <v>647</v>
      </c>
      <c r="F678" t="s">
        <v>651</v>
      </c>
    </row>
    <row r="679" spans="1:6" x14ac:dyDescent="0.2">
      <c r="A679" t="s">
        <v>979</v>
      </c>
      <c r="B679">
        <v>1535</v>
      </c>
      <c r="C679" t="s">
        <v>676</v>
      </c>
      <c r="D679" s="237" t="e">
        <f>IF(#REF!&lt;&gt;"",#REF!,"")</f>
        <v>#REF!</v>
      </c>
      <c r="E679" t="s">
        <v>647</v>
      </c>
      <c r="F679" t="s">
        <v>651</v>
      </c>
    </row>
    <row r="680" spans="1:6" x14ac:dyDescent="0.2">
      <c r="A680" t="s">
        <v>979</v>
      </c>
      <c r="B680">
        <v>1536</v>
      </c>
      <c r="C680" t="s">
        <v>721</v>
      </c>
      <c r="D680" s="237" t="e">
        <f>IF(#REF!&lt;&gt;"",#REF!,"")</f>
        <v>#REF!</v>
      </c>
      <c r="E680" t="s">
        <v>647</v>
      </c>
      <c r="F680" t="s">
        <v>651</v>
      </c>
    </row>
    <row r="681" spans="1:6" x14ac:dyDescent="0.2">
      <c r="A681" t="s">
        <v>979</v>
      </c>
      <c r="B681">
        <v>1538</v>
      </c>
      <c r="C681" t="s">
        <v>954</v>
      </c>
      <c r="D681" s="237" t="e">
        <f>IF(#REF!&lt;&gt;"",#REF!,"")</f>
        <v>#REF!</v>
      </c>
      <c r="E681" t="s">
        <v>647</v>
      </c>
      <c r="F681" t="s">
        <v>651</v>
      </c>
    </row>
    <row r="682" spans="1:6" x14ac:dyDescent="0.2">
      <c r="A682" t="s">
        <v>979</v>
      </c>
      <c r="B682">
        <v>1540</v>
      </c>
      <c r="C682" t="s">
        <v>981</v>
      </c>
      <c r="D682" t="e">
        <f>IF(#REF!&lt;&gt;"",#REF!,"")</f>
        <v>#REF!</v>
      </c>
      <c r="E682" t="s">
        <v>647</v>
      </c>
      <c r="F682" t="s">
        <v>962</v>
      </c>
    </row>
    <row r="683" spans="1:6" x14ac:dyDescent="0.2">
      <c r="A683" t="s">
        <v>979</v>
      </c>
      <c r="B683">
        <v>1542</v>
      </c>
      <c r="C683" t="s">
        <v>856</v>
      </c>
      <c r="D683" s="237" t="e">
        <f>IF(#REF!&lt;&gt;"",#REF!,"")</f>
        <v>#REF!</v>
      </c>
      <c r="E683" t="s">
        <v>647</v>
      </c>
      <c r="F683" t="s">
        <v>651</v>
      </c>
    </row>
    <row r="684" spans="1:6" x14ac:dyDescent="0.2">
      <c r="A684" t="s">
        <v>979</v>
      </c>
      <c r="B684">
        <v>1545</v>
      </c>
      <c r="C684" t="s">
        <v>806</v>
      </c>
      <c r="D684" s="237" t="e">
        <f>IF(#REF!&lt;&gt;"",#REF!,"")</f>
        <v>#REF!</v>
      </c>
      <c r="E684" t="s">
        <v>647</v>
      </c>
      <c r="F684" t="s">
        <v>651</v>
      </c>
    </row>
    <row r="685" spans="1:6" x14ac:dyDescent="0.2">
      <c r="A685" t="s">
        <v>979</v>
      </c>
      <c r="B685">
        <v>1546</v>
      </c>
      <c r="C685" t="s">
        <v>654</v>
      </c>
      <c r="D685" s="237" t="e">
        <f>IF(#REF!&lt;&gt;"",#REF!,"")</f>
        <v>#REF!</v>
      </c>
      <c r="E685" t="s">
        <v>647</v>
      </c>
      <c r="F685" t="s">
        <v>651</v>
      </c>
    </row>
    <row r="686" spans="1:6" x14ac:dyDescent="0.2">
      <c r="A686" t="s">
        <v>979</v>
      </c>
      <c r="B686">
        <v>1547</v>
      </c>
      <c r="C686" t="s">
        <v>677</v>
      </c>
      <c r="D686" s="237" t="e">
        <f>IF(#REF!&lt;&gt;"",#REF!,"")</f>
        <v>#REF!</v>
      </c>
      <c r="E686" t="s">
        <v>647</v>
      </c>
      <c r="F686" t="s">
        <v>651</v>
      </c>
    </row>
    <row r="687" spans="1:6" x14ac:dyDescent="0.2">
      <c r="A687" t="s">
        <v>979</v>
      </c>
      <c r="B687">
        <v>1548</v>
      </c>
      <c r="C687" t="s">
        <v>725</v>
      </c>
      <c r="D687" s="237" t="e">
        <f>IF(#REF!&lt;&gt;"",#REF!,"")</f>
        <v>#REF!</v>
      </c>
      <c r="E687" t="s">
        <v>647</v>
      </c>
      <c r="F687" t="s">
        <v>651</v>
      </c>
    </row>
    <row r="688" spans="1:6" x14ac:dyDescent="0.2">
      <c r="A688" t="s">
        <v>979</v>
      </c>
      <c r="B688">
        <v>1549</v>
      </c>
      <c r="C688" t="s">
        <v>726</v>
      </c>
      <c r="D688" s="237" t="e">
        <f>IF(#REF!&lt;&gt;"",#REF!,"")</f>
        <v>#REF!</v>
      </c>
      <c r="E688" t="s">
        <v>647</v>
      </c>
      <c r="F688" t="s">
        <v>651</v>
      </c>
    </row>
    <row r="689" spans="1:6" x14ac:dyDescent="0.2">
      <c r="A689" t="s">
        <v>979</v>
      </c>
      <c r="B689">
        <v>1550</v>
      </c>
      <c r="C689" t="s">
        <v>678</v>
      </c>
      <c r="D689" s="237" t="e">
        <f>IF(#REF!&lt;&gt;"",#REF!,"")</f>
        <v>#REF!</v>
      </c>
      <c r="E689" t="s">
        <v>647</v>
      </c>
      <c r="F689" t="s">
        <v>651</v>
      </c>
    </row>
    <row r="690" spans="1:6" x14ac:dyDescent="0.2">
      <c r="A690" t="s">
        <v>979</v>
      </c>
      <c r="B690">
        <v>1551</v>
      </c>
      <c r="C690" t="s">
        <v>727</v>
      </c>
      <c r="D690" s="237" t="e">
        <f>IF(#REF!&lt;&gt;"",#REF!,"")</f>
        <v>#REF!</v>
      </c>
      <c r="E690" t="s">
        <v>647</v>
      </c>
      <c r="F690" t="s">
        <v>651</v>
      </c>
    </row>
    <row r="691" spans="1:6" x14ac:dyDescent="0.2">
      <c r="A691" t="s">
        <v>979</v>
      </c>
      <c r="B691">
        <v>1554</v>
      </c>
      <c r="C691" t="s">
        <v>807</v>
      </c>
      <c r="D691" s="237" t="e">
        <f>IF(#REF!&lt;&gt;"",#REF!,"")</f>
        <v>#REF!</v>
      </c>
      <c r="E691" t="s">
        <v>647</v>
      </c>
      <c r="F691" t="s">
        <v>651</v>
      </c>
    </row>
    <row r="692" spans="1:6" x14ac:dyDescent="0.2">
      <c r="A692" t="s">
        <v>979</v>
      </c>
      <c r="B692">
        <v>1555</v>
      </c>
      <c r="C692" t="s">
        <v>829</v>
      </c>
      <c r="D692" s="237" t="e">
        <f>IF(#REF!&lt;&gt;"",#REF!,"")</f>
        <v>#REF!</v>
      </c>
      <c r="E692" t="s">
        <v>647</v>
      </c>
      <c r="F692" t="s">
        <v>651</v>
      </c>
    </row>
    <row r="693" spans="1:6" x14ac:dyDescent="0.2">
      <c r="A693" t="s">
        <v>979</v>
      </c>
      <c r="B693">
        <v>1556</v>
      </c>
      <c r="C693" t="s">
        <v>679</v>
      </c>
      <c r="D693" s="237" t="e">
        <f>IF(#REF!&lt;&gt;"",#REF!,"")</f>
        <v>#REF!</v>
      </c>
      <c r="E693" t="s">
        <v>647</v>
      </c>
      <c r="F693" t="s">
        <v>651</v>
      </c>
    </row>
    <row r="694" spans="1:6" x14ac:dyDescent="0.2">
      <c r="A694" t="s">
        <v>979</v>
      </c>
      <c r="B694">
        <v>1557</v>
      </c>
      <c r="C694" t="s">
        <v>730</v>
      </c>
      <c r="D694" s="237" t="e">
        <f>IF(#REF!&lt;&gt;"",#REF!,"")</f>
        <v>#REF!</v>
      </c>
      <c r="E694" t="s">
        <v>647</v>
      </c>
      <c r="F694" t="s">
        <v>651</v>
      </c>
    </row>
    <row r="695" spans="1:6" x14ac:dyDescent="0.2">
      <c r="A695" t="s">
        <v>979</v>
      </c>
      <c r="B695">
        <v>1558</v>
      </c>
      <c r="C695" t="s">
        <v>731</v>
      </c>
      <c r="D695" s="237" t="e">
        <f>IF(#REF!&lt;&gt;"",#REF!,"")</f>
        <v>#REF!</v>
      </c>
      <c r="E695" t="s">
        <v>647</v>
      </c>
      <c r="F695" t="s">
        <v>651</v>
      </c>
    </row>
    <row r="696" spans="1:6" x14ac:dyDescent="0.2">
      <c r="A696" t="s">
        <v>979</v>
      </c>
      <c r="B696">
        <v>1559</v>
      </c>
      <c r="C696" t="s">
        <v>680</v>
      </c>
      <c r="D696" s="237" t="e">
        <f>IF(#REF!&lt;&gt;"",#REF!,"")</f>
        <v>#REF!</v>
      </c>
      <c r="E696" t="s">
        <v>647</v>
      </c>
      <c r="F696" t="s">
        <v>651</v>
      </c>
    </row>
    <row r="697" spans="1:6" x14ac:dyDescent="0.2">
      <c r="A697" t="s">
        <v>979</v>
      </c>
      <c r="B697">
        <v>1560</v>
      </c>
      <c r="C697" t="s">
        <v>732</v>
      </c>
      <c r="D697" s="237" t="e">
        <f>IF(#REF!&lt;&gt;"",#REF!,"")</f>
        <v>#REF!</v>
      </c>
      <c r="E697" t="s">
        <v>647</v>
      </c>
      <c r="F697" t="s">
        <v>651</v>
      </c>
    </row>
    <row r="698" spans="1:6" x14ac:dyDescent="0.2">
      <c r="A698" t="s">
        <v>979</v>
      </c>
      <c r="B698">
        <v>1561</v>
      </c>
      <c r="C698" t="s">
        <v>955</v>
      </c>
      <c r="D698" s="237" t="e">
        <f>IF(#REF!&lt;&gt;"",#REF!,"")</f>
        <v>#REF!</v>
      </c>
      <c r="E698" t="s">
        <v>647</v>
      </c>
      <c r="F698" t="s">
        <v>651</v>
      </c>
    </row>
    <row r="699" spans="1:6" x14ac:dyDescent="0.2">
      <c r="A699" t="s">
        <v>979</v>
      </c>
      <c r="B699">
        <v>1562</v>
      </c>
      <c r="C699" t="s">
        <v>656</v>
      </c>
      <c r="D699" s="237" t="e">
        <f>IF(#REF!&lt;&gt;"",#REF!,"")</f>
        <v>#REF!</v>
      </c>
      <c r="E699" t="s">
        <v>647</v>
      </c>
      <c r="F699" t="s">
        <v>651</v>
      </c>
    </row>
    <row r="700" spans="1:6" x14ac:dyDescent="0.2">
      <c r="A700" t="s">
        <v>979</v>
      </c>
      <c r="B700">
        <v>1563</v>
      </c>
      <c r="C700" t="s">
        <v>681</v>
      </c>
      <c r="D700" s="237" t="e">
        <f>IF(#REF!&lt;&gt;"",#REF!,"")</f>
        <v>#REF!</v>
      </c>
      <c r="E700" t="s">
        <v>647</v>
      </c>
      <c r="F700" t="s">
        <v>651</v>
      </c>
    </row>
    <row r="701" spans="1:6" x14ac:dyDescent="0.2">
      <c r="A701" t="s">
        <v>979</v>
      </c>
      <c r="B701">
        <v>1564</v>
      </c>
      <c r="C701" t="s">
        <v>735</v>
      </c>
      <c r="D701" s="237" t="e">
        <f>IF(#REF!&lt;&gt;"",#REF!,"")</f>
        <v>#REF!</v>
      </c>
      <c r="E701" t="s">
        <v>647</v>
      </c>
      <c r="F701" t="s">
        <v>651</v>
      </c>
    </row>
    <row r="702" spans="1:6" x14ac:dyDescent="0.2">
      <c r="A702" t="s">
        <v>979</v>
      </c>
      <c r="B702">
        <v>1565</v>
      </c>
      <c r="C702" t="s">
        <v>736</v>
      </c>
      <c r="D702" s="237" t="e">
        <f>IF(#REF!&lt;&gt;"",#REF!,"")</f>
        <v>#REF!</v>
      </c>
      <c r="E702" t="s">
        <v>647</v>
      </c>
      <c r="F702" t="s">
        <v>651</v>
      </c>
    </row>
    <row r="703" spans="1:6" x14ac:dyDescent="0.2">
      <c r="A703" t="s">
        <v>979</v>
      </c>
      <c r="B703">
        <v>1566</v>
      </c>
      <c r="C703" t="s">
        <v>682</v>
      </c>
      <c r="D703" s="237" t="e">
        <f>IF(#REF!&lt;&gt;"",#REF!,"")</f>
        <v>#REF!</v>
      </c>
      <c r="E703" t="s">
        <v>647</v>
      </c>
      <c r="F703" t="s">
        <v>651</v>
      </c>
    </row>
    <row r="704" spans="1:6" x14ac:dyDescent="0.2">
      <c r="A704" t="s">
        <v>979</v>
      </c>
      <c r="B704">
        <v>1567</v>
      </c>
      <c r="C704" t="s">
        <v>737</v>
      </c>
      <c r="D704" s="237" t="e">
        <f>IF(#REF!&lt;&gt;"",#REF!,"")</f>
        <v>#REF!</v>
      </c>
      <c r="E704" t="s">
        <v>647</v>
      </c>
      <c r="F704" t="s">
        <v>651</v>
      </c>
    </row>
    <row r="705" spans="1:6" x14ac:dyDescent="0.2">
      <c r="A705" t="s">
        <v>979</v>
      </c>
      <c r="B705">
        <v>1568</v>
      </c>
      <c r="C705" t="s">
        <v>982</v>
      </c>
      <c r="D705" s="237" t="e">
        <f>IF(#REF!&lt;&gt;"",#REF!,"")</f>
        <v>#REF!</v>
      </c>
      <c r="E705" t="s">
        <v>647</v>
      </c>
      <c r="F705" t="s">
        <v>651</v>
      </c>
    </row>
    <row r="706" spans="1:6" x14ac:dyDescent="0.2">
      <c r="A706" t="s">
        <v>979</v>
      </c>
      <c r="B706">
        <v>1570</v>
      </c>
      <c r="C706" t="s">
        <v>823</v>
      </c>
      <c r="D706" s="237" t="e">
        <f>IF(#REF!&lt;&gt;"",#REF!,"")</f>
        <v>#REF!</v>
      </c>
      <c r="E706" t="s">
        <v>647</v>
      </c>
      <c r="F706" t="s">
        <v>651</v>
      </c>
    </row>
    <row r="707" spans="1:6" x14ac:dyDescent="0.2">
      <c r="A707" t="s">
        <v>979</v>
      </c>
      <c r="B707">
        <v>1571</v>
      </c>
      <c r="C707" t="s">
        <v>657</v>
      </c>
      <c r="D707" s="237" t="e">
        <f>IF(#REF!&lt;&gt;"",#REF!,"")</f>
        <v>#REF!</v>
      </c>
      <c r="E707" t="s">
        <v>647</v>
      </c>
      <c r="F707" t="s">
        <v>651</v>
      </c>
    </row>
    <row r="708" spans="1:6" x14ac:dyDescent="0.2">
      <c r="A708" t="s">
        <v>979</v>
      </c>
      <c r="B708">
        <v>1572</v>
      </c>
      <c r="C708" t="s">
        <v>683</v>
      </c>
      <c r="D708" s="237" t="e">
        <f>IF(#REF!&lt;&gt;"",#REF!,"")</f>
        <v>#REF!</v>
      </c>
      <c r="E708" t="s">
        <v>647</v>
      </c>
      <c r="F708" t="s">
        <v>651</v>
      </c>
    </row>
    <row r="709" spans="1:6" x14ac:dyDescent="0.2">
      <c r="A709" t="s">
        <v>979</v>
      </c>
      <c r="B709">
        <v>1573</v>
      </c>
      <c r="C709" t="s">
        <v>739</v>
      </c>
      <c r="D709" s="237" t="e">
        <f>IF(#REF!&lt;&gt;"",#REF!,"")</f>
        <v>#REF!</v>
      </c>
      <c r="E709" t="s">
        <v>647</v>
      </c>
      <c r="F709" t="s">
        <v>651</v>
      </c>
    </row>
    <row r="710" spans="1:6" x14ac:dyDescent="0.2">
      <c r="A710" t="s">
        <v>979</v>
      </c>
      <c r="B710">
        <v>1574</v>
      </c>
      <c r="C710" t="s">
        <v>740</v>
      </c>
      <c r="D710" s="237" t="e">
        <f>IF(#REF!&lt;&gt;"",#REF!,"")</f>
        <v>#REF!</v>
      </c>
      <c r="E710" t="s">
        <v>647</v>
      </c>
      <c r="F710" t="s">
        <v>651</v>
      </c>
    </row>
    <row r="711" spans="1:6" x14ac:dyDescent="0.2">
      <c r="A711" t="s">
        <v>979</v>
      </c>
      <c r="B711">
        <v>1575</v>
      </c>
      <c r="C711" t="s">
        <v>684</v>
      </c>
      <c r="D711" s="237" t="e">
        <f>IF(#REF!&lt;&gt;"",#REF!,"")</f>
        <v>#REF!</v>
      </c>
      <c r="E711" t="s">
        <v>647</v>
      </c>
      <c r="F711" t="s">
        <v>651</v>
      </c>
    </row>
    <row r="712" spans="1:6" x14ac:dyDescent="0.2">
      <c r="A712" t="s">
        <v>979</v>
      </c>
      <c r="B712">
        <v>1576</v>
      </c>
      <c r="C712" t="s">
        <v>741</v>
      </c>
      <c r="D712" s="237" t="e">
        <f>IF(#REF!&lt;&gt;"",#REF!,"")</f>
        <v>#REF!</v>
      </c>
      <c r="E712" t="s">
        <v>647</v>
      </c>
      <c r="F712" t="s">
        <v>651</v>
      </c>
    </row>
    <row r="713" spans="1:6" x14ac:dyDescent="0.2">
      <c r="A713" t="s">
        <v>979</v>
      </c>
      <c r="B713">
        <v>1578</v>
      </c>
      <c r="C713" t="s">
        <v>824</v>
      </c>
      <c r="D713" s="237" t="e">
        <f>IF(#REF!&lt;&gt;"",#REF!,"")</f>
        <v>#REF!</v>
      </c>
      <c r="E713" t="s">
        <v>647</v>
      </c>
      <c r="F713" t="s">
        <v>651</v>
      </c>
    </row>
    <row r="714" spans="1:6" x14ac:dyDescent="0.2">
      <c r="A714" t="s">
        <v>979</v>
      </c>
      <c r="B714">
        <v>1580</v>
      </c>
      <c r="C714" t="s">
        <v>909</v>
      </c>
      <c r="D714" t="e">
        <f>IF(#REF!&lt;&gt;"",#REF!,"")</f>
        <v>#REF!</v>
      </c>
      <c r="E714" t="s">
        <v>647</v>
      </c>
      <c r="F714" t="s">
        <v>962</v>
      </c>
    </row>
    <row r="715" spans="1:6" x14ac:dyDescent="0.2">
      <c r="A715" t="s">
        <v>979</v>
      </c>
      <c r="B715">
        <v>1582</v>
      </c>
      <c r="C715" t="s">
        <v>862</v>
      </c>
      <c r="D715" s="237" t="e">
        <f>IF(#REF!&lt;&gt;"",#REF!,"")</f>
        <v>#REF!</v>
      </c>
      <c r="E715" t="s">
        <v>647</v>
      </c>
      <c r="F715" t="s">
        <v>651</v>
      </c>
    </row>
    <row r="716" spans="1:6" x14ac:dyDescent="0.2">
      <c r="A716" t="s">
        <v>979</v>
      </c>
      <c r="B716">
        <v>1585</v>
      </c>
      <c r="C716" t="s">
        <v>808</v>
      </c>
      <c r="D716" s="237" t="e">
        <f>IF(#REF!&lt;&gt;"",#REF!,"")</f>
        <v>#REF!</v>
      </c>
      <c r="E716" t="s">
        <v>647</v>
      </c>
      <c r="F716" t="s">
        <v>651</v>
      </c>
    </row>
    <row r="717" spans="1:6" x14ac:dyDescent="0.2">
      <c r="A717" t="s">
        <v>979</v>
      </c>
      <c r="B717">
        <v>1586</v>
      </c>
      <c r="C717" t="s">
        <v>830</v>
      </c>
      <c r="D717" s="237" t="e">
        <f>IF(#REF!&lt;&gt;"",#REF!,"")</f>
        <v>#REF!</v>
      </c>
      <c r="E717" t="s">
        <v>647</v>
      </c>
      <c r="F717" t="s">
        <v>651</v>
      </c>
    </row>
    <row r="718" spans="1:6" x14ac:dyDescent="0.2">
      <c r="A718" t="s">
        <v>979</v>
      </c>
      <c r="B718">
        <v>1587</v>
      </c>
      <c r="C718" t="s">
        <v>685</v>
      </c>
      <c r="D718" s="237" t="e">
        <f>IF(#REF!&lt;&gt;"",#REF!,"")</f>
        <v>#REF!</v>
      </c>
      <c r="E718" t="s">
        <v>647</v>
      </c>
      <c r="F718" t="s">
        <v>651</v>
      </c>
    </row>
    <row r="719" spans="1:6" x14ac:dyDescent="0.2">
      <c r="A719" t="s">
        <v>979</v>
      </c>
      <c r="B719">
        <v>1588</v>
      </c>
      <c r="C719" t="s">
        <v>743</v>
      </c>
      <c r="D719" s="237" t="e">
        <f>IF(#REF!&lt;&gt;"",#REF!,"")</f>
        <v>#REF!</v>
      </c>
      <c r="E719" t="s">
        <v>647</v>
      </c>
      <c r="F719" t="s">
        <v>651</v>
      </c>
    </row>
    <row r="720" spans="1:6" x14ac:dyDescent="0.2">
      <c r="A720" t="s">
        <v>979</v>
      </c>
      <c r="B720">
        <v>1589</v>
      </c>
      <c r="C720" t="s">
        <v>744</v>
      </c>
      <c r="D720" s="237" t="e">
        <f>IF(#REF!&lt;&gt;"",#REF!,"")</f>
        <v>#REF!</v>
      </c>
      <c r="E720" t="s">
        <v>647</v>
      </c>
      <c r="F720" t="s">
        <v>651</v>
      </c>
    </row>
    <row r="721" spans="1:6" x14ac:dyDescent="0.2">
      <c r="A721" t="s">
        <v>979</v>
      </c>
      <c r="B721">
        <v>1590</v>
      </c>
      <c r="C721" t="s">
        <v>686</v>
      </c>
      <c r="D721" s="237" t="e">
        <f>IF(#REF!&lt;&gt;"",#REF!,"")</f>
        <v>#REF!</v>
      </c>
      <c r="E721" t="s">
        <v>647</v>
      </c>
      <c r="F721" t="s">
        <v>651</v>
      </c>
    </row>
    <row r="722" spans="1:6" x14ac:dyDescent="0.2">
      <c r="A722" t="s">
        <v>979</v>
      </c>
      <c r="B722">
        <v>1591</v>
      </c>
      <c r="C722" t="s">
        <v>745</v>
      </c>
      <c r="D722" s="237" t="e">
        <f>IF(#REF!&lt;&gt;"",#REF!,"")</f>
        <v>#REF!</v>
      </c>
      <c r="E722" t="s">
        <v>647</v>
      </c>
      <c r="F722" t="s">
        <v>651</v>
      </c>
    </row>
    <row r="723" spans="1:6" x14ac:dyDescent="0.2">
      <c r="A723" t="s">
        <v>979</v>
      </c>
      <c r="B723">
        <v>1594</v>
      </c>
      <c r="C723" t="s">
        <v>965</v>
      </c>
      <c r="D723" s="237" t="e">
        <f>IF(#REF!&lt;&gt;"",#REF!,"")</f>
        <v>#REF!</v>
      </c>
      <c r="E723" t="s">
        <v>647</v>
      </c>
      <c r="F723" t="s">
        <v>651</v>
      </c>
    </row>
    <row r="724" spans="1:6" x14ac:dyDescent="0.2">
      <c r="A724" t="s">
        <v>979</v>
      </c>
      <c r="B724">
        <v>1595</v>
      </c>
      <c r="C724" t="s">
        <v>831</v>
      </c>
      <c r="D724" s="237" t="e">
        <f>IF(#REF!&lt;&gt;"",#REF!,"")</f>
        <v>#REF!</v>
      </c>
      <c r="E724" t="s">
        <v>647</v>
      </c>
      <c r="F724" t="s">
        <v>651</v>
      </c>
    </row>
    <row r="725" spans="1:6" x14ac:dyDescent="0.2">
      <c r="A725" t="s">
        <v>979</v>
      </c>
      <c r="B725">
        <v>1596</v>
      </c>
      <c r="C725" t="s">
        <v>687</v>
      </c>
      <c r="D725" s="237" t="e">
        <f>IF(#REF!&lt;&gt;"",#REF!,"")</f>
        <v>#REF!</v>
      </c>
      <c r="E725" t="s">
        <v>647</v>
      </c>
      <c r="F725" t="s">
        <v>651</v>
      </c>
    </row>
    <row r="726" spans="1:6" x14ac:dyDescent="0.2">
      <c r="A726" t="s">
        <v>979</v>
      </c>
      <c r="B726">
        <v>1597</v>
      </c>
      <c r="C726" t="s">
        <v>747</v>
      </c>
      <c r="D726" s="237" t="e">
        <f>IF(#REF!&lt;&gt;"",#REF!,"")</f>
        <v>#REF!</v>
      </c>
      <c r="E726" t="s">
        <v>647</v>
      </c>
      <c r="F726" t="s">
        <v>651</v>
      </c>
    </row>
    <row r="727" spans="1:6" x14ac:dyDescent="0.2">
      <c r="A727" t="s">
        <v>979</v>
      </c>
      <c r="B727">
        <v>1598</v>
      </c>
      <c r="C727" t="s">
        <v>748</v>
      </c>
      <c r="D727" s="237" t="e">
        <f>IF(#REF!&lt;&gt;"",#REF!,"")</f>
        <v>#REF!</v>
      </c>
      <c r="E727" t="s">
        <v>647</v>
      </c>
      <c r="F727" t="s">
        <v>651</v>
      </c>
    </row>
    <row r="728" spans="1:6" x14ac:dyDescent="0.2">
      <c r="A728" t="s">
        <v>979</v>
      </c>
      <c r="B728">
        <v>1599</v>
      </c>
      <c r="C728" t="s">
        <v>688</v>
      </c>
      <c r="D728" s="237" t="e">
        <f>IF(#REF!&lt;&gt;"",#REF!,"")</f>
        <v>#REF!</v>
      </c>
      <c r="E728" t="s">
        <v>647</v>
      </c>
      <c r="F728" t="s">
        <v>651</v>
      </c>
    </row>
    <row r="729" spans="1:6" x14ac:dyDescent="0.2">
      <c r="A729" t="s">
        <v>979</v>
      </c>
      <c r="B729">
        <v>1600</v>
      </c>
      <c r="C729" t="s">
        <v>749</v>
      </c>
      <c r="D729" s="237" t="e">
        <f>IF(#REF!&lt;&gt;"",#REF!,"")</f>
        <v>#REF!</v>
      </c>
      <c r="E729" t="s">
        <v>647</v>
      </c>
      <c r="F729" t="s">
        <v>651</v>
      </c>
    </row>
    <row r="730" spans="1:6" x14ac:dyDescent="0.2">
      <c r="A730" t="s">
        <v>979</v>
      </c>
      <c r="B730">
        <v>1602</v>
      </c>
      <c r="C730" t="s">
        <v>949</v>
      </c>
      <c r="D730" s="237" t="e">
        <f>IF(#REF!&lt;&gt;"",#REF!,"")</f>
        <v>#REF!</v>
      </c>
      <c r="E730" t="s">
        <v>647</v>
      </c>
      <c r="F730" t="s">
        <v>651</v>
      </c>
    </row>
    <row r="731" spans="1:6" x14ac:dyDescent="0.2">
      <c r="A731" t="s">
        <v>979</v>
      </c>
      <c r="B731">
        <v>1603</v>
      </c>
      <c r="C731" t="s">
        <v>832</v>
      </c>
      <c r="D731" s="237" t="e">
        <f>IF(#REF!&lt;&gt;"",#REF!,"")</f>
        <v>#REF!</v>
      </c>
      <c r="E731" t="s">
        <v>647</v>
      </c>
      <c r="F731" t="s">
        <v>651</v>
      </c>
    </row>
    <row r="732" spans="1:6" x14ac:dyDescent="0.2">
      <c r="A732" t="s">
        <v>979</v>
      </c>
      <c r="B732">
        <v>1604</v>
      </c>
      <c r="C732" t="s">
        <v>689</v>
      </c>
      <c r="D732" s="237" t="e">
        <f>IF(#REF!&lt;&gt;"",#REF!,"")</f>
        <v>#REF!</v>
      </c>
      <c r="E732" t="s">
        <v>647</v>
      </c>
      <c r="F732" t="s">
        <v>651</v>
      </c>
    </row>
    <row r="733" spans="1:6" x14ac:dyDescent="0.2">
      <c r="A733" t="s">
        <v>979</v>
      </c>
      <c r="B733">
        <v>1605</v>
      </c>
      <c r="C733" t="s">
        <v>751</v>
      </c>
      <c r="D733" s="237" t="e">
        <f>IF(#REF!&lt;&gt;"",#REF!,"")</f>
        <v>#REF!</v>
      </c>
      <c r="E733" t="s">
        <v>647</v>
      </c>
      <c r="F733" t="s">
        <v>651</v>
      </c>
    </row>
    <row r="734" spans="1:6" x14ac:dyDescent="0.2">
      <c r="A734" t="s">
        <v>979</v>
      </c>
      <c r="B734">
        <v>1606</v>
      </c>
      <c r="C734" t="s">
        <v>752</v>
      </c>
      <c r="D734" s="237" t="e">
        <f>IF(#REF!&lt;&gt;"",#REF!,"")</f>
        <v>#REF!</v>
      </c>
      <c r="E734" t="s">
        <v>647</v>
      </c>
      <c r="F734" t="s">
        <v>651</v>
      </c>
    </row>
    <row r="735" spans="1:6" x14ac:dyDescent="0.2">
      <c r="A735" t="s">
        <v>979</v>
      </c>
      <c r="B735">
        <v>1607</v>
      </c>
      <c r="C735" t="s">
        <v>690</v>
      </c>
      <c r="D735" s="237" t="e">
        <f>IF(#REF!&lt;&gt;"",#REF!,"")</f>
        <v>#REF!</v>
      </c>
      <c r="E735" t="s">
        <v>647</v>
      </c>
      <c r="F735" t="s">
        <v>651</v>
      </c>
    </row>
    <row r="736" spans="1:6" x14ac:dyDescent="0.2">
      <c r="A736" t="s">
        <v>979</v>
      </c>
      <c r="B736">
        <v>1608</v>
      </c>
      <c r="C736" t="s">
        <v>753</v>
      </c>
      <c r="D736" s="237" t="e">
        <f>IF(#REF!&lt;&gt;"",#REF!,"")</f>
        <v>#REF!</v>
      </c>
      <c r="E736" t="s">
        <v>647</v>
      </c>
      <c r="F736" t="s">
        <v>651</v>
      </c>
    </row>
    <row r="737" spans="1:6" x14ac:dyDescent="0.2">
      <c r="A737" t="s">
        <v>979</v>
      </c>
      <c r="B737">
        <v>1610</v>
      </c>
      <c r="C737" t="s">
        <v>957</v>
      </c>
      <c r="D737" s="237" t="e">
        <f>IF(#REF!&lt;&gt;"",#REF!,"")</f>
        <v>#REF!</v>
      </c>
      <c r="E737" t="s">
        <v>647</v>
      </c>
      <c r="F737" t="s">
        <v>651</v>
      </c>
    </row>
    <row r="738" spans="1:6" x14ac:dyDescent="0.2">
      <c r="A738" t="s">
        <v>979</v>
      </c>
      <c r="B738">
        <v>1611</v>
      </c>
      <c r="C738" t="s">
        <v>833</v>
      </c>
      <c r="D738" s="237" t="e">
        <f>IF(#REF!&lt;&gt;"",#REF!,"")</f>
        <v>#REF!</v>
      </c>
      <c r="E738" t="s">
        <v>647</v>
      </c>
      <c r="F738" t="s">
        <v>651</v>
      </c>
    </row>
    <row r="739" spans="1:6" x14ac:dyDescent="0.2">
      <c r="A739" t="s">
        <v>979</v>
      </c>
      <c r="B739">
        <v>1612</v>
      </c>
      <c r="C739" t="s">
        <v>691</v>
      </c>
      <c r="D739" s="237" t="e">
        <f>IF(#REF!&lt;&gt;"",#REF!,"")</f>
        <v>#REF!</v>
      </c>
      <c r="E739" t="s">
        <v>647</v>
      </c>
      <c r="F739" t="s">
        <v>651</v>
      </c>
    </row>
    <row r="740" spans="1:6" x14ac:dyDescent="0.2">
      <c r="A740" t="s">
        <v>979</v>
      </c>
      <c r="B740">
        <v>1613</v>
      </c>
      <c r="C740" t="s">
        <v>755</v>
      </c>
      <c r="D740" s="237" t="e">
        <f>IF(#REF!&lt;&gt;"",#REF!,"")</f>
        <v>#REF!</v>
      </c>
      <c r="E740" t="s">
        <v>647</v>
      </c>
      <c r="F740" t="s">
        <v>651</v>
      </c>
    </row>
    <row r="741" spans="1:6" x14ac:dyDescent="0.2">
      <c r="A741" t="s">
        <v>979</v>
      </c>
      <c r="B741">
        <v>1614</v>
      </c>
      <c r="C741" t="s">
        <v>756</v>
      </c>
      <c r="D741" s="237" t="e">
        <f>IF(#REF!&lt;&gt;"",#REF!,"")</f>
        <v>#REF!</v>
      </c>
      <c r="E741" t="s">
        <v>647</v>
      </c>
      <c r="F741" t="s">
        <v>651</v>
      </c>
    </row>
    <row r="742" spans="1:6" x14ac:dyDescent="0.2">
      <c r="A742" t="s">
        <v>979</v>
      </c>
      <c r="B742">
        <v>1615</v>
      </c>
      <c r="C742" t="s">
        <v>692</v>
      </c>
      <c r="D742" s="237" t="e">
        <f>IF(#REF!&lt;&gt;"",#REF!,"")</f>
        <v>#REF!</v>
      </c>
      <c r="E742" t="s">
        <v>647</v>
      </c>
      <c r="F742" t="s">
        <v>651</v>
      </c>
    </row>
    <row r="743" spans="1:6" x14ac:dyDescent="0.2">
      <c r="A743" t="s">
        <v>979</v>
      </c>
      <c r="B743">
        <v>1616</v>
      </c>
      <c r="C743" t="s">
        <v>757</v>
      </c>
      <c r="D743" s="237" t="e">
        <f>IF(#REF!&lt;&gt;"",#REF!,"")</f>
        <v>#REF!</v>
      </c>
      <c r="E743" t="s">
        <v>647</v>
      </c>
      <c r="F743" t="s">
        <v>651</v>
      </c>
    </row>
    <row r="744" spans="1:6" x14ac:dyDescent="0.2">
      <c r="A744" t="s">
        <v>979</v>
      </c>
      <c r="B744">
        <v>1618</v>
      </c>
      <c r="C744" t="s">
        <v>809</v>
      </c>
      <c r="D744" s="237" t="e">
        <f>IF(#REF!&lt;&gt;"",#REF!,"")</f>
        <v>#REF!</v>
      </c>
      <c r="E744" t="s">
        <v>647</v>
      </c>
      <c r="F744" t="s">
        <v>651</v>
      </c>
    </row>
    <row r="745" spans="1:6" x14ac:dyDescent="0.2">
      <c r="A745" t="s">
        <v>979</v>
      </c>
      <c r="B745">
        <v>1619</v>
      </c>
      <c r="C745" t="s">
        <v>966</v>
      </c>
      <c r="D745" s="237" t="e">
        <f>IF(#REF!&lt;&gt;"",#REF!,"")</f>
        <v>#REF!</v>
      </c>
      <c r="E745" t="s">
        <v>647</v>
      </c>
      <c r="F745" t="s">
        <v>651</v>
      </c>
    </row>
    <row r="746" spans="1:6" x14ac:dyDescent="0.2">
      <c r="A746" t="s">
        <v>979</v>
      </c>
      <c r="B746">
        <v>1620</v>
      </c>
      <c r="C746" t="s">
        <v>693</v>
      </c>
      <c r="D746" s="237" t="e">
        <f>IF(#REF!&lt;&gt;"",#REF!,"")</f>
        <v>#REF!</v>
      </c>
      <c r="E746" t="s">
        <v>647</v>
      </c>
      <c r="F746" t="s">
        <v>651</v>
      </c>
    </row>
    <row r="747" spans="1:6" x14ac:dyDescent="0.2">
      <c r="A747" t="s">
        <v>979</v>
      </c>
      <c r="B747">
        <v>1621</v>
      </c>
      <c r="C747" t="s">
        <v>759</v>
      </c>
      <c r="D747" s="237" t="e">
        <f>IF(#REF!&lt;&gt;"",#REF!,"")</f>
        <v>#REF!</v>
      </c>
      <c r="E747" t="s">
        <v>647</v>
      </c>
      <c r="F747" t="s">
        <v>651</v>
      </c>
    </row>
    <row r="748" spans="1:6" x14ac:dyDescent="0.2">
      <c r="A748" t="s">
        <v>979</v>
      </c>
      <c r="B748">
        <v>1622</v>
      </c>
      <c r="C748" t="s">
        <v>760</v>
      </c>
      <c r="D748" s="237" t="e">
        <f>IF(#REF!&lt;&gt;"",#REF!,"")</f>
        <v>#REF!</v>
      </c>
      <c r="E748" t="s">
        <v>647</v>
      </c>
      <c r="F748" t="s">
        <v>651</v>
      </c>
    </row>
    <row r="749" spans="1:6" x14ac:dyDescent="0.2">
      <c r="A749" t="s">
        <v>979</v>
      </c>
      <c r="B749">
        <v>1623</v>
      </c>
      <c r="C749" t="s">
        <v>694</v>
      </c>
      <c r="D749" s="237" t="e">
        <f>IF(#REF!&lt;&gt;"",#REF!,"")</f>
        <v>#REF!</v>
      </c>
      <c r="E749" t="s">
        <v>647</v>
      </c>
      <c r="F749" t="s">
        <v>651</v>
      </c>
    </row>
    <row r="750" spans="1:6" x14ac:dyDescent="0.2">
      <c r="A750" t="s">
        <v>979</v>
      </c>
      <c r="B750">
        <v>1624</v>
      </c>
      <c r="C750" t="s">
        <v>761</v>
      </c>
      <c r="D750" s="237" t="e">
        <f>IF(#REF!&lt;&gt;"",#REF!,"")</f>
        <v>#REF!</v>
      </c>
      <c r="E750" t="s">
        <v>647</v>
      </c>
      <c r="F750" t="s">
        <v>651</v>
      </c>
    </row>
    <row r="751" spans="1:6" x14ac:dyDescent="0.2">
      <c r="A751" t="s">
        <v>979</v>
      </c>
      <c r="B751">
        <v>1626</v>
      </c>
      <c r="C751" t="s">
        <v>944</v>
      </c>
      <c r="D751" s="237" t="e">
        <f>IF(#REF!&lt;&gt;"",#REF!,"")</f>
        <v>#REF!</v>
      </c>
      <c r="E751" t="s">
        <v>647</v>
      </c>
      <c r="F751" t="s">
        <v>651</v>
      </c>
    </row>
    <row r="752" spans="1:6" x14ac:dyDescent="0.2">
      <c r="A752" t="s">
        <v>979</v>
      </c>
      <c r="B752">
        <v>1627</v>
      </c>
      <c r="C752" t="s">
        <v>967</v>
      </c>
      <c r="D752" s="237" t="e">
        <f>IF(#REF!&lt;&gt;"",#REF!,"")</f>
        <v>#REF!</v>
      </c>
      <c r="E752" t="s">
        <v>647</v>
      </c>
      <c r="F752" t="s">
        <v>651</v>
      </c>
    </row>
    <row r="753" spans="1:6" x14ac:dyDescent="0.2">
      <c r="A753" t="s">
        <v>979</v>
      </c>
      <c r="B753">
        <v>1628</v>
      </c>
      <c r="C753" t="s">
        <v>695</v>
      </c>
      <c r="D753" s="237" t="e">
        <f>IF(#REF!&lt;&gt;"",#REF!,"")</f>
        <v>#REF!</v>
      </c>
      <c r="E753" t="s">
        <v>647</v>
      </c>
      <c r="F753" t="s">
        <v>651</v>
      </c>
    </row>
    <row r="754" spans="1:6" x14ac:dyDescent="0.2">
      <c r="A754" t="s">
        <v>979</v>
      </c>
      <c r="B754">
        <v>1629</v>
      </c>
      <c r="C754" t="s">
        <v>763</v>
      </c>
      <c r="D754" s="237" t="e">
        <f>IF(#REF!&lt;&gt;"",#REF!,"")</f>
        <v>#REF!</v>
      </c>
      <c r="E754" t="s">
        <v>647</v>
      </c>
      <c r="F754" t="s">
        <v>651</v>
      </c>
    </row>
    <row r="755" spans="1:6" x14ac:dyDescent="0.2">
      <c r="A755" t="s">
        <v>979</v>
      </c>
      <c r="B755">
        <v>1630</v>
      </c>
      <c r="C755" t="s">
        <v>764</v>
      </c>
      <c r="D755" s="237" t="e">
        <f>IF(#REF!&lt;&gt;"",#REF!,"")</f>
        <v>#REF!</v>
      </c>
      <c r="E755" t="s">
        <v>647</v>
      </c>
      <c r="F755" t="s">
        <v>651</v>
      </c>
    </row>
    <row r="756" spans="1:6" x14ac:dyDescent="0.2">
      <c r="A756" t="s">
        <v>979</v>
      </c>
      <c r="B756">
        <v>1631</v>
      </c>
      <c r="C756" t="s">
        <v>696</v>
      </c>
      <c r="D756" s="237" t="e">
        <f>IF(#REF!&lt;&gt;"",#REF!,"")</f>
        <v>#REF!</v>
      </c>
      <c r="E756" t="s">
        <v>647</v>
      </c>
      <c r="F756" t="s">
        <v>651</v>
      </c>
    </row>
    <row r="757" spans="1:6" x14ac:dyDescent="0.2">
      <c r="A757" t="s">
        <v>979</v>
      </c>
      <c r="B757">
        <v>1632</v>
      </c>
      <c r="C757" t="s">
        <v>765</v>
      </c>
      <c r="D757" s="237" t="e">
        <f>IF(#REF!&lt;&gt;"",#REF!,"")</f>
        <v>#REF!</v>
      </c>
      <c r="E757" t="s">
        <v>647</v>
      </c>
      <c r="F757" t="s">
        <v>651</v>
      </c>
    </row>
    <row r="758" spans="1:6" x14ac:dyDescent="0.2">
      <c r="A758" t="s">
        <v>979</v>
      </c>
      <c r="B758">
        <v>1634</v>
      </c>
      <c r="C758" t="s">
        <v>968</v>
      </c>
      <c r="D758" s="237" t="e">
        <f>IF(#REF!&lt;&gt;"",#REF!,"")</f>
        <v>#REF!</v>
      </c>
      <c r="E758" t="s">
        <v>647</v>
      </c>
      <c r="F758" t="s">
        <v>651</v>
      </c>
    </row>
    <row r="759" spans="1:6" x14ac:dyDescent="0.2">
      <c r="A759" t="s">
        <v>979</v>
      </c>
      <c r="B759">
        <v>1635</v>
      </c>
      <c r="C759" t="s">
        <v>969</v>
      </c>
      <c r="D759" s="237" t="e">
        <f>IF(#REF!&lt;&gt;"",#REF!,"")</f>
        <v>#REF!</v>
      </c>
      <c r="E759" t="s">
        <v>647</v>
      </c>
      <c r="F759" t="s">
        <v>651</v>
      </c>
    </row>
    <row r="760" spans="1:6" x14ac:dyDescent="0.2">
      <c r="A760" t="s">
        <v>979</v>
      </c>
      <c r="B760">
        <v>1636</v>
      </c>
      <c r="C760" t="s">
        <v>697</v>
      </c>
      <c r="D760" s="237" t="e">
        <f>IF(#REF!&lt;&gt;"",#REF!,"")</f>
        <v>#REF!</v>
      </c>
      <c r="E760" t="s">
        <v>647</v>
      </c>
      <c r="F760" t="s">
        <v>651</v>
      </c>
    </row>
    <row r="761" spans="1:6" x14ac:dyDescent="0.2">
      <c r="A761" t="s">
        <v>979</v>
      </c>
      <c r="B761">
        <v>1637</v>
      </c>
      <c r="C761" t="s">
        <v>698</v>
      </c>
      <c r="D761" s="237" t="e">
        <f>IF(#REF!&lt;&gt;"",#REF!,"")</f>
        <v>#REF!</v>
      </c>
      <c r="E761" t="s">
        <v>647</v>
      </c>
      <c r="F761" t="s">
        <v>651</v>
      </c>
    </row>
    <row r="762" spans="1:6" x14ac:dyDescent="0.2">
      <c r="A762" t="s">
        <v>979</v>
      </c>
      <c r="B762">
        <v>1638</v>
      </c>
      <c r="C762" t="s">
        <v>699</v>
      </c>
      <c r="D762" s="237" t="e">
        <f>IF(#REF!&lt;&gt;"",#REF!,"")</f>
        <v>#REF!</v>
      </c>
      <c r="E762" t="s">
        <v>647</v>
      </c>
      <c r="F762" t="s">
        <v>651</v>
      </c>
    </row>
    <row r="763" spans="1:6" x14ac:dyDescent="0.2">
      <c r="A763" t="s">
        <v>979</v>
      </c>
      <c r="B763">
        <v>1639</v>
      </c>
      <c r="C763" t="s">
        <v>700</v>
      </c>
      <c r="D763" s="237" t="e">
        <f>IF(#REF!&lt;&gt;"",#REF!,"")</f>
        <v>#REF!</v>
      </c>
      <c r="E763" t="s">
        <v>647</v>
      </c>
      <c r="F763" t="s">
        <v>651</v>
      </c>
    </row>
    <row r="764" spans="1:6" x14ac:dyDescent="0.2">
      <c r="A764" t="s">
        <v>979</v>
      </c>
      <c r="B764">
        <v>1640</v>
      </c>
      <c r="C764" t="s">
        <v>767</v>
      </c>
      <c r="D764" s="237" t="e">
        <f>IF(#REF!&lt;&gt;"",#REF!,"")</f>
        <v>#REF!</v>
      </c>
      <c r="E764" t="s">
        <v>647</v>
      </c>
      <c r="F764" t="s">
        <v>651</v>
      </c>
    </row>
    <row r="765" spans="1:6" x14ac:dyDescent="0.2">
      <c r="A765" t="s">
        <v>979</v>
      </c>
      <c r="B765">
        <v>1642</v>
      </c>
      <c r="C765" t="s">
        <v>810</v>
      </c>
      <c r="D765" s="237" t="e">
        <f>IF(#REF!&lt;&gt;"",#REF!,"")</f>
        <v>#REF!</v>
      </c>
      <c r="E765" t="s">
        <v>647</v>
      </c>
      <c r="F765" t="s">
        <v>651</v>
      </c>
    </row>
    <row r="766" spans="1:6" x14ac:dyDescent="0.2">
      <c r="A766" t="s">
        <v>979</v>
      </c>
      <c r="B766">
        <v>1643</v>
      </c>
      <c r="C766" t="s">
        <v>834</v>
      </c>
      <c r="D766" s="237" t="e">
        <f>IF(#REF!&lt;&gt;"",#REF!,"")</f>
        <v>#REF!</v>
      </c>
      <c r="E766" t="s">
        <v>647</v>
      </c>
      <c r="F766" t="s">
        <v>651</v>
      </c>
    </row>
    <row r="767" spans="1:6" x14ac:dyDescent="0.2">
      <c r="A767" t="s">
        <v>979</v>
      </c>
      <c r="B767">
        <v>1644</v>
      </c>
      <c r="C767" t="s">
        <v>701</v>
      </c>
      <c r="D767" s="237" t="e">
        <f>IF(#REF!&lt;&gt;"",#REF!,"")</f>
        <v>#REF!</v>
      </c>
      <c r="E767" t="s">
        <v>647</v>
      </c>
      <c r="F767" t="s">
        <v>651</v>
      </c>
    </row>
    <row r="768" spans="1:6" x14ac:dyDescent="0.2">
      <c r="A768" t="s">
        <v>979</v>
      </c>
      <c r="B768">
        <v>1645</v>
      </c>
      <c r="C768" t="s">
        <v>702</v>
      </c>
      <c r="D768" s="237" t="e">
        <f>IF(#REF!&lt;&gt;"",#REF!,"")</f>
        <v>#REF!</v>
      </c>
      <c r="E768" t="s">
        <v>647</v>
      </c>
      <c r="F768" t="s">
        <v>651</v>
      </c>
    </row>
    <row r="769" spans="1:6" x14ac:dyDescent="0.2">
      <c r="A769" t="s">
        <v>979</v>
      </c>
      <c r="B769">
        <v>1646</v>
      </c>
      <c r="C769" t="s">
        <v>703</v>
      </c>
      <c r="D769" s="237" t="e">
        <f>IF(#REF!&lt;&gt;"",#REF!,"")</f>
        <v>#REF!</v>
      </c>
      <c r="E769" t="s">
        <v>647</v>
      </c>
      <c r="F769" t="s">
        <v>651</v>
      </c>
    </row>
    <row r="770" spans="1:6" x14ac:dyDescent="0.2">
      <c r="A770" t="s">
        <v>979</v>
      </c>
      <c r="B770">
        <v>1647</v>
      </c>
      <c r="C770" t="s">
        <v>704</v>
      </c>
      <c r="D770" s="237" t="e">
        <f>IF(#REF!&lt;&gt;"",#REF!,"")</f>
        <v>#REF!</v>
      </c>
      <c r="E770" t="s">
        <v>647</v>
      </c>
      <c r="F770" t="s">
        <v>651</v>
      </c>
    </row>
    <row r="771" spans="1:6" x14ac:dyDescent="0.2">
      <c r="A771" t="s">
        <v>979</v>
      </c>
      <c r="B771">
        <v>1648</v>
      </c>
      <c r="C771" t="s">
        <v>769</v>
      </c>
      <c r="D771" s="237" t="e">
        <f>IF(#REF!&lt;&gt;"",#REF!,"")</f>
        <v>#REF!</v>
      </c>
      <c r="E771" t="s">
        <v>647</v>
      </c>
      <c r="F771" t="s">
        <v>651</v>
      </c>
    </row>
    <row r="772" spans="1:6" x14ac:dyDescent="0.2">
      <c r="A772" t="s">
        <v>979</v>
      </c>
      <c r="B772">
        <v>1650</v>
      </c>
      <c r="C772" t="s">
        <v>796</v>
      </c>
      <c r="D772" s="237" t="e">
        <f>IF(#REF!&lt;&gt;"",#REF!,"")</f>
        <v>#REF!</v>
      </c>
      <c r="E772" t="s">
        <v>647</v>
      </c>
      <c r="F772" t="s">
        <v>651</v>
      </c>
    </row>
    <row r="773" spans="1:6" x14ac:dyDescent="0.2">
      <c r="A773" t="s">
        <v>979</v>
      </c>
      <c r="B773">
        <v>1651</v>
      </c>
      <c r="C773" t="s">
        <v>667</v>
      </c>
      <c r="D773" s="237" t="e">
        <f>IF(#REF!&lt;&gt;"",#REF!,"")</f>
        <v>#REF!</v>
      </c>
      <c r="E773" t="s">
        <v>647</v>
      </c>
      <c r="F773" t="s">
        <v>651</v>
      </c>
    </row>
    <row r="774" spans="1:6" x14ac:dyDescent="0.2">
      <c r="A774" t="s">
        <v>979</v>
      </c>
      <c r="B774">
        <v>1652</v>
      </c>
      <c r="C774" t="s">
        <v>771</v>
      </c>
      <c r="D774" s="237" t="e">
        <f>IF(#REF!&lt;&gt;"",#REF!,"")</f>
        <v>#REF!</v>
      </c>
      <c r="E774" t="s">
        <v>647</v>
      </c>
      <c r="F774" t="s">
        <v>651</v>
      </c>
    </row>
    <row r="775" spans="1:6" x14ac:dyDescent="0.2">
      <c r="A775" t="s">
        <v>979</v>
      </c>
      <c r="B775">
        <v>1653</v>
      </c>
      <c r="C775" t="s">
        <v>772</v>
      </c>
      <c r="D775" s="237" t="e">
        <f>IF(#REF!&lt;&gt;"",#REF!,"")</f>
        <v>#REF!</v>
      </c>
      <c r="E775" t="s">
        <v>647</v>
      </c>
      <c r="F775" t="s">
        <v>651</v>
      </c>
    </row>
    <row r="776" spans="1:6" x14ac:dyDescent="0.2">
      <c r="A776" t="s">
        <v>979</v>
      </c>
      <c r="B776">
        <v>1654</v>
      </c>
      <c r="C776" t="s">
        <v>773</v>
      </c>
      <c r="D776" s="237" t="e">
        <f>IF(#REF!&lt;&gt;"",#REF!,"")</f>
        <v>#REF!</v>
      </c>
      <c r="E776" t="s">
        <v>647</v>
      </c>
      <c r="F776" t="s">
        <v>651</v>
      </c>
    </row>
    <row r="777" spans="1:6" x14ac:dyDescent="0.2">
      <c r="A777" t="s">
        <v>979</v>
      </c>
      <c r="B777">
        <v>1655</v>
      </c>
      <c r="C777" t="s">
        <v>774</v>
      </c>
      <c r="D777" s="237" t="e">
        <f>IF(#REF!&lt;&gt;"",#REF!,"")</f>
        <v>#REF!</v>
      </c>
      <c r="E777" t="s">
        <v>647</v>
      </c>
      <c r="F777" t="s">
        <v>651</v>
      </c>
    </row>
    <row r="778" spans="1:6" x14ac:dyDescent="0.2">
      <c r="A778" t="s">
        <v>979</v>
      </c>
      <c r="B778">
        <v>1656</v>
      </c>
      <c r="C778" t="s">
        <v>775</v>
      </c>
      <c r="D778" s="237" t="e">
        <f>IF(#REF!&lt;&gt;"",#REF!,"")</f>
        <v>#REF!</v>
      </c>
      <c r="E778" t="s">
        <v>647</v>
      </c>
      <c r="F778" t="s">
        <v>651</v>
      </c>
    </row>
    <row r="779" spans="1:6" x14ac:dyDescent="0.2">
      <c r="A779" t="s">
        <v>979</v>
      </c>
      <c r="B779">
        <v>1658</v>
      </c>
      <c r="C779" t="s">
        <v>797</v>
      </c>
      <c r="D779" s="237" t="e">
        <f>IF(#REF!&lt;&gt;"",#REF!,"")</f>
        <v>#REF!</v>
      </c>
      <c r="E779" t="s">
        <v>647</v>
      </c>
      <c r="F779" t="s">
        <v>651</v>
      </c>
    </row>
    <row r="780" spans="1:6" x14ac:dyDescent="0.2">
      <c r="A780" t="s">
        <v>979</v>
      </c>
      <c r="B780">
        <v>1659</v>
      </c>
      <c r="C780" t="s">
        <v>835</v>
      </c>
      <c r="D780" s="237" t="e">
        <f>IF(#REF!&lt;&gt;"",#REF!,"")</f>
        <v>#REF!</v>
      </c>
      <c r="E780" t="s">
        <v>647</v>
      </c>
      <c r="F780" t="s">
        <v>651</v>
      </c>
    </row>
    <row r="781" spans="1:6" x14ac:dyDescent="0.2">
      <c r="A781" t="s">
        <v>979</v>
      </c>
      <c r="B781">
        <v>1660</v>
      </c>
      <c r="C781" t="s">
        <v>777</v>
      </c>
      <c r="D781" s="237" t="e">
        <f>IF(#REF!&lt;&gt;"",#REF!,"")</f>
        <v>#REF!</v>
      </c>
      <c r="E781" t="s">
        <v>647</v>
      </c>
      <c r="F781" t="s">
        <v>651</v>
      </c>
    </row>
    <row r="782" spans="1:6" x14ac:dyDescent="0.2">
      <c r="A782" t="s">
        <v>979</v>
      </c>
      <c r="B782">
        <v>1661</v>
      </c>
      <c r="C782" t="s">
        <v>778</v>
      </c>
      <c r="D782" s="237" t="e">
        <f>IF(#REF!&lt;&gt;"",#REF!,"")</f>
        <v>#REF!</v>
      </c>
      <c r="E782" t="s">
        <v>647</v>
      </c>
      <c r="F782" t="s">
        <v>651</v>
      </c>
    </row>
    <row r="783" spans="1:6" x14ac:dyDescent="0.2">
      <c r="A783" t="s">
        <v>979</v>
      </c>
      <c r="B783">
        <v>1662</v>
      </c>
      <c r="C783" t="s">
        <v>779</v>
      </c>
      <c r="D783" s="237" t="e">
        <f>IF(#REF!&lt;&gt;"",#REF!,"")</f>
        <v>#REF!</v>
      </c>
      <c r="E783" t="s">
        <v>647</v>
      </c>
      <c r="F783" t="s">
        <v>651</v>
      </c>
    </row>
    <row r="784" spans="1:6" x14ac:dyDescent="0.2">
      <c r="A784" t="s">
        <v>979</v>
      </c>
      <c r="B784">
        <v>1663</v>
      </c>
      <c r="C784" t="s">
        <v>780</v>
      </c>
      <c r="D784" s="237" t="e">
        <f>IF(#REF!&lt;&gt;"",#REF!,"")</f>
        <v>#REF!</v>
      </c>
      <c r="E784" t="s">
        <v>647</v>
      </c>
      <c r="F784" t="s">
        <v>651</v>
      </c>
    </row>
    <row r="785" spans="1:6" x14ac:dyDescent="0.2">
      <c r="A785" t="s">
        <v>979</v>
      </c>
      <c r="B785">
        <v>1664</v>
      </c>
      <c r="C785" t="s">
        <v>781</v>
      </c>
      <c r="D785" s="237" t="e">
        <f>IF(#REF!&lt;&gt;"",#REF!,"")</f>
        <v>#REF!</v>
      </c>
      <c r="E785" t="s">
        <v>647</v>
      </c>
      <c r="F785" t="s">
        <v>651</v>
      </c>
    </row>
    <row r="786" spans="1:6" x14ac:dyDescent="0.2">
      <c r="A786" t="s">
        <v>979</v>
      </c>
      <c r="B786">
        <v>1668</v>
      </c>
      <c r="C786" t="s">
        <v>798</v>
      </c>
      <c r="D786" s="237" t="e">
        <f>IF(#REF!&lt;&gt;"",#REF!,"")</f>
        <v>#REF!</v>
      </c>
      <c r="E786" t="s">
        <v>647</v>
      </c>
      <c r="F786" t="s">
        <v>651</v>
      </c>
    </row>
    <row r="787" spans="1:6" x14ac:dyDescent="0.2">
      <c r="A787" t="s">
        <v>979</v>
      </c>
      <c r="B787">
        <v>1669</v>
      </c>
      <c r="C787" t="s">
        <v>836</v>
      </c>
      <c r="D787" s="237" t="e">
        <f>IF(#REF!&lt;&gt;"",#REF!,"")</f>
        <v>#REF!</v>
      </c>
      <c r="E787" t="s">
        <v>647</v>
      </c>
      <c r="F787" t="s">
        <v>651</v>
      </c>
    </row>
    <row r="788" spans="1:6" x14ac:dyDescent="0.2">
      <c r="A788" t="s">
        <v>979</v>
      </c>
      <c r="B788">
        <v>1670</v>
      </c>
      <c r="C788" t="s">
        <v>783</v>
      </c>
      <c r="D788" s="237" t="e">
        <f>IF(#REF!&lt;&gt;"",#REF!,"")</f>
        <v>#REF!</v>
      </c>
      <c r="E788" t="s">
        <v>647</v>
      </c>
      <c r="F788" t="s">
        <v>651</v>
      </c>
    </row>
    <row r="789" spans="1:6" x14ac:dyDescent="0.2">
      <c r="A789" t="s">
        <v>979</v>
      </c>
      <c r="B789">
        <v>1671</v>
      </c>
      <c r="C789" t="s">
        <v>784</v>
      </c>
      <c r="D789" s="237" t="e">
        <f>IF(#REF!&lt;&gt;"",#REF!,"")</f>
        <v>#REF!</v>
      </c>
      <c r="E789" t="s">
        <v>647</v>
      </c>
      <c r="F789" t="s">
        <v>651</v>
      </c>
    </row>
    <row r="790" spans="1:6" x14ac:dyDescent="0.2">
      <c r="A790" t="s">
        <v>979</v>
      </c>
      <c r="B790">
        <v>1672</v>
      </c>
      <c r="C790" t="s">
        <v>785</v>
      </c>
      <c r="D790" s="237" t="e">
        <f>IF(#REF!&lt;&gt;"",#REF!,"")</f>
        <v>#REF!</v>
      </c>
      <c r="E790" t="s">
        <v>647</v>
      </c>
      <c r="F790" t="s">
        <v>651</v>
      </c>
    </row>
    <row r="791" spans="1:6" x14ac:dyDescent="0.2">
      <c r="A791" t="s">
        <v>979</v>
      </c>
      <c r="B791">
        <v>1673</v>
      </c>
      <c r="C791" t="s">
        <v>786</v>
      </c>
      <c r="D791" s="237" t="e">
        <f>IF(#REF!&lt;&gt;"",#REF!,"")</f>
        <v>#REF!</v>
      </c>
      <c r="E791" t="s">
        <v>647</v>
      </c>
      <c r="F791" t="s">
        <v>651</v>
      </c>
    </row>
    <row r="792" spans="1:6" x14ac:dyDescent="0.2">
      <c r="A792" t="s">
        <v>979</v>
      </c>
      <c r="B792">
        <v>1674</v>
      </c>
      <c r="C792" t="s">
        <v>787</v>
      </c>
      <c r="D792" s="237" t="e">
        <f>IF(#REF!&lt;&gt;"",#REF!,"")</f>
        <v>#REF!</v>
      </c>
      <c r="E792" t="s">
        <v>647</v>
      </c>
      <c r="F792" t="s">
        <v>651</v>
      </c>
    </row>
    <row r="793" spans="1:6" x14ac:dyDescent="0.2">
      <c r="A793" t="s">
        <v>979</v>
      </c>
      <c r="B793">
        <v>1681</v>
      </c>
      <c r="C793" t="s">
        <v>669</v>
      </c>
      <c r="D793" s="237" t="e">
        <f>IF(#REF!&lt;&gt;"",#REF!,"")</f>
        <v>#REF!</v>
      </c>
      <c r="E793" t="s">
        <v>647</v>
      </c>
      <c r="F793" t="s">
        <v>651</v>
      </c>
    </row>
    <row r="794" spans="1:6" x14ac:dyDescent="0.2">
      <c r="A794" t="s">
        <v>979</v>
      </c>
      <c r="B794">
        <v>1682</v>
      </c>
      <c r="C794" t="s">
        <v>793</v>
      </c>
      <c r="D794" s="237" t="e">
        <f>IF(#REF!&lt;&gt;"",#REF!,"")</f>
        <v>#REF!</v>
      </c>
      <c r="E794" t="s">
        <v>647</v>
      </c>
      <c r="F794" t="s">
        <v>651</v>
      </c>
    </row>
    <row r="795" spans="1:6" x14ac:dyDescent="0.2">
      <c r="A795" t="s">
        <v>979</v>
      </c>
      <c r="B795">
        <v>1684</v>
      </c>
      <c r="C795" t="s">
        <v>952</v>
      </c>
      <c r="D795" s="237" t="e">
        <f>IF(#REF!&lt;&gt;"",#REF!,"")</f>
        <v>#REF!</v>
      </c>
      <c r="E795" t="s">
        <v>647</v>
      </c>
      <c r="F795" t="s">
        <v>651</v>
      </c>
    </row>
    <row r="796" spans="1:6" x14ac:dyDescent="0.2">
      <c r="A796" t="s">
        <v>979</v>
      </c>
      <c r="B796">
        <v>1686</v>
      </c>
      <c r="C796" t="s">
        <v>983</v>
      </c>
      <c r="D796" t="e">
        <f>IF(#REF!&lt;&gt;"",#REF!,"")</f>
        <v>#REF!</v>
      </c>
      <c r="E796" t="s">
        <v>647</v>
      </c>
      <c r="F796" t="s">
        <v>962</v>
      </c>
    </row>
    <row r="797" spans="1:6" x14ac:dyDescent="0.2">
      <c r="A797" t="s">
        <v>979</v>
      </c>
      <c r="B797">
        <v>1688</v>
      </c>
      <c r="C797" t="s">
        <v>884</v>
      </c>
      <c r="D797" s="237" t="e">
        <f>IF(#REF!&lt;&gt;"",#REF!,"")</f>
        <v>#REF!</v>
      </c>
      <c r="E797" t="s">
        <v>647</v>
      </c>
      <c r="F797" t="s">
        <v>651</v>
      </c>
    </row>
    <row r="798" spans="1:6" x14ac:dyDescent="0.2">
      <c r="A798" t="s">
        <v>979</v>
      </c>
      <c r="B798">
        <v>1690</v>
      </c>
      <c r="C798" t="s">
        <v>984</v>
      </c>
      <c r="D798" s="237" t="e">
        <f>IF(#REF!&lt;&gt;"",#REF!,"")</f>
        <v>#REF!</v>
      </c>
      <c r="E798" t="s">
        <v>647</v>
      </c>
      <c r="F798" t="s">
        <v>651</v>
      </c>
    </row>
    <row r="799" spans="1:6" x14ac:dyDescent="0.2">
      <c r="A799" t="s">
        <v>979</v>
      </c>
      <c r="B799">
        <v>1693</v>
      </c>
      <c r="C799" t="s">
        <v>985</v>
      </c>
      <c r="D799" s="237" t="e">
        <f>IF(#REF!&lt;&gt;"",#REF!,"")</f>
        <v>#REF!</v>
      </c>
      <c r="E799" t="s">
        <v>647</v>
      </c>
      <c r="F799" t="s">
        <v>651</v>
      </c>
    </row>
    <row r="800" spans="1:6" x14ac:dyDescent="0.2">
      <c r="A800" t="s">
        <v>979</v>
      </c>
      <c r="B800">
        <v>1695</v>
      </c>
      <c r="C800" t="s">
        <v>986</v>
      </c>
      <c r="D800" s="238" t="e">
        <f>IF(#REF!&lt;&gt;"",#REF!,"")</f>
        <v>#REF!</v>
      </c>
      <c r="E800" t="s">
        <v>647</v>
      </c>
      <c r="F800" t="s">
        <v>668</v>
      </c>
    </row>
    <row r="801" spans="1:6" x14ac:dyDescent="0.2">
      <c r="A801" t="s">
        <v>979</v>
      </c>
      <c r="B801">
        <v>1697</v>
      </c>
      <c r="C801" t="s">
        <v>987</v>
      </c>
      <c r="D801" s="243" t="e">
        <f>IF(#REF!&lt;&gt;"",#REF!,"")</f>
        <v>#REF!</v>
      </c>
      <c r="E801" t="s">
        <v>647</v>
      </c>
      <c r="F801" t="s">
        <v>815</v>
      </c>
    </row>
    <row r="802" spans="1:6" x14ac:dyDescent="0.2">
      <c r="A802" t="s">
        <v>874</v>
      </c>
      <c r="B802">
        <v>1717</v>
      </c>
      <c r="C802" t="s">
        <v>821</v>
      </c>
      <c r="D802" s="237" t="e">
        <f>IF(#REF!&lt;&gt;"",#REF!,"")</f>
        <v>#REF!</v>
      </c>
      <c r="E802" t="s">
        <v>647</v>
      </c>
      <c r="F802" t="s">
        <v>651</v>
      </c>
    </row>
    <row r="803" spans="1:6" x14ac:dyDescent="0.2">
      <c r="A803" t="s">
        <v>874</v>
      </c>
      <c r="B803">
        <v>1718</v>
      </c>
      <c r="C803" t="s">
        <v>827</v>
      </c>
      <c r="D803" s="237" t="e">
        <f>IF(#REF!&lt;&gt;"",#REF!,"")</f>
        <v>#REF!</v>
      </c>
      <c r="E803" t="s">
        <v>647</v>
      </c>
      <c r="F803" t="s">
        <v>651</v>
      </c>
    </row>
    <row r="804" spans="1:6" x14ac:dyDescent="0.2">
      <c r="A804" t="s">
        <v>874</v>
      </c>
      <c r="B804">
        <v>1719</v>
      </c>
      <c r="C804" t="s">
        <v>673</v>
      </c>
      <c r="D804" s="237" t="e">
        <f>IF(#REF!&lt;&gt;"",#REF!,"")</f>
        <v>#REF!</v>
      </c>
      <c r="E804" t="s">
        <v>647</v>
      </c>
      <c r="F804" t="s">
        <v>651</v>
      </c>
    </row>
    <row r="805" spans="1:6" x14ac:dyDescent="0.2">
      <c r="A805" t="s">
        <v>874</v>
      </c>
      <c r="B805">
        <v>1720</v>
      </c>
      <c r="C805" t="s">
        <v>714</v>
      </c>
      <c r="D805" s="237" t="e">
        <f>IF(#REF!&lt;&gt;"",#REF!,"")</f>
        <v>#REF!</v>
      </c>
      <c r="E805" t="s">
        <v>647</v>
      </c>
      <c r="F805" t="s">
        <v>651</v>
      </c>
    </row>
    <row r="806" spans="1:6" x14ac:dyDescent="0.2">
      <c r="A806" t="s">
        <v>874</v>
      </c>
      <c r="B806">
        <v>1721</v>
      </c>
      <c r="C806" t="s">
        <v>715</v>
      </c>
      <c r="D806" s="237" t="e">
        <f>IF(#REF!&lt;&gt;"",#REF!,"")</f>
        <v>#REF!</v>
      </c>
      <c r="E806" t="s">
        <v>647</v>
      </c>
      <c r="F806" t="s">
        <v>651</v>
      </c>
    </row>
    <row r="807" spans="1:6" x14ac:dyDescent="0.2">
      <c r="A807" t="s">
        <v>874</v>
      </c>
      <c r="B807">
        <v>1722</v>
      </c>
      <c r="C807" t="s">
        <v>674</v>
      </c>
      <c r="D807" s="237" t="e">
        <f>IF(#REF!&lt;&gt;"",#REF!,"")</f>
        <v>#REF!</v>
      </c>
      <c r="E807" t="s">
        <v>647</v>
      </c>
      <c r="F807" t="s">
        <v>651</v>
      </c>
    </row>
    <row r="808" spans="1:6" x14ac:dyDescent="0.2">
      <c r="A808" t="s">
        <v>874</v>
      </c>
      <c r="B808">
        <v>1723</v>
      </c>
      <c r="C808" t="s">
        <v>716</v>
      </c>
      <c r="D808" s="237" t="e">
        <f>IF(#REF!&lt;&gt;"",#REF!,"")</f>
        <v>#REF!</v>
      </c>
      <c r="E808" t="s">
        <v>647</v>
      </c>
      <c r="F808" t="s">
        <v>651</v>
      </c>
    </row>
    <row r="809" spans="1:6" x14ac:dyDescent="0.2">
      <c r="A809" t="s">
        <v>874</v>
      </c>
      <c r="B809">
        <v>1724</v>
      </c>
      <c r="C809" t="s">
        <v>980</v>
      </c>
      <c r="D809" s="237" t="e">
        <f>IF(#REF!&lt;&gt;"",#REF!,"")</f>
        <v>#REF!</v>
      </c>
      <c r="E809" t="s">
        <v>647</v>
      </c>
      <c r="F809" t="s">
        <v>651</v>
      </c>
    </row>
    <row r="810" spans="1:6" x14ac:dyDescent="0.2">
      <c r="A810" t="s">
        <v>874</v>
      </c>
      <c r="B810">
        <v>1726</v>
      </c>
      <c r="C810" t="s">
        <v>943</v>
      </c>
      <c r="D810" s="237" t="e">
        <f>IF(#REF!&lt;&gt;"",#REF!,"")</f>
        <v>#REF!</v>
      </c>
      <c r="E810" t="s">
        <v>647</v>
      </c>
      <c r="F810" t="s">
        <v>651</v>
      </c>
    </row>
    <row r="811" spans="1:6" x14ac:dyDescent="0.2">
      <c r="A811" t="s">
        <v>874</v>
      </c>
      <c r="B811">
        <v>1727</v>
      </c>
      <c r="C811" t="s">
        <v>828</v>
      </c>
      <c r="D811" s="237" t="e">
        <f>IF(#REF!&lt;&gt;"",#REF!,"")</f>
        <v>#REF!</v>
      </c>
      <c r="E811" t="s">
        <v>647</v>
      </c>
      <c r="F811" t="s">
        <v>651</v>
      </c>
    </row>
    <row r="812" spans="1:6" x14ac:dyDescent="0.2">
      <c r="A812" t="s">
        <v>874</v>
      </c>
      <c r="B812">
        <v>1728</v>
      </c>
      <c r="C812" t="s">
        <v>675</v>
      </c>
      <c r="D812" s="237" t="e">
        <f>IF(#REF!&lt;&gt;"",#REF!,"")</f>
        <v>#REF!</v>
      </c>
      <c r="E812" t="s">
        <v>647</v>
      </c>
      <c r="F812" t="s">
        <v>651</v>
      </c>
    </row>
    <row r="813" spans="1:6" x14ac:dyDescent="0.2">
      <c r="A813" t="s">
        <v>874</v>
      </c>
      <c r="B813">
        <v>1729</v>
      </c>
      <c r="C813" t="s">
        <v>719</v>
      </c>
      <c r="D813" s="237" t="e">
        <f>IF(#REF!&lt;&gt;"",#REF!,"")</f>
        <v>#REF!</v>
      </c>
      <c r="E813" t="s">
        <v>647</v>
      </c>
      <c r="F813" t="s">
        <v>651</v>
      </c>
    </row>
    <row r="814" spans="1:6" x14ac:dyDescent="0.2">
      <c r="A814" t="s">
        <v>874</v>
      </c>
      <c r="B814">
        <v>1730</v>
      </c>
      <c r="C814" t="s">
        <v>720</v>
      </c>
      <c r="D814" s="237" t="e">
        <f>IF(#REF!&lt;&gt;"",#REF!,"")</f>
        <v>#REF!</v>
      </c>
      <c r="E814" t="s">
        <v>647</v>
      </c>
      <c r="F814" t="s">
        <v>651</v>
      </c>
    </row>
    <row r="815" spans="1:6" x14ac:dyDescent="0.2">
      <c r="A815" t="s">
        <v>874</v>
      </c>
      <c r="B815">
        <v>1731</v>
      </c>
      <c r="C815" t="s">
        <v>676</v>
      </c>
      <c r="D815" s="237" t="e">
        <f>IF(#REF!&lt;&gt;"",#REF!,"")</f>
        <v>#REF!</v>
      </c>
      <c r="E815" t="s">
        <v>647</v>
      </c>
      <c r="F815" t="s">
        <v>651</v>
      </c>
    </row>
    <row r="816" spans="1:6" x14ac:dyDescent="0.2">
      <c r="A816" t="s">
        <v>874</v>
      </c>
      <c r="B816">
        <v>1732</v>
      </c>
      <c r="C816" t="s">
        <v>721</v>
      </c>
      <c r="D816" s="237" t="e">
        <f>IF(#REF!&lt;&gt;"",#REF!,"")</f>
        <v>#REF!</v>
      </c>
      <c r="E816" t="s">
        <v>647</v>
      </c>
      <c r="F816" t="s">
        <v>651</v>
      </c>
    </row>
    <row r="817" spans="1:6" x14ac:dyDescent="0.2">
      <c r="A817" t="s">
        <v>874</v>
      </c>
      <c r="B817">
        <v>1734</v>
      </c>
      <c r="C817" t="s">
        <v>954</v>
      </c>
      <c r="D817" s="237" t="e">
        <f>IF(#REF!&lt;&gt;"",#REF!,"")</f>
        <v>#REF!</v>
      </c>
      <c r="E817" t="s">
        <v>647</v>
      </c>
      <c r="F817" t="s">
        <v>651</v>
      </c>
    </row>
    <row r="818" spans="1:6" x14ac:dyDescent="0.2">
      <c r="A818" t="s">
        <v>874</v>
      </c>
      <c r="B818">
        <v>1736</v>
      </c>
      <c r="C818" t="s">
        <v>981</v>
      </c>
      <c r="D818" t="e">
        <f>IF(#REF!&lt;&gt;"",#REF!,"")</f>
        <v>#REF!</v>
      </c>
      <c r="E818" t="s">
        <v>647</v>
      </c>
      <c r="F818" t="s">
        <v>962</v>
      </c>
    </row>
    <row r="819" spans="1:6" x14ac:dyDescent="0.2">
      <c r="A819" t="s">
        <v>874</v>
      </c>
      <c r="B819">
        <v>1738</v>
      </c>
      <c r="C819" t="s">
        <v>856</v>
      </c>
      <c r="D819" s="237" t="e">
        <f>IF(#REF!&lt;&gt;"",#REF!,"")</f>
        <v>#REF!</v>
      </c>
      <c r="E819" t="s">
        <v>647</v>
      </c>
      <c r="F819" t="s">
        <v>651</v>
      </c>
    </row>
    <row r="820" spans="1:6" x14ac:dyDescent="0.2">
      <c r="A820" t="s">
        <v>874</v>
      </c>
      <c r="B820">
        <v>1741</v>
      </c>
      <c r="C820" t="s">
        <v>806</v>
      </c>
      <c r="D820" s="237" t="e">
        <f>IF(#REF!&lt;&gt;"",#REF!,"")</f>
        <v>#REF!</v>
      </c>
      <c r="E820" t="s">
        <v>647</v>
      </c>
      <c r="F820" t="s">
        <v>651</v>
      </c>
    </row>
    <row r="821" spans="1:6" x14ac:dyDescent="0.2">
      <c r="A821" t="s">
        <v>874</v>
      </c>
      <c r="B821">
        <v>1742</v>
      </c>
      <c r="C821" t="s">
        <v>654</v>
      </c>
      <c r="D821" s="237" t="e">
        <f>IF(#REF!&lt;&gt;"",#REF!,"")</f>
        <v>#REF!</v>
      </c>
      <c r="E821" t="s">
        <v>647</v>
      </c>
      <c r="F821" t="s">
        <v>651</v>
      </c>
    </row>
    <row r="822" spans="1:6" x14ac:dyDescent="0.2">
      <c r="A822" t="s">
        <v>874</v>
      </c>
      <c r="B822">
        <v>1743</v>
      </c>
      <c r="C822" t="s">
        <v>677</v>
      </c>
      <c r="D822" s="237" t="e">
        <f>IF(#REF!&lt;&gt;"",#REF!,"")</f>
        <v>#REF!</v>
      </c>
      <c r="E822" t="s">
        <v>647</v>
      </c>
      <c r="F822" t="s">
        <v>651</v>
      </c>
    </row>
    <row r="823" spans="1:6" x14ac:dyDescent="0.2">
      <c r="A823" t="s">
        <v>874</v>
      </c>
      <c r="B823">
        <v>1744</v>
      </c>
      <c r="C823" t="s">
        <v>725</v>
      </c>
      <c r="D823" s="237" t="e">
        <f>IF(#REF!&lt;&gt;"",#REF!,"")</f>
        <v>#REF!</v>
      </c>
      <c r="E823" t="s">
        <v>647</v>
      </c>
      <c r="F823" t="s">
        <v>651</v>
      </c>
    </row>
    <row r="824" spans="1:6" x14ac:dyDescent="0.2">
      <c r="A824" t="s">
        <v>874</v>
      </c>
      <c r="B824">
        <v>1745</v>
      </c>
      <c r="C824" t="s">
        <v>726</v>
      </c>
      <c r="D824" s="237" t="e">
        <f>IF(#REF!&lt;&gt;"",#REF!,"")</f>
        <v>#REF!</v>
      </c>
      <c r="E824" t="s">
        <v>647</v>
      </c>
      <c r="F824" t="s">
        <v>651</v>
      </c>
    </row>
    <row r="825" spans="1:6" x14ac:dyDescent="0.2">
      <c r="A825" t="s">
        <v>874</v>
      </c>
      <c r="B825">
        <v>1746</v>
      </c>
      <c r="C825" t="s">
        <v>678</v>
      </c>
      <c r="D825" s="237" t="e">
        <f>IF(#REF!&lt;&gt;"",#REF!,"")</f>
        <v>#REF!</v>
      </c>
      <c r="E825" t="s">
        <v>647</v>
      </c>
      <c r="F825" t="s">
        <v>651</v>
      </c>
    </row>
    <row r="826" spans="1:6" x14ac:dyDescent="0.2">
      <c r="A826" t="s">
        <v>874</v>
      </c>
      <c r="B826">
        <v>1747</v>
      </c>
      <c r="C826" t="s">
        <v>727</v>
      </c>
      <c r="D826" s="237" t="e">
        <f>IF(#REF!&lt;&gt;"",#REF!,"")</f>
        <v>#REF!</v>
      </c>
      <c r="E826" t="s">
        <v>647</v>
      </c>
      <c r="F826" t="s">
        <v>651</v>
      </c>
    </row>
    <row r="827" spans="1:6" x14ac:dyDescent="0.2">
      <c r="A827" t="s">
        <v>874</v>
      </c>
      <c r="B827">
        <v>1750</v>
      </c>
      <c r="C827" t="s">
        <v>807</v>
      </c>
      <c r="D827" s="237" t="e">
        <f>IF(#REF!&lt;&gt;"",#REF!,"")</f>
        <v>#REF!</v>
      </c>
      <c r="E827" t="s">
        <v>647</v>
      </c>
      <c r="F827" t="s">
        <v>651</v>
      </c>
    </row>
    <row r="828" spans="1:6" x14ac:dyDescent="0.2">
      <c r="A828" t="s">
        <v>874</v>
      </c>
      <c r="B828">
        <v>1751</v>
      </c>
      <c r="C828" t="s">
        <v>829</v>
      </c>
      <c r="D828" s="237" t="e">
        <f>IF(#REF!&lt;&gt;"",#REF!,"")</f>
        <v>#REF!</v>
      </c>
      <c r="E828" t="s">
        <v>647</v>
      </c>
      <c r="F828" t="s">
        <v>651</v>
      </c>
    </row>
    <row r="829" spans="1:6" x14ac:dyDescent="0.2">
      <c r="A829" t="s">
        <v>874</v>
      </c>
      <c r="B829">
        <v>1752</v>
      </c>
      <c r="C829" t="s">
        <v>679</v>
      </c>
      <c r="D829" s="237" t="e">
        <f>IF(#REF!&lt;&gt;"",#REF!,"")</f>
        <v>#REF!</v>
      </c>
      <c r="E829" t="s">
        <v>647</v>
      </c>
      <c r="F829" t="s">
        <v>651</v>
      </c>
    </row>
    <row r="830" spans="1:6" x14ac:dyDescent="0.2">
      <c r="A830" t="s">
        <v>874</v>
      </c>
      <c r="B830">
        <v>1753</v>
      </c>
      <c r="C830" t="s">
        <v>730</v>
      </c>
      <c r="D830" s="237" t="e">
        <f>IF(#REF!&lt;&gt;"",#REF!,"")</f>
        <v>#REF!</v>
      </c>
      <c r="E830" t="s">
        <v>647</v>
      </c>
      <c r="F830" t="s">
        <v>651</v>
      </c>
    </row>
    <row r="831" spans="1:6" x14ac:dyDescent="0.2">
      <c r="A831" t="s">
        <v>874</v>
      </c>
      <c r="B831">
        <v>1754</v>
      </c>
      <c r="C831" t="s">
        <v>731</v>
      </c>
      <c r="D831" s="237" t="e">
        <f>IF(#REF!&lt;&gt;"",#REF!,"")</f>
        <v>#REF!</v>
      </c>
      <c r="E831" t="s">
        <v>647</v>
      </c>
      <c r="F831" t="s">
        <v>651</v>
      </c>
    </row>
    <row r="832" spans="1:6" x14ac:dyDescent="0.2">
      <c r="A832" t="s">
        <v>874</v>
      </c>
      <c r="B832">
        <v>1755</v>
      </c>
      <c r="C832" t="s">
        <v>680</v>
      </c>
      <c r="D832" s="237" t="e">
        <f>IF(#REF!&lt;&gt;"",#REF!,"")</f>
        <v>#REF!</v>
      </c>
      <c r="E832" t="s">
        <v>647</v>
      </c>
      <c r="F832" t="s">
        <v>651</v>
      </c>
    </row>
    <row r="833" spans="1:6" x14ac:dyDescent="0.2">
      <c r="A833" t="s">
        <v>874</v>
      </c>
      <c r="B833">
        <v>1756</v>
      </c>
      <c r="C833" t="s">
        <v>732</v>
      </c>
      <c r="D833" s="237" t="e">
        <f>IF(#REF!&lt;&gt;"",#REF!,"")</f>
        <v>#REF!</v>
      </c>
      <c r="E833" t="s">
        <v>647</v>
      </c>
      <c r="F833" t="s">
        <v>651</v>
      </c>
    </row>
    <row r="834" spans="1:6" x14ac:dyDescent="0.2">
      <c r="A834" t="s">
        <v>874</v>
      </c>
      <c r="B834">
        <v>1757</v>
      </c>
      <c r="C834" t="s">
        <v>955</v>
      </c>
      <c r="D834" s="237" t="e">
        <f>IF(#REF!&lt;&gt;"",#REF!,"")</f>
        <v>#REF!</v>
      </c>
      <c r="E834" t="s">
        <v>647</v>
      </c>
      <c r="F834" t="s">
        <v>651</v>
      </c>
    </row>
    <row r="835" spans="1:6" x14ac:dyDescent="0.2">
      <c r="A835" t="s">
        <v>874</v>
      </c>
      <c r="B835">
        <v>1758</v>
      </c>
      <c r="C835" t="s">
        <v>656</v>
      </c>
      <c r="D835" s="237" t="e">
        <f>IF(#REF!&lt;&gt;"",#REF!,"")</f>
        <v>#REF!</v>
      </c>
      <c r="E835" t="s">
        <v>647</v>
      </c>
      <c r="F835" t="s">
        <v>651</v>
      </c>
    </row>
    <row r="836" spans="1:6" x14ac:dyDescent="0.2">
      <c r="A836" t="s">
        <v>874</v>
      </c>
      <c r="B836">
        <v>1759</v>
      </c>
      <c r="C836" t="s">
        <v>681</v>
      </c>
      <c r="D836" s="237" t="e">
        <f>IF(#REF!&lt;&gt;"",#REF!,"")</f>
        <v>#REF!</v>
      </c>
      <c r="E836" t="s">
        <v>647</v>
      </c>
      <c r="F836" t="s">
        <v>651</v>
      </c>
    </row>
    <row r="837" spans="1:6" x14ac:dyDescent="0.2">
      <c r="A837" t="s">
        <v>874</v>
      </c>
      <c r="B837">
        <v>1760</v>
      </c>
      <c r="C837" t="s">
        <v>735</v>
      </c>
      <c r="D837" s="237" t="e">
        <f>IF(#REF!&lt;&gt;"",#REF!,"")</f>
        <v>#REF!</v>
      </c>
      <c r="E837" t="s">
        <v>647</v>
      </c>
      <c r="F837" t="s">
        <v>651</v>
      </c>
    </row>
    <row r="838" spans="1:6" x14ac:dyDescent="0.2">
      <c r="A838" t="s">
        <v>874</v>
      </c>
      <c r="B838">
        <v>1761</v>
      </c>
      <c r="C838" t="s">
        <v>736</v>
      </c>
      <c r="D838" s="237" t="e">
        <f>IF(#REF!&lt;&gt;"",#REF!,"")</f>
        <v>#REF!</v>
      </c>
      <c r="E838" t="s">
        <v>647</v>
      </c>
      <c r="F838" t="s">
        <v>651</v>
      </c>
    </row>
    <row r="839" spans="1:6" x14ac:dyDescent="0.2">
      <c r="A839" t="s">
        <v>874</v>
      </c>
      <c r="B839">
        <v>1762</v>
      </c>
      <c r="C839" t="s">
        <v>682</v>
      </c>
      <c r="D839" s="237" t="e">
        <f>IF(#REF!&lt;&gt;"",#REF!,"")</f>
        <v>#REF!</v>
      </c>
      <c r="E839" t="s">
        <v>647</v>
      </c>
      <c r="F839" t="s">
        <v>651</v>
      </c>
    </row>
    <row r="840" spans="1:6" x14ac:dyDescent="0.2">
      <c r="A840" t="s">
        <v>874</v>
      </c>
      <c r="B840">
        <v>1763</v>
      </c>
      <c r="C840" t="s">
        <v>737</v>
      </c>
      <c r="D840" s="237" t="e">
        <f>IF(#REF!&lt;&gt;"",#REF!,"")</f>
        <v>#REF!</v>
      </c>
      <c r="E840" t="s">
        <v>647</v>
      </c>
      <c r="F840" t="s">
        <v>651</v>
      </c>
    </row>
    <row r="841" spans="1:6" x14ac:dyDescent="0.2">
      <c r="A841" t="s">
        <v>874</v>
      </c>
      <c r="B841">
        <v>1764</v>
      </c>
      <c r="C841" t="s">
        <v>982</v>
      </c>
      <c r="D841" s="237" t="e">
        <f>IF(#REF!&lt;&gt;"",#REF!,"")</f>
        <v>#REF!</v>
      </c>
      <c r="E841" t="s">
        <v>647</v>
      </c>
      <c r="F841" t="s">
        <v>651</v>
      </c>
    </row>
    <row r="842" spans="1:6" x14ac:dyDescent="0.2">
      <c r="A842" t="s">
        <v>874</v>
      </c>
      <c r="B842">
        <v>1766</v>
      </c>
      <c r="C842" t="s">
        <v>823</v>
      </c>
      <c r="D842" s="237" t="e">
        <f>IF(#REF!&lt;&gt;"",#REF!,"")</f>
        <v>#REF!</v>
      </c>
      <c r="E842" t="s">
        <v>647</v>
      </c>
      <c r="F842" t="s">
        <v>651</v>
      </c>
    </row>
    <row r="843" spans="1:6" x14ac:dyDescent="0.2">
      <c r="A843" t="s">
        <v>874</v>
      </c>
      <c r="B843">
        <v>1767</v>
      </c>
      <c r="C843" t="s">
        <v>657</v>
      </c>
      <c r="D843" s="237" t="e">
        <f>IF(#REF!&lt;&gt;"",#REF!,"")</f>
        <v>#REF!</v>
      </c>
      <c r="E843" t="s">
        <v>647</v>
      </c>
      <c r="F843" t="s">
        <v>651</v>
      </c>
    </row>
    <row r="844" spans="1:6" x14ac:dyDescent="0.2">
      <c r="A844" t="s">
        <v>874</v>
      </c>
      <c r="B844">
        <v>1768</v>
      </c>
      <c r="C844" t="s">
        <v>683</v>
      </c>
      <c r="D844" s="237" t="e">
        <f>IF(#REF!&lt;&gt;"",#REF!,"")</f>
        <v>#REF!</v>
      </c>
      <c r="E844" t="s">
        <v>647</v>
      </c>
      <c r="F844" t="s">
        <v>651</v>
      </c>
    </row>
    <row r="845" spans="1:6" x14ac:dyDescent="0.2">
      <c r="A845" t="s">
        <v>874</v>
      </c>
      <c r="B845">
        <v>1769</v>
      </c>
      <c r="C845" t="s">
        <v>739</v>
      </c>
      <c r="D845" s="237" t="e">
        <f>IF(#REF!&lt;&gt;"",#REF!,"")</f>
        <v>#REF!</v>
      </c>
      <c r="E845" t="s">
        <v>647</v>
      </c>
      <c r="F845" t="s">
        <v>651</v>
      </c>
    </row>
    <row r="846" spans="1:6" x14ac:dyDescent="0.2">
      <c r="A846" t="s">
        <v>874</v>
      </c>
      <c r="B846">
        <v>1770</v>
      </c>
      <c r="C846" t="s">
        <v>740</v>
      </c>
      <c r="D846" s="237" t="e">
        <f>IF(#REF!&lt;&gt;"",#REF!,"")</f>
        <v>#REF!</v>
      </c>
      <c r="E846" t="s">
        <v>647</v>
      </c>
      <c r="F846" t="s">
        <v>651</v>
      </c>
    </row>
    <row r="847" spans="1:6" x14ac:dyDescent="0.2">
      <c r="A847" t="s">
        <v>874</v>
      </c>
      <c r="B847">
        <v>1771</v>
      </c>
      <c r="C847" t="s">
        <v>684</v>
      </c>
      <c r="D847" s="237" t="e">
        <f>IF(#REF!&lt;&gt;"",#REF!,"")</f>
        <v>#REF!</v>
      </c>
      <c r="E847" t="s">
        <v>647</v>
      </c>
      <c r="F847" t="s">
        <v>651</v>
      </c>
    </row>
    <row r="848" spans="1:6" x14ac:dyDescent="0.2">
      <c r="A848" t="s">
        <v>874</v>
      </c>
      <c r="B848">
        <v>1772</v>
      </c>
      <c r="C848" t="s">
        <v>741</v>
      </c>
      <c r="D848" s="237" t="e">
        <f>IF(#REF!&lt;&gt;"",#REF!,"")</f>
        <v>#REF!</v>
      </c>
      <c r="E848" t="s">
        <v>647</v>
      </c>
      <c r="F848" t="s">
        <v>651</v>
      </c>
    </row>
    <row r="849" spans="1:6" x14ac:dyDescent="0.2">
      <c r="A849" t="s">
        <v>874</v>
      </c>
      <c r="B849">
        <v>1774</v>
      </c>
      <c r="C849" t="s">
        <v>824</v>
      </c>
      <c r="D849" s="237" t="e">
        <f>IF(#REF!&lt;&gt;"",#REF!,"")</f>
        <v>#REF!</v>
      </c>
      <c r="E849" t="s">
        <v>647</v>
      </c>
      <c r="F849" t="s">
        <v>651</v>
      </c>
    </row>
    <row r="850" spans="1:6" x14ac:dyDescent="0.2">
      <c r="A850" t="s">
        <v>874</v>
      </c>
      <c r="B850">
        <v>1776</v>
      </c>
      <c r="C850" t="s">
        <v>909</v>
      </c>
      <c r="D850" t="e">
        <f>IF(#REF!&lt;&gt;"",#REF!,"")</f>
        <v>#REF!</v>
      </c>
      <c r="E850" t="s">
        <v>647</v>
      </c>
      <c r="F850" t="s">
        <v>962</v>
      </c>
    </row>
    <row r="851" spans="1:6" x14ac:dyDescent="0.2">
      <c r="A851" t="s">
        <v>874</v>
      </c>
      <c r="B851">
        <v>1778</v>
      </c>
      <c r="C851" t="s">
        <v>862</v>
      </c>
      <c r="D851" s="237" t="e">
        <f>IF(#REF!&lt;&gt;"",#REF!,"")</f>
        <v>#REF!</v>
      </c>
      <c r="E851" t="s">
        <v>647</v>
      </c>
      <c r="F851" t="s">
        <v>651</v>
      </c>
    </row>
    <row r="852" spans="1:6" x14ac:dyDescent="0.2">
      <c r="A852" t="s">
        <v>874</v>
      </c>
      <c r="B852">
        <v>1781</v>
      </c>
      <c r="C852" t="s">
        <v>808</v>
      </c>
      <c r="D852" s="237" t="e">
        <f>IF(#REF!&lt;&gt;"",#REF!,"")</f>
        <v>#REF!</v>
      </c>
      <c r="E852" t="s">
        <v>647</v>
      </c>
      <c r="F852" t="s">
        <v>651</v>
      </c>
    </row>
    <row r="853" spans="1:6" x14ac:dyDescent="0.2">
      <c r="A853" t="s">
        <v>874</v>
      </c>
      <c r="B853">
        <v>1782</v>
      </c>
      <c r="C853" t="s">
        <v>830</v>
      </c>
      <c r="D853" s="237" t="e">
        <f>IF(#REF!&lt;&gt;"",#REF!,"")</f>
        <v>#REF!</v>
      </c>
      <c r="E853" t="s">
        <v>647</v>
      </c>
      <c r="F853" t="s">
        <v>651</v>
      </c>
    </row>
    <row r="854" spans="1:6" x14ac:dyDescent="0.2">
      <c r="A854" t="s">
        <v>874</v>
      </c>
      <c r="B854">
        <v>1783</v>
      </c>
      <c r="C854" t="s">
        <v>685</v>
      </c>
      <c r="D854" s="237" t="e">
        <f>IF(#REF!&lt;&gt;"",#REF!,"")</f>
        <v>#REF!</v>
      </c>
      <c r="E854" t="s">
        <v>647</v>
      </c>
      <c r="F854" t="s">
        <v>651</v>
      </c>
    </row>
    <row r="855" spans="1:6" x14ac:dyDescent="0.2">
      <c r="A855" t="s">
        <v>874</v>
      </c>
      <c r="B855">
        <v>1784</v>
      </c>
      <c r="C855" t="s">
        <v>743</v>
      </c>
      <c r="D855" s="237" t="e">
        <f>IF(#REF!&lt;&gt;"",#REF!,"")</f>
        <v>#REF!</v>
      </c>
      <c r="E855" t="s">
        <v>647</v>
      </c>
      <c r="F855" t="s">
        <v>651</v>
      </c>
    </row>
    <row r="856" spans="1:6" x14ac:dyDescent="0.2">
      <c r="A856" t="s">
        <v>874</v>
      </c>
      <c r="B856">
        <v>1785</v>
      </c>
      <c r="C856" t="s">
        <v>744</v>
      </c>
      <c r="D856" s="237" t="e">
        <f>IF(#REF!&lt;&gt;"",#REF!,"")</f>
        <v>#REF!</v>
      </c>
      <c r="E856" t="s">
        <v>647</v>
      </c>
      <c r="F856" t="s">
        <v>651</v>
      </c>
    </row>
    <row r="857" spans="1:6" x14ac:dyDescent="0.2">
      <c r="A857" t="s">
        <v>874</v>
      </c>
      <c r="B857">
        <v>1786</v>
      </c>
      <c r="C857" t="s">
        <v>686</v>
      </c>
      <c r="D857" s="237" t="e">
        <f>IF(#REF!&lt;&gt;"",#REF!,"")</f>
        <v>#REF!</v>
      </c>
      <c r="E857" t="s">
        <v>647</v>
      </c>
      <c r="F857" t="s">
        <v>651</v>
      </c>
    </row>
    <row r="858" spans="1:6" x14ac:dyDescent="0.2">
      <c r="A858" t="s">
        <v>874</v>
      </c>
      <c r="B858">
        <v>1787</v>
      </c>
      <c r="C858" t="s">
        <v>745</v>
      </c>
      <c r="D858" s="237" t="e">
        <f>IF(#REF!&lt;&gt;"",#REF!,"")</f>
        <v>#REF!</v>
      </c>
      <c r="E858" t="s">
        <v>647</v>
      </c>
      <c r="F858" t="s">
        <v>651</v>
      </c>
    </row>
    <row r="859" spans="1:6" x14ac:dyDescent="0.2">
      <c r="A859" t="s">
        <v>874</v>
      </c>
      <c r="B859">
        <v>1790</v>
      </c>
      <c r="C859" t="s">
        <v>965</v>
      </c>
      <c r="D859" s="237" t="e">
        <f>IF(#REF!&lt;&gt;"",#REF!,"")</f>
        <v>#REF!</v>
      </c>
      <c r="E859" t="s">
        <v>647</v>
      </c>
      <c r="F859" t="s">
        <v>651</v>
      </c>
    </row>
    <row r="860" spans="1:6" x14ac:dyDescent="0.2">
      <c r="A860" t="s">
        <v>874</v>
      </c>
      <c r="B860">
        <v>1791</v>
      </c>
      <c r="C860" t="s">
        <v>831</v>
      </c>
      <c r="D860" s="237" t="e">
        <f>IF(#REF!&lt;&gt;"",#REF!,"")</f>
        <v>#REF!</v>
      </c>
      <c r="E860" t="s">
        <v>647</v>
      </c>
      <c r="F860" t="s">
        <v>651</v>
      </c>
    </row>
    <row r="861" spans="1:6" x14ac:dyDescent="0.2">
      <c r="A861" t="s">
        <v>874</v>
      </c>
      <c r="B861">
        <v>1792</v>
      </c>
      <c r="C861" t="s">
        <v>687</v>
      </c>
      <c r="D861" s="237" t="e">
        <f>IF(#REF!&lt;&gt;"",#REF!,"")</f>
        <v>#REF!</v>
      </c>
      <c r="E861" t="s">
        <v>647</v>
      </c>
      <c r="F861" t="s">
        <v>651</v>
      </c>
    </row>
    <row r="862" spans="1:6" x14ac:dyDescent="0.2">
      <c r="A862" t="s">
        <v>874</v>
      </c>
      <c r="B862">
        <v>1793</v>
      </c>
      <c r="C862" t="s">
        <v>747</v>
      </c>
      <c r="D862" s="237" t="e">
        <f>IF(#REF!&lt;&gt;"",#REF!,"")</f>
        <v>#REF!</v>
      </c>
      <c r="E862" t="s">
        <v>647</v>
      </c>
      <c r="F862" t="s">
        <v>651</v>
      </c>
    </row>
    <row r="863" spans="1:6" x14ac:dyDescent="0.2">
      <c r="A863" t="s">
        <v>874</v>
      </c>
      <c r="B863">
        <v>1794</v>
      </c>
      <c r="C863" t="s">
        <v>748</v>
      </c>
      <c r="D863" s="237" t="e">
        <f>IF(#REF!&lt;&gt;"",#REF!,"")</f>
        <v>#REF!</v>
      </c>
      <c r="E863" t="s">
        <v>647</v>
      </c>
      <c r="F863" t="s">
        <v>651</v>
      </c>
    </row>
    <row r="864" spans="1:6" x14ac:dyDescent="0.2">
      <c r="A864" t="s">
        <v>874</v>
      </c>
      <c r="B864">
        <v>1795</v>
      </c>
      <c r="C864" t="s">
        <v>688</v>
      </c>
      <c r="D864" s="237" t="e">
        <f>IF(#REF!&lt;&gt;"",#REF!,"")</f>
        <v>#REF!</v>
      </c>
      <c r="E864" t="s">
        <v>647</v>
      </c>
      <c r="F864" t="s">
        <v>651</v>
      </c>
    </row>
    <row r="865" spans="1:6" x14ac:dyDescent="0.2">
      <c r="A865" t="s">
        <v>874</v>
      </c>
      <c r="B865">
        <v>1796</v>
      </c>
      <c r="C865" t="s">
        <v>749</v>
      </c>
      <c r="D865" s="237" t="e">
        <f>IF(#REF!&lt;&gt;"",#REF!,"")</f>
        <v>#REF!</v>
      </c>
      <c r="E865" t="s">
        <v>647</v>
      </c>
      <c r="F865" t="s">
        <v>651</v>
      </c>
    </row>
    <row r="866" spans="1:6" x14ac:dyDescent="0.2">
      <c r="A866" t="s">
        <v>874</v>
      </c>
      <c r="B866">
        <v>1798</v>
      </c>
      <c r="C866" t="s">
        <v>949</v>
      </c>
      <c r="D866" s="237" t="e">
        <f>IF(#REF!&lt;&gt;"",#REF!,"")</f>
        <v>#REF!</v>
      </c>
      <c r="E866" t="s">
        <v>647</v>
      </c>
      <c r="F866" t="s">
        <v>651</v>
      </c>
    </row>
    <row r="867" spans="1:6" x14ac:dyDescent="0.2">
      <c r="A867" t="s">
        <v>874</v>
      </c>
      <c r="B867">
        <v>1799</v>
      </c>
      <c r="C867" t="s">
        <v>832</v>
      </c>
      <c r="D867" s="237" t="e">
        <f>IF(#REF!&lt;&gt;"",#REF!,"")</f>
        <v>#REF!</v>
      </c>
      <c r="E867" t="s">
        <v>647</v>
      </c>
      <c r="F867" t="s">
        <v>651</v>
      </c>
    </row>
    <row r="868" spans="1:6" x14ac:dyDescent="0.2">
      <c r="A868" t="s">
        <v>874</v>
      </c>
      <c r="B868">
        <v>1800</v>
      </c>
      <c r="C868" t="s">
        <v>689</v>
      </c>
      <c r="D868" s="237" t="e">
        <f>IF(#REF!&lt;&gt;"",#REF!,"")</f>
        <v>#REF!</v>
      </c>
      <c r="E868" t="s">
        <v>647</v>
      </c>
      <c r="F868" t="s">
        <v>651</v>
      </c>
    </row>
    <row r="869" spans="1:6" x14ac:dyDescent="0.2">
      <c r="A869" t="s">
        <v>874</v>
      </c>
      <c r="B869">
        <v>1801</v>
      </c>
      <c r="C869" t="s">
        <v>751</v>
      </c>
      <c r="D869" s="237" t="e">
        <f>IF(#REF!&lt;&gt;"",#REF!,"")</f>
        <v>#REF!</v>
      </c>
      <c r="E869" t="s">
        <v>647</v>
      </c>
      <c r="F869" t="s">
        <v>651</v>
      </c>
    </row>
    <row r="870" spans="1:6" x14ac:dyDescent="0.2">
      <c r="A870" t="s">
        <v>874</v>
      </c>
      <c r="B870">
        <v>1802</v>
      </c>
      <c r="C870" t="s">
        <v>752</v>
      </c>
      <c r="D870" s="237" t="e">
        <f>IF(#REF!&lt;&gt;"",#REF!,"")</f>
        <v>#REF!</v>
      </c>
      <c r="E870" t="s">
        <v>647</v>
      </c>
      <c r="F870" t="s">
        <v>651</v>
      </c>
    </row>
    <row r="871" spans="1:6" x14ac:dyDescent="0.2">
      <c r="A871" t="s">
        <v>874</v>
      </c>
      <c r="B871">
        <v>1803</v>
      </c>
      <c r="C871" t="s">
        <v>690</v>
      </c>
      <c r="D871" s="237" t="e">
        <f>IF(#REF!&lt;&gt;"",#REF!,"")</f>
        <v>#REF!</v>
      </c>
      <c r="E871" t="s">
        <v>647</v>
      </c>
      <c r="F871" t="s">
        <v>651</v>
      </c>
    </row>
    <row r="872" spans="1:6" x14ac:dyDescent="0.2">
      <c r="A872" t="s">
        <v>874</v>
      </c>
      <c r="B872">
        <v>1804</v>
      </c>
      <c r="C872" t="s">
        <v>753</v>
      </c>
      <c r="D872" s="237" t="e">
        <f>IF(#REF!&lt;&gt;"",#REF!,"")</f>
        <v>#REF!</v>
      </c>
      <c r="E872" t="s">
        <v>647</v>
      </c>
      <c r="F872" t="s">
        <v>651</v>
      </c>
    </row>
    <row r="873" spans="1:6" x14ac:dyDescent="0.2">
      <c r="A873" t="s">
        <v>874</v>
      </c>
      <c r="B873">
        <v>1806</v>
      </c>
      <c r="C873" t="s">
        <v>957</v>
      </c>
      <c r="D873" s="237" t="e">
        <f>IF(#REF!&lt;&gt;"",#REF!,"")</f>
        <v>#REF!</v>
      </c>
      <c r="E873" t="s">
        <v>647</v>
      </c>
      <c r="F873" t="s">
        <v>651</v>
      </c>
    </row>
    <row r="874" spans="1:6" x14ac:dyDescent="0.2">
      <c r="A874" t="s">
        <v>874</v>
      </c>
      <c r="B874">
        <v>1807</v>
      </c>
      <c r="C874" t="s">
        <v>833</v>
      </c>
      <c r="D874" s="237" t="e">
        <f>IF(#REF!&lt;&gt;"",#REF!,"")</f>
        <v>#REF!</v>
      </c>
      <c r="E874" t="s">
        <v>647</v>
      </c>
      <c r="F874" t="s">
        <v>651</v>
      </c>
    </row>
    <row r="875" spans="1:6" x14ac:dyDescent="0.2">
      <c r="A875" t="s">
        <v>874</v>
      </c>
      <c r="B875">
        <v>1808</v>
      </c>
      <c r="C875" t="s">
        <v>691</v>
      </c>
      <c r="D875" s="237" t="e">
        <f>IF(#REF!&lt;&gt;"",#REF!,"")</f>
        <v>#REF!</v>
      </c>
      <c r="E875" t="s">
        <v>647</v>
      </c>
      <c r="F875" t="s">
        <v>651</v>
      </c>
    </row>
    <row r="876" spans="1:6" x14ac:dyDescent="0.2">
      <c r="A876" t="s">
        <v>874</v>
      </c>
      <c r="B876">
        <v>1809</v>
      </c>
      <c r="C876" t="s">
        <v>755</v>
      </c>
      <c r="D876" s="237" t="e">
        <f>IF(#REF!&lt;&gt;"",#REF!,"")</f>
        <v>#REF!</v>
      </c>
      <c r="E876" t="s">
        <v>647</v>
      </c>
      <c r="F876" t="s">
        <v>651</v>
      </c>
    </row>
    <row r="877" spans="1:6" x14ac:dyDescent="0.2">
      <c r="A877" t="s">
        <v>874</v>
      </c>
      <c r="B877">
        <v>1810</v>
      </c>
      <c r="C877" t="s">
        <v>756</v>
      </c>
      <c r="D877" s="237" t="e">
        <f>IF(#REF!&lt;&gt;"",#REF!,"")</f>
        <v>#REF!</v>
      </c>
      <c r="E877" t="s">
        <v>647</v>
      </c>
      <c r="F877" t="s">
        <v>651</v>
      </c>
    </row>
    <row r="878" spans="1:6" x14ac:dyDescent="0.2">
      <c r="A878" t="s">
        <v>874</v>
      </c>
      <c r="B878">
        <v>1811</v>
      </c>
      <c r="C878" t="s">
        <v>692</v>
      </c>
      <c r="D878" s="237" t="e">
        <f>IF(#REF!&lt;&gt;"",#REF!,"")</f>
        <v>#REF!</v>
      </c>
      <c r="E878" t="s">
        <v>647</v>
      </c>
      <c r="F878" t="s">
        <v>651</v>
      </c>
    </row>
    <row r="879" spans="1:6" x14ac:dyDescent="0.2">
      <c r="A879" t="s">
        <v>874</v>
      </c>
      <c r="B879">
        <v>1812</v>
      </c>
      <c r="C879" t="s">
        <v>757</v>
      </c>
      <c r="D879" s="237" t="e">
        <f>IF(#REF!&lt;&gt;"",#REF!,"")</f>
        <v>#REF!</v>
      </c>
      <c r="E879" t="s">
        <v>647</v>
      </c>
      <c r="F879" t="s">
        <v>651</v>
      </c>
    </row>
    <row r="880" spans="1:6" x14ac:dyDescent="0.2">
      <c r="A880" t="s">
        <v>874</v>
      </c>
      <c r="B880">
        <v>1814</v>
      </c>
      <c r="C880" t="s">
        <v>809</v>
      </c>
      <c r="D880" s="237" t="e">
        <f>IF(#REF!&lt;&gt;"",#REF!,"")</f>
        <v>#REF!</v>
      </c>
      <c r="E880" t="s">
        <v>647</v>
      </c>
      <c r="F880" t="s">
        <v>651</v>
      </c>
    </row>
    <row r="881" spans="1:6" x14ac:dyDescent="0.2">
      <c r="A881" t="s">
        <v>874</v>
      </c>
      <c r="B881">
        <v>1815</v>
      </c>
      <c r="C881" t="s">
        <v>966</v>
      </c>
      <c r="D881" s="237" t="e">
        <f>IF(#REF!&lt;&gt;"",#REF!,"")</f>
        <v>#REF!</v>
      </c>
      <c r="E881" t="s">
        <v>647</v>
      </c>
      <c r="F881" t="s">
        <v>651</v>
      </c>
    </row>
    <row r="882" spans="1:6" x14ac:dyDescent="0.2">
      <c r="A882" t="s">
        <v>874</v>
      </c>
      <c r="B882">
        <v>1816</v>
      </c>
      <c r="C882" t="s">
        <v>693</v>
      </c>
      <c r="D882" s="237" t="e">
        <f>IF(#REF!&lt;&gt;"",#REF!,"")</f>
        <v>#REF!</v>
      </c>
      <c r="E882" t="s">
        <v>647</v>
      </c>
      <c r="F882" t="s">
        <v>651</v>
      </c>
    </row>
    <row r="883" spans="1:6" x14ac:dyDescent="0.2">
      <c r="A883" t="s">
        <v>874</v>
      </c>
      <c r="B883">
        <v>1817</v>
      </c>
      <c r="C883" t="s">
        <v>759</v>
      </c>
      <c r="D883" s="237" t="e">
        <f>IF(#REF!&lt;&gt;"",#REF!,"")</f>
        <v>#REF!</v>
      </c>
      <c r="E883" t="s">
        <v>647</v>
      </c>
      <c r="F883" t="s">
        <v>651</v>
      </c>
    </row>
    <row r="884" spans="1:6" x14ac:dyDescent="0.2">
      <c r="A884" t="s">
        <v>874</v>
      </c>
      <c r="B884">
        <v>1818</v>
      </c>
      <c r="C884" t="s">
        <v>760</v>
      </c>
      <c r="D884" s="237" t="e">
        <f>IF(#REF!&lt;&gt;"",#REF!,"")</f>
        <v>#REF!</v>
      </c>
      <c r="E884" t="s">
        <v>647</v>
      </c>
      <c r="F884" t="s">
        <v>651</v>
      </c>
    </row>
    <row r="885" spans="1:6" x14ac:dyDescent="0.2">
      <c r="A885" t="s">
        <v>874</v>
      </c>
      <c r="B885">
        <v>1819</v>
      </c>
      <c r="C885" t="s">
        <v>694</v>
      </c>
      <c r="D885" s="237" t="e">
        <f>IF(#REF!&lt;&gt;"",#REF!,"")</f>
        <v>#REF!</v>
      </c>
      <c r="E885" t="s">
        <v>647</v>
      </c>
      <c r="F885" t="s">
        <v>651</v>
      </c>
    </row>
    <row r="886" spans="1:6" x14ac:dyDescent="0.2">
      <c r="A886" t="s">
        <v>874</v>
      </c>
      <c r="B886">
        <v>1820</v>
      </c>
      <c r="C886" t="s">
        <v>761</v>
      </c>
      <c r="D886" s="237" t="e">
        <f>IF(#REF!&lt;&gt;"",#REF!,"")</f>
        <v>#REF!</v>
      </c>
      <c r="E886" t="s">
        <v>647</v>
      </c>
      <c r="F886" t="s">
        <v>651</v>
      </c>
    </row>
    <row r="887" spans="1:6" x14ac:dyDescent="0.2">
      <c r="A887" t="s">
        <v>874</v>
      </c>
      <c r="B887">
        <v>1822</v>
      </c>
      <c r="C887" t="s">
        <v>944</v>
      </c>
      <c r="D887" s="237" t="e">
        <f>IF(#REF!&lt;&gt;"",#REF!,"")</f>
        <v>#REF!</v>
      </c>
      <c r="E887" t="s">
        <v>647</v>
      </c>
      <c r="F887" t="s">
        <v>651</v>
      </c>
    </row>
    <row r="888" spans="1:6" x14ac:dyDescent="0.2">
      <c r="A888" t="s">
        <v>874</v>
      </c>
      <c r="B888">
        <v>1823</v>
      </c>
      <c r="C888" t="s">
        <v>967</v>
      </c>
      <c r="D888" s="237" t="e">
        <f>IF(#REF!&lt;&gt;"",#REF!,"")</f>
        <v>#REF!</v>
      </c>
      <c r="E888" t="s">
        <v>647</v>
      </c>
      <c r="F888" t="s">
        <v>651</v>
      </c>
    </row>
    <row r="889" spans="1:6" x14ac:dyDescent="0.2">
      <c r="A889" t="s">
        <v>874</v>
      </c>
      <c r="B889">
        <v>1824</v>
      </c>
      <c r="C889" t="s">
        <v>695</v>
      </c>
      <c r="D889" s="237" t="e">
        <f>IF(#REF!&lt;&gt;"",#REF!,"")</f>
        <v>#REF!</v>
      </c>
      <c r="E889" t="s">
        <v>647</v>
      </c>
      <c r="F889" t="s">
        <v>651</v>
      </c>
    </row>
    <row r="890" spans="1:6" x14ac:dyDescent="0.2">
      <c r="A890" t="s">
        <v>874</v>
      </c>
      <c r="B890">
        <v>1825</v>
      </c>
      <c r="C890" t="s">
        <v>763</v>
      </c>
      <c r="D890" s="237" t="e">
        <f>IF(#REF!&lt;&gt;"",#REF!,"")</f>
        <v>#REF!</v>
      </c>
      <c r="E890" t="s">
        <v>647</v>
      </c>
      <c r="F890" t="s">
        <v>651</v>
      </c>
    </row>
    <row r="891" spans="1:6" x14ac:dyDescent="0.2">
      <c r="A891" t="s">
        <v>874</v>
      </c>
      <c r="B891">
        <v>1826</v>
      </c>
      <c r="C891" t="s">
        <v>764</v>
      </c>
      <c r="D891" s="237" t="e">
        <f>IF(#REF!&lt;&gt;"",#REF!,"")</f>
        <v>#REF!</v>
      </c>
      <c r="E891" t="s">
        <v>647</v>
      </c>
      <c r="F891" t="s">
        <v>651</v>
      </c>
    </row>
    <row r="892" spans="1:6" x14ac:dyDescent="0.2">
      <c r="A892" t="s">
        <v>874</v>
      </c>
      <c r="B892">
        <v>1827</v>
      </c>
      <c r="C892" t="s">
        <v>696</v>
      </c>
      <c r="D892" s="237" t="e">
        <f>IF(#REF!&lt;&gt;"",#REF!,"")</f>
        <v>#REF!</v>
      </c>
      <c r="E892" t="s">
        <v>647</v>
      </c>
      <c r="F892" t="s">
        <v>651</v>
      </c>
    </row>
    <row r="893" spans="1:6" x14ac:dyDescent="0.2">
      <c r="A893" t="s">
        <v>874</v>
      </c>
      <c r="B893">
        <v>1828</v>
      </c>
      <c r="C893" t="s">
        <v>765</v>
      </c>
      <c r="D893" s="237" t="e">
        <f>IF(#REF!&lt;&gt;"",#REF!,"")</f>
        <v>#REF!</v>
      </c>
      <c r="E893" t="s">
        <v>647</v>
      </c>
      <c r="F893" t="s">
        <v>651</v>
      </c>
    </row>
    <row r="894" spans="1:6" x14ac:dyDescent="0.2">
      <c r="A894" t="s">
        <v>874</v>
      </c>
      <c r="B894">
        <v>1830</v>
      </c>
      <c r="C894" t="s">
        <v>968</v>
      </c>
      <c r="D894" s="237" t="e">
        <f>IF(#REF!&lt;&gt;"",#REF!,"")</f>
        <v>#REF!</v>
      </c>
      <c r="E894" t="s">
        <v>647</v>
      </c>
      <c r="F894" t="s">
        <v>651</v>
      </c>
    </row>
    <row r="895" spans="1:6" x14ac:dyDescent="0.2">
      <c r="A895" t="s">
        <v>874</v>
      </c>
      <c r="B895">
        <v>1831</v>
      </c>
      <c r="C895" t="s">
        <v>969</v>
      </c>
      <c r="D895" s="237" t="e">
        <f>IF(#REF!&lt;&gt;"",#REF!,"")</f>
        <v>#REF!</v>
      </c>
      <c r="E895" t="s">
        <v>647</v>
      </c>
      <c r="F895" t="s">
        <v>651</v>
      </c>
    </row>
    <row r="896" spans="1:6" x14ac:dyDescent="0.2">
      <c r="A896" t="s">
        <v>874</v>
      </c>
      <c r="B896">
        <v>1832</v>
      </c>
      <c r="C896" t="s">
        <v>697</v>
      </c>
      <c r="D896" s="237" t="e">
        <f>IF(#REF!&lt;&gt;"",#REF!,"")</f>
        <v>#REF!</v>
      </c>
      <c r="E896" t="s">
        <v>647</v>
      </c>
      <c r="F896" t="s">
        <v>651</v>
      </c>
    </row>
    <row r="897" spans="1:6" x14ac:dyDescent="0.2">
      <c r="A897" t="s">
        <v>874</v>
      </c>
      <c r="B897">
        <v>1833</v>
      </c>
      <c r="C897" t="s">
        <v>698</v>
      </c>
      <c r="D897" s="237" t="e">
        <f>IF(#REF!&lt;&gt;"",#REF!,"")</f>
        <v>#REF!</v>
      </c>
      <c r="E897" t="s">
        <v>647</v>
      </c>
      <c r="F897" t="s">
        <v>651</v>
      </c>
    </row>
    <row r="898" spans="1:6" x14ac:dyDescent="0.2">
      <c r="A898" t="s">
        <v>874</v>
      </c>
      <c r="B898">
        <v>1834</v>
      </c>
      <c r="C898" t="s">
        <v>699</v>
      </c>
      <c r="D898" s="237" t="e">
        <f>IF(#REF!&lt;&gt;"",#REF!,"")</f>
        <v>#REF!</v>
      </c>
      <c r="E898" t="s">
        <v>647</v>
      </c>
      <c r="F898" t="s">
        <v>651</v>
      </c>
    </row>
    <row r="899" spans="1:6" x14ac:dyDescent="0.2">
      <c r="A899" t="s">
        <v>874</v>
      </c>
      <c r="B899">
        <v>1835</v>
      </c>
      <c r="C899" t="s">
        <v>700</v>
      </c>
      <c r="D899" s="237" t="e">
        <f>IF(#REF!&lt;&gt;"",#REF!,"")</f>
        <v>#REF!</v>
      </c>
      <c r="E899" t="s">
        <v>647</v>
      </c>
      <c r="F899" t="s">
        <v>651</v>
      </c>
    </row>
    <row r="900" spans="1:6" x14ac:dyDescent="0.2">
      <c r="A900" t="s">
        <v>874</v>
      </c>
      <c r="B900">
        <v>1836</v>
      </c>
      <c r="C900" t="s">
        <v>767</v>
      </c>
      <c r="D900" s="237" t="e">
        <f>IF(#REF!&lt;&gt;"",#REF!,"")</f>
        <v>#REF!</v>
      </c>
      <c r="E900" t="s">
        <v>647</v>
      </c>
      <c r="F900" t="s">
        <v>651</v>
      </c>
    </row>
    <row r="901" spans="1:6" x14ac:dyDescent="0.2">
      <c r="A901" t="s">
        <v>874</v>
      </c>
      <c r="B901">
        <v>1838</v>
      </c>
      <c r="C901" t="s">
        <v>810</v>
      </c>
      <c r="D901" s="237" t="e">
        <f>IF(#REF!&lt;&gt;"",#REF!,"")</f>
        <v>#REF!</v>
      </c>
      <c r="E901" t="s">
        <v>647</v>
      </c>
      <c r="F901" t="s">
        <v>651</v>
      </c>
    </row>
    <row r="902" spans="1:6" x14ac:dyDescent="0.2">
      <c r="A902" t="s">
        <v>874</v>
      </c>
      <c r="B902">
        <v>1839</v>
      </c>
      <c r="C902" t="s">
        <v>834</v>
      </c>
      <c r="D902" s="237" t="e">
        <f>IF(#REF!&lt;&gt;"",#REF!,"")</f>
        <v>#REF!</v>
      </c>
      <c r="E902" t="s">
        <v>647</v>
      </c>
      <c r="F902" t="s">
        <v>651</v>
      </c>
    </row>
    <row r="903" spans="1:6" x14ac:dyDescent="0.2">
      <c r="A903" t="s">
        <v>874</v>
      </c>
      <c r="B903">
        <v>1840</v>
      </c>
      <c r="C903" t="s">
        <v>701</v>
      </c>
      <c r="D903" s="237" t="e">
        <f>IF(#REF!&lt;&gt;"",#REF!,"")</f>
        <v>#REF!</v>
      </c>
      <c r="E903" t="s">
        <v>647</v>
      </c>
      <c r="F903" t="s">
        <v>651</v>
      </c>
    </row>
    <row r="904" spans="1:6" x14ac:dyDescent="0.2">
      <c r="A904" t="s">
        <v>874</v>
      </c>
      <c r="B904">
        <v>1841</v>
      </c>
      <c r="C904" t="s">
        <v>702</v>
      </c>
      <c r="D904" s="237" t="e">
        <f>IF(#REF!&lt;&gt;"",#REF!,"")</f>
        <v>#REF!</v>
      </c>
      <c r="E904" t="s">
        <v>647</v>
      </c>
      <c r="F904" t="s">
        <v>651</v>
      </c>
    </row>
    <row r="905" spans="1:6" x14ac:dyDescent="0.2">
      <c r="A905" t="s">
        <v>874</v>
      </c>
      <c r="B905">
        <v>1842</v>
      </c>
      <c r="C905" t="s">
        <v>703</v>
      </c>
      <c r="D905" s="237" t="e">
        <f>IF(#REF!&lt;&gt;"",#REF!,"")</f>
        <v>#REF!</v>
      </c>
      <c r="E905" t="s">
        <v>647</v>
      </c>
      <c r="F905" t="s">
        <v>651</v>
      </c>
    </row>
    <row r="906" spans="1:6" x14ac:dyDescent="0.2">
      <c r="A906" t="s">
        <v>874</v>
      </c>
      <c r="B906">
        <v>1843</v>
      </c>
      <c r="C906" t="s">
        <v>704</v>
      </c>
      <c r="D906" s="237" t="e">
        <f>IF(#REF!&lt;&gt;"",#REF!,"")</f>
        <v>#REF!</v>
      </c>
      <c r="E906" t="s">
        <v>647</v>
      </c>
      <c r="F906" t="s">
        <v>651</v>
      </c>
    </row>
    <row r="907" spans="1:6" x14ac:dyDescent="0.2">
      <c r="A907" t="s">
        <v>874</v>
      </c>
      <c r="B907">
        <v>1844</v>
      </c>
      <c r="C907" t="s">
        <v>769</v>
      </c>
      <c r="D907" s="237" t="e">
        <f>IF(#REF!&lt;&gt;"",#REF!,"")</f>
        <v>#REF!</v>
      </c>
      <c r="E907" t="s">
        <v>647</v>
      </c>
      <c r="F907" t="s">
        <v>651</v>
      </c>
    </row>
    <row r="908" spans="1:6" x14ac:dyDescent="0.2">
      <c r="A908" t="s">
        <v>874</v>
      </c>
      <c r="B908">
        <v>1846</v>
      </c>
      <c r="C908" t="s">
        <v>796</v>
      </c>
      <c r="D908" s="237" t="e">
        <f>IF(#REF!&lt;&gt;"",#REF!,"")</f>
        <v>#REF!</v>
      </c>
      <c r="E908" t="s">
        <v>647</v>
      </c>
      <c r="F908" t="s">
        <v>651</v>
      </c>
    </row>
    <row r="909" spans="1:6" x14ac:dyDescent="0.2">
      <c r="A909" t="s">
        <v>874</v>
      </c>
      <c r="B909">
        <v>1847</v>
      </c>
      <c r="C909" t="s">
        <v>667</v>
      </c>
      <c r="D909" s="237" t="e">
        <f>IF(#REF!&lt;&gt;"",#REF!,"")</f>
        <v>#REF!</v>
      </c>
      <c r="E909" t="s">
        <v>647</v>
      </c>
      <c r="F909" t="s">
        <v>651</v>
      </c>
    </row>
    <row r="910" spans="1:6" x14ac:dyDescent="0.2">
      <c r="A910" t="s">
        <v>874</v>
      </c>
      <c r="B910">
        <v>1848</v>
      </c>
      <c r="C910" t="s">
        <v>771</v>
      </c>
      <c r="D910" s="237" t="e">
        <f>IF(#REF!&lt;&gt;"",#REF!,"")</f>
        <v>#REF!</v>
      </c>
      <c r="E910" t="s">
        <v>647</v>
      </c>
      <c r="F910" t="s">
        <v>651</v>
      </c>
    </row>
    <row r="911" spans="1:6" x14ac:dyDescent="0.2">
      <c r="A911" t="s">
        <v>874</v>
      </c>
      <c r="B911">
        <v>1849</v>
      </c>
      <c r="C911" t="s">
        <v>772</v>
      </c>
      <c r="D911" s="237" t="e">
        <f>IF(#REF!&lt;&gt;"",#REF!,"")</f>
        <v>#REF!</v>
      </c>
      <c r="E911" t="s">
        <v>647</v>
      </c>
      <c r="F911" t="s">
        <v>651</v>
      </c>
    </row>
    <row r="912" spans="1:6" x14ac:dyDescent="0.2">
      <c r="A912" t="s">
        <v>874</v>
      </c>
      <c r="B912">
        <v>1850</v>
      </c>
      <c r="C912" t="s">
        <v>773</v>
      </c>
      <c r="D912" s="237" t="e">
        <f>IF(#REF!&lt;&gt;"",#REF!,"")</f>
        <v>#REF!</v>
      </c>
      <c r="E912" t="s">
        <v>647</v>
      </c>
      <c r="F912" t="s">
        <v>651</v>
      </c>
    </row>
    <row r="913" spans="1:6" x14ac:dyDescent="0.2">
      <c r="A913" t="s">
        <v>874</v>
      </c>
      <c r="B913">
        <v>1851</v>
      </c>
      <c r="C913" t="s">
        <v>774</v>
      </c>
      <c r="D913" s="237" t="e">
        <f>IF(#REF!&lt;&gt;"",#REF!,"")</f>
        <v>#REF!</v>
      </c>
      <c r="E913" t="s">
        <v>647</v>
      </c>
      <c r="F913" t="s">
        <v>651</v>
      </c>
    </row>
    <row r="914" spans="1:6" x14ac:dyDescent="0.2">
      <c r="A914" t="s">
        <v>874</v>
      </c>
      <c r="B914">
        <v>1852</v>
      </c>
      <c r="C914" t="s">
        <v>775</v>
      </c>
      <c r="D914" s="237" t="e">
        <f>IF(#REF!&lt;&gt;"",#REF!,"")</f>
        <v>#REF!</v>
      </c>
      <c r="E914" t="s">
        <v>647</v>
      </c>
      <c r="F914" t="s">
        <v>651</v>
      </c>
    </row>
    <row r="915" spans="1:6" x14ac:dyDescent="0.2">
      <c r="A915" t="s">
        <v>874</v>
      </c>
      <c r="B915">
        <v>1854</v>
      </c>
      <c r="C915" t="s">
        <v>797</v>
      </c>
      <c r="D915" s="237" t="e">
        <f>IF(#REF!&lt;&gt;"",#REF!,"")</f>
        <v>#REF!</v>
      </c>
      <c r="E915" t="s">
        <v>647</v>
      </c>
      <c r="F915" t="s">
        <v>651</v>
      </c>
    </row>
    <row r="916" spans="1:6" x14ac:dyDescent="0.2">
      <c r="A916" t="s">
        <v>874</v>
      </c>
      <c r="B916">
        <v>1855</v>
      </c>
      <c r="C916" t="s">
        <v>835</v>
      </c>
      <c r="D916" s="237" t="e">
        <f>IF(#REF!&lt;&gt;"",#REF!,"")</f>
        <v>#REF!</v>
      </c>
      <c r="E916" t="s">
        <v>647</v>
      </c>
      <c r="F916" t="s">
        <v>651</v>
      </c>
    </row>
    <row r="917" spans="1:6" x14ac:dyDescent="0.2">
      <c r="A917" t="s">
        <v>874</v>
      </c>
      <c r="B917">
        <v>1856</v>
      </c>
      <c r="C917" t="s">
        <v>777</v>
      </c>
      <c r="D917" s="237" t="e">
        <f>IF(#REF!&lt;&gt;"",#REF!,"")</f>
        <v>#REF!</v>
      </c>
      <c r="E917" t="s">
        <v>647</v>
      </c>
      <c r="F917" t="s">
        <v>651</v>
      </c>
    </row>
    <row r="918" spans="1:6" x14ac:dyDescent="0.2">
      <c r="A918" t="s">
        <v>874</v>
      </c>
      <c r="B918">
        <v>1857</v>
      </c>
      <c r="C918" t="s">
        <v>778</v>
      </c>
      <c r="D918" s="237" t="e">
        <f>IF(#REF!&lt;&gt;"",#REF!,"")</f>
        <v>#REF!</v>
      </c>
      <c r="E918" t="s">
        <v>647</v>
      </c>
      <c r="F918" t="s">
        <v>651</v>
      </c>
    </row>
    <row r="919" spans="1:6" x14ac:dyDescent="0.2">
      <c r="A919" t="s">
        <v>874</v>
      </c>
      <c r="B919">
        <v>1858</v>
      </c>
      <c r="C919" t="s">
        <v>779</v>
      </c>
      <c r="D919" s="237" t="e">
        <f>IF(#REF!&lt;&gt;"",#REF!,"")</f>
        <v>#REF!</v>
      </c>
      <c r="E919" t="s">
        <v>647</v>
      </c>
      <c r="F919" t="s">
        <v>651</v>
      </c>
    </row>
    <row r="920" spans="1:6" x14ac:dyDescent="0.2">
      <c r="A920" t="s">
        <v>874</v>
      </c>
      <c r="B920">
        <v>1859</v>
      </c>
      <c r="C920" t="s">
        <v>780</v>
      </c>
      <c r="D920" s="237" t="e">
        <f>IF(#REF!&lt;&gt;"",#REF!,"")</f>
        <v>#REF!</v>
      </c>
      <c r="E920" t="s">
        <v>647</v>
      </c>
      <c r="F920" t="s">
        <v>651</v>
      </c>
    </row>
    <row r="921" spans="1:6" x14ac:dyDescent="0.2">
      <c r="A921" t="s">
        <v>874</v>
      </c>
      <c r="B921">
        <v>1860</v>
      </c>
      <c r="C921" t="s">
        <v>781</v>
      </c>
      <c r="D921" s="237" t="e">
        <f>IF(#REF!&lt;&gt;"",#REF!,"")</f>
        <v>#REF!</v>
      </c>
      <c r="E921" t="s">
        <v>647</v>
      </c>
      <c r="F921" t="s">
        <v>651</v>
      </c>
    </row>
    <row r="922" spans="1:6" x14ac:dyDescent="0.2">
      <c r="A922" t="s">
        <v>874</v>
      </c>
      <c r="B922">
        <v>1864</v>
      </c>
      <c r="C922" t="s">
        <v>798</v>
      </c>
      <c r="D922" s="237" t="e">
        <f>IF(#REF!&lt;&gt;"",#REF!,"")</f>
        <v>#REF!</v>
      </c>
      <c r="E922" t="s">
        <v>647</v>
      </c>
      <c r="F922" t="s">
        <v>651</v>
      </c>
    </row>
    <row r="923" spans="1:6" x14ac:dyDescent="0.2">
      <c r="A923" t="s">
        <v>874</v>
      </c>
      <c r="B923">
        <v>1865</v>
      </c>
      <c r="C923" t="s">
        <v>836</v>
      </c>
      <c r="D923" s="237" t="e">
        <f>IF(#REF!&lt;&gt;"",#REF!,"")</f>
        <v>#REF!</v>
      </c>
      <c r="E923" t="s">
        <v>647</v>
      </c>
      <c r="F923" t="s">
        <v>651</v>
      </c>
    </row>
    <row r="924" spans="1:6" x14ac:dyDescent="0.2">
      <c r="A924" t="s">
        <v>874</v>
      </c>
      <c r="B924">
        <v>1866</v>
      </c>
      <c r="C924" t="s">
        <v>783</v>
      </c>
      <c r="D924" s="237" t="e">
        <f>IF(#REF!&lt;&gt;"",#REF!,"")</f>
        <v>#REF!</v>
      </c>
      <c r="E924" t="s">
        <v>647</v>
      </c>
      <c r="F924" t="s">
        <v>651</v>
      </c>
    </row>
    <row r="925" spans="1:6" x14ac:dyDescent="0.2">
      <c r="A925" t="s">
        <v>874</v>
      </c>
      <c r="B925">
        <v>1867</v>
      </c>
      <c r="C925" t="s">
        <v>784</v>
      </c>
      <c r="D925" s="237" t="e">
        <f>IF(#REF!&lt;&gt;"",#REF!,"")</f>
        <v>#REF!</v>
      </c>
      <c r="E925" t="s">
        <v>647</v>
      </c>
      <c r="F925" t="s">
        <v>651</v>
      </c>
    </row>
    <row r="926" spans="1:6" x14ac:dyDescent="0.2">
      <c r="A926" t="s">
        <v>874</v>
      </c>
      <c r="B926">
        <v>1868</v>
      </c>
      <c r="C926" t="s">
        <v>785</v>
      </c>
      <c r="D926" s="237" t="e">
        <f>IF(#REF!&lt;&gt;"",#REF!,"")</f>
        <v>#REF!</v>
      </c>
      <c r="E926" t="s">
        <v>647</v>
      </c>
      <c r="F926" t="s">
        <v>651</v>
      </c>
    </row>
    <row r="927" spans="1:6" x14ac:dyDescent="0.2">
      <c r="A927" t="s">
        <v>874</v>
      </c>
      <c r="B927">
        <v>1869</v>
      </c>
      <c r="C927" t="s">
        <v>786</v>
      </c>
      <c r="D927" s="237" t="e">
        <f>IF(#REF!&lt;&gt;"",#REF!,"")</f>
        <v>#REF!</v>
      </c>
      <c r="E927" t="s">
        <v>647</v>
      </c>
      <c r="F927" t="s">
        <v>651</v>
      </c>
    </row>
    <row r="928" spans="1:6" x14ac:dyDescent="0.2">
      <c r="A928" t="s">
        <v>874</v>
      </c>
      <c r="B928">
        <v>1870</v>
      </c>
      <c r="C928" t="s">
        <v>787</v>
      </c>
      <c r="D928" s="237" t="e">
        <f>IF(#REF!&lt;&gt;"",#REF!,"")</f>
        <v>#REF!</v>
      </c>
      <c r="E928" t="s">
        <v>647</v>
      </c>
      <c r="F928" t="s">
        <v>651</v>
      </c>
    </row>
    <row r="929" spans="1:6" x14ac:dyDescent="0.2">
      <c r="A929" t="s">
        <v>874</v>
      </c>
      <c r="B929">
        <v>1877</v>
      </c>
      <c r="C929" t="s">
        <v>669</v>
      </c>
      <c r="D929" s="237" t="e">
        <f>IF(#REF!&lt;&gt;"",#REF!,"")</f>
        <v>#REF!</v>
      </c>
      <c r="E929" t="s">
        <v>647</v>
      </c>
      <c r="F929" t="s">
        <v>651</v>
      </c>
    </row>
    <row r="930" spans="1:6" x14ac:dyDescent="0.2">
      <c r="A930" t="s">
        <v>874</v>
      </c>
      <c r="B930">
        <v>1878</v>
      </c>
      <c r="C930" t="s">
        <v>793</v>
      </c>
      <c r="D930" s="237" t="e">
        <f>IF(#REF!&lt;&gt;"",#REF!,"")</f>
        <v>#REF!</v>
      </c>
      <c r="E930" t="s">
        <v>647</v>
      </c>
      <c r="F930" t="s">
        <v>651</v>
      </c>
    </row>
    <row r="931" spans="1:6" x14ac:dyDescent="0.2">
      <c r="A931" t="s">
        <v>874</v>
      </c>
      <c r="B931">
        <v>1880</v>
      </c>
      <c r="C931" t="s">
        <v>952</v>
      </c>
      <c r="D931" s="237" t="e">
        <f>IF(#REF!&lt;&gt;"",#REF!,"")</f>
        <v>#REF!</v>
      </c>
      <c r="E931" t="s">
        <v>647</v>
      </c>
      <c r="F931" t="s">
        <v>651</v>
      </c>
    </row>
    <row r="932" spans="1:6" x14ac:dyDescent="0.2">
      <c r="A932" t="s">
        <v>874</v>
      </c>
      <c r="B932">
        <v>1882</v>
      </c>
      <c r="C932" t="s">
        <v>983</v>
      </c>
      <c r="D932" t="e">
        <f>IF(#REF!&lt;&gt;"",#REF!,"")</f>
        <v>#REF!</v>
      </c>
      <c r="E932" t="s">
        <v>647</v>
      </c>
      <c r="F932" t="s">
        <v>962</v>
      </c>
    </row>
    <row r="933" spans="1:6" x14ac:dyDescent="0.2">
      <c r="A933" t="s">
        <v>874</v>
      </c>
      <c r="B933">
        <v>1884</v>
      </c>
      <c r="C933" t="s">
        <v>884</v>
      </c>
      <c r="D933" s="237" t="e">
        <f>IF(#REF!&lt;&gt;"",#REF!,"")</f>
        <v>#REF!</v>
      </c>
      <c r="E933" t="s">
        <v>647</v>
      </c>
      <c r="F933" t="s">
        <v>651</v>
      </c>
    </row>
    <row r="934" spans="1:6" x14ac:dyDescent="0.2">
      <c r="A934" t="s">
        <v>874</v>
      </c>
      <c r="B934">
        <v>1886</v>
      </c>
      <c r="C934" t="s">
        <v>984</v>
      </c>
      <c r="D934" s="237" t="e">
        <f>IF(#REF!&lt;&gt;"",#REF!,"")</f>
        <v>#REF!</v>
      </c>
      <c r="E934" t="s">
        <v>647</v>
      </c>
      <c r="F934" t="s">
        <v>651</v>
      </c>
    </row>
    <row r="935" spans="1:6" x14ac:dyDescent="0.2">
      <c r="A935" t="s">
        <v>874</v>
      </c>
      <c r="B935">
        <v>1889</v>
      </c>
      <c r="C935" t="s">
        <v>985</v>
      </c>
      <c r="D935" s="237" t="e">
        <f>IF(#REF!&lt;&gt;"",#REF!,"")</f>
        <v>#REF!</v>
      </c>
      <c r="E935" t="s">
        <v>647</v>
      </c>
      <c r="F935" t="s">
        <v>651</v>
      </c>
    </row>
    <row r="936" spans="1:6" x14ac:dyDescent="0.2">
      <c r="A936" t="s">
        <v>874</v>
      </c>
      <c r="B936">
        <v>1891</v>
      </c>
      <c r="C936" t="s">
        <v>986</v>
      </c>
      <c r="D936" s="238" t="e">
        <f>IF(#REF!&lt;&gt;"",#REF!,"")</f>
        <v>#REF!</v>
      </c>
      <c r="E936" t="s">
        <v>647</v>
      </c>
      <c r="F936" t="s">
        <v>668</v>
      </c>
    </row>
    <row r="937" spans="1:6" x14ac:dyDescent="0.2">
      <c r="A937" t="s">
        <v>874</v>
      </c>
      <c r="B937">
        <v>1893</v>
      </c>
      <c r="C937" t="s">
        <v>987</v>
      </c>
      <c r="D937" s="243" t="e">
        <f>IF(#REF!&lt;&gt;"",#REF!,"")</f>
        <v>#REF!</v>
      </c>
      <c r="E937" t="s">
        <v>647</v>
      </c>
      <c r="F937" t="s">
        <v>815</v>
      </c>
    </row>
    <row r="938" spans="1:6" x14ac:dyDescent="0.2">
      <c r="A938" t="s">
        <v>988</v>
      </c>
      <c r="B938">
        <v>1913</v>
      </c>
      <c r="C938" t="s">
        <v>821</v>
      </c>
      <c r="D938" s="237" t="e">
        <f>IF(#REF!&lt;&gt;"",#REF!,"")</f>
        <v>#REF!</v>
      </c>
      <c r="E938" t="s">
        <v>647</v>
      </c>
      <c r="F938" t="s">
        <v>651</v>
      </c>
    </row>
    <row r="939" spans="1:6" x14ac:dyDescent="0.2">
      <c r="A939" t="s">
        <v>988</v>
      </c>
      <c r="B939">
        <v>1914</v>
      </c>
      <c r="C939" t="s">
        <v>827</v>
      </c>
      <c r="D939" s="237" t="e">
        <f>IF(#REF!&lt;&gt;"",#REF!,"")</f>
        <v>#REF!</v>
      </c>
      <c r="E939" t="s">
        <v>647</v>
      </c>
      <c r="F939" t="s">
        <v>651</v>
      </c>
    </row>
    <row r="940" spans="1:6" x14ac:dyDescent="0.2">
      <c r="A940" t="s">
        <v>988</v>
      </c>
      <c r="B940">
        <v>1915</v>
      </c>
      <c r="C940" t="s">
        <v>673</v>
      </c>
      <c r="D940" s="237" t="e">
        <f>IF(#REF!&lt;&gt;"",#REF!,"")</f>
        <v>#REF!</v>
      </c>
      <c r="E940" t="s">
        <v>647</v>
      </c>
      <c r="F940" t="s">
        <v>651</v>
      </c>
    </row>
    <row r="941" spans="1:6" x14ac:dyDescent="0.2">
      <c r="A941" t="s">
        <v>988</v>
      </c>
      <c r="B941">
        <v>1916</v>
      </c>
      <c r="C941" t="s">
        <v>714</v>
      </c>
      <c r="D941" s="237" t="e">
        <f>IF(#REF!&lt;&gt;"",#REF!,"")</f>
        <v>#REF!</v>
      </c>
      <c r="E941" t="s">
        <v>647</v>
      </c>
      <c r="F941" t="s">
        <v>651</v>
      </c>
    </row>
    <row r="942" spans="1:6" x14ac:dyDescent="0.2">
      <c r="A942" t="s">
        <v>988</v>
      </c>
      <c r="B942">
        <v>1917</v>
      </c>
      <c r="C942" t="s">
        <v>715</v>
      </c>
      <c r="D942" s="237" t="e">
        <f>IF(#REF!&lt;&gt;"",#REF!,"")</f>
        <v>#REF!</v>
      </c>
      <c r="E942" t="s">
        <v>647</v>
      </c>
      <c r="F942" t="s">
        <v>651</v>
      </c>
    </row>
    <row r="943" spans="1:6" x14ac:dyDescent="0.2">
      <c r="A943" t="s">
        <v>988</v>
      </c>
      <c r="B943">
        <v>1918</v>
      </c>
      <c r="C943" t="s">
        <v>674</v>
      </c>
      <c r="D943" s="237" t="e">
        <f>IF(#REF!&lt;&gt;"",#REF!,"")</f>
        <v>#REF!</v>
      </c>
      <c r="E943" t="s">
        <v>647</v>
      </c>
      <c r="F943" t="s">
        <v>651</v>
      </c>
    </row>
    <row r="944" spans="1:6" x14ac:dyDescent="0.2">
      <c r="A944" t="s">
        <v>988</v>
      </c>
      <c r="B944">
        <v>1919</v>
      </c>
      <c r="C944" t="s">
        <v>716</v>
      </c>
      <c r="D944" s="237" t="e">
        <f>IF(#REF!&lt;&gt;"",#REF!,"")</f>
        <v>#REF!</v>
      </c>
      <c r="E944" t="s">
        <v>647</v>
      </c>
      <c r="F944" t="s">
        <v>651</v>
      </c>
    </row>
    <row r="945" spans="1:6" x14ac:dyDescent="0.2">
      <c r="A945" t="s">
        <v>988</v>
      </c>
      <c r="B945">
        <v>1920</v>
      </c>
      <c r="C945" t="s">
        <v>980</v>
      </c>
      <c r="D945" s="237" t="e">
        <f>IF(#REF!&lt;&gt;"",#REF!,"")</f>
        <v>#REF!</v>
      </c>
      <c r="E945" t="s">
        <v>647</v>
      </c>
      <c r="F945" t="s">
        <v>651</v>
      </c>
    </row>
    <row r="946" spans="1:6" x14ac:dyDescent="0.2">
      <c r="A946" t="s">
        <v>988</v>
      </c>
      <c r="B946">
        <v>1922</v>
      </c>
      <c r="C946" t="s">
        <v>943</v>
      </c>
      <c r="D946" s="237" t="e">
        <f>IF(#REF!&lt;&gt;"",#REF!,"")</f>
        <v>#REF!</v>
      </c>
      <c r="E946" t="s">
        <v>647</v>
      </c>
      <c r="F946" t="s">
        <v>651</v>
      </c>
    </row>
    <row r="947" spans="1:6" x14ac:dyDescent="0.2">
      <c r="A947" t="s">
        <v>988</v>
      </c>
      <c r="B947">
        <v>1923</v>
      </c>
      <c r="C947" t="s">
        <v>828</v>
      </c>
      <c r="D947" s="237" t="e">
        <f>IF(#REF!&lt;&gt;"",#REF!,"")</f>
        <v>#REF!</v>
      </c>
      <c r="E947" t="s">
        <v>647</v>
      </c>
      <c r="F947" t="s">
        <v>651</v>
      </c>
    </row>
    <row r="948" spans="1:6" x14ac:dyDescent="0.2">
      <c r="A948" t="s">
        <v>988</v>
      </c>
      <c r="B948">
        <v>1924</v>
      </c>
      <c r="C948" t="s">
        <v>675</v>
      </c>
      <c r="D948" s="237" t="e">
        <f>IF(#REF!&lt;&gt;"",#REF!,"")</f>
        <v>#REF!</v>
      </c>
      <c r="E948" t="s">
        <v>647</v>
      </c>
      <c r="F948" t="s">
        <v>651</v>
      </c>
    </row>
    <row r="949" spans="1:6" x14ac:dyDescent="0.2">
      <c r="A949" t="s">
        <v>988</v>
      </c>
      <c r="B949">
        <v>1925</v>
      </c>
      <c r="C949" t="s">
        <v>719</v>
      </c>
      <c r="D949" s="237" t="e">
        <f>IF(#REF!&lt;&gt;"",#REF!,"")</f>
        <v>#REF!</v>
      </c>
      <c r="E949" t="s">
        <v>647</v>
      </c>
      <c r="F949" t="s">
        <v>651</v>
      </c>
    </row>
    <row r="950" spans="1:6" x14ac:dyDescent="0.2">
      <c r="A950" t="s">
        <v>988</v>
      </c>
      <c r="B950">
        <v>1926</v>
      </c>
      <c r="C950" t="s">
        <v>720</v>
      </c>
      <c r="D950" s="237" t="e">
        <f>IF(#REF!&lt;&gt;"",#REF!,"")</f>
        <v>#REF!</v>
      </c>
      <c r="E950" t="s">
        <v>647</v>
      </c>
      <c r="F950" t="s">
        <v>651</v>
      </c>
    </row>
    <row r="951" spans="1:6" x14ac:dyDescent="0.2">
      <c r="A951" t="s">
        <v>988</v>
      </c>
      <c r="B951">
        <v>1927</v>
      </c>
      <c r="C951" t="s">
        <v>676</v>
      </c>
      <c r="D951" s="237" t="e">
        <f>IF(#REF!&lt;&gt;"",#REF!,"")</f>
        <v>#REF!</v>
      </c>
      <c r="E951" t="s">
        <v>647</v>
      </c>
      <c r="F951" t="s">
        <v>651</v>
      </c>
    </row>
    <row r="952" spans="1:6" x14ac:dyDescent="0.2">
      <c r="A952" t="s">
        <v>988</v>
      </c>
      <c r="B952">
        <v>1928</v>
      </c>
      <c r="C952" t="s">
        <v>721</v>
      </c>
      <c r="D952" s="237" t="e">
        <f>IF(#REF!&lt;&gt;"",#REF!,"")</f>
        <v>#REF!</v>
      </c>
      <c r="E952" t="s">
        <v>647</v>
      </c>
      <c r="F952" t="s">
        <v>651</v>
      </c>
    </row>
    <row r="953" spans="1:6" x14ac:dyDescent="0.2">
      <c r="A953" t="s">
        <v>988</v>
      </c>
      <c r="B953">
        <v>1930</v>
      </c>
      <c r="C953" t="s">
        <v>954</v>
      </c>
      <c r="D953" s="237" t="e">
        <f>IF(#REF!&lt;&gt;"",#REF!,"")</f>
        <v>#REF!</v>
      </c>
      <c r="E953" t="s">
        <v>647</v>
      </c>
      <c r="F953" t="s">
        <v>651</v>
      </c>
    </row>
    <row r="954" spans="1:6" x14ac:dyDescent="0.2">
      <c r="A954" t="s">
        <v>988</v>
      </c>
      <c r="B954">
        <v>1932</v>
      </c>
      <c r="C954" t="s">
        <v>981</v>
      </c>
      <c r="D954" t="e">
        <f>IF(#REF!&lt;&gt;"",#REF!,"")</f>
        <v>#REF!</v>
      </c>
      <c r="E954" t="s">
        <v>647</v>
      </c>
      <c r="F954" t="s">
        <v>962</v>
      </c>
    </row>
    <row r="955" spans="1:6" x14ac:dyDescent="0.2">
      <c r="A955" t="s">
        <v>988</v>
      </c>
      <c r="B955">
        <v>1934</v>
      </c>
      <c r="C955" t="s">
        <v>856</v>
      </c>
      <c r="D955" s="237" t="e">
        <f>IF(#REF!&lt;&gt;"",#REF!,"")</f>
        <v>#REF!</v>
      </c>
      <c r="E955" t="s">
        <v>647</v>
      </c>
      <c r="F955" t="s">
        <v>651</v>
      </c>
    </row>
    <row r="956" spans="1:6" x14ac:dyDescent="0.2">
      <c r="A956" t="s">
        <v>988</v>
      </c>
      <c r="B956">
        <v>1937</v>
      </c>
      <c r="C956" t="s">
        <v>806</v>
      </c>
      <c r="D956" s="237" t="e">
        <f>IF(#REF!&lt;&gt;"",#REF!,"")</f>
        <v>#REF!</v>
      </c>
      <c r="E956" t="s">
        <v>647</v>
      </c>
      <c r="F956" t="s">
        <v>651</v>
      </c>
    </row>
    <row r="957" spans="1:6" x14ac:dyDescent="0.2">
      <c r="A957" t="s">
        <v>988</v>
      </c>
      <c r="B957">
        <v>1938</v>
      </c>
      <c r="C957" t="s">
        <v>654</v>
      </c>
      <c r="D957" s="237" t="e">
        <f>IF(#REF!&lt;&gt;"",#REF!,"")</f>
        <v>#REF!</v>
      </c>
      <c r="E957" t="s">
        <v>647</v>
      </c>
      <c r="F957" t="s">
        <v>651</v>
      </c>
    </row>
    <row r="958" spans="1:6" x14ac:dyDescent="0.2">
      <c r="A958" t="s">
        <v>988</v>
      </c>
      <c r="B958">
        <v>1939</v>
      </c>
      <c r="C958" t="s">
        <v>677</v>
      </c>
      <c r="D958" s="237" t="e">
        <f>IF(#REF!&lt;&gt;"",#REF!,"")</f>
        <v>#REF!</v>
      </c>
      <c r="E958" t="s">
        <v>647</v>
      </c>
      <c r="F958" t="s">
        <v>651</v>
      </c>
    </row>
    <row r="959" spans="1:6" x14ac:dyDescent="0.2">
      <c r="A959" t="s">
        <v>988</v>
      </c>
      <c r="B959">
        <v>1940</v>
      </c>
      <c r="C959" t="s">
        <v>725</v>
      </c>
      <c r="D959" s="237" t="e">
        <f>IF(#REF!&lt;&gt;"",#REF!,"")</f>
        <v>#REF!</v>
      </c>
      <c r="E959" t="s">
        <v>647</v>
      </c>
      <c r="F959" t="s">
        <v>651</v>
      </c>
    </row>
    <row r="960" spans="1:6" x14ac:dyDescent="0.2">
      <c r="A960" t="s">
        <v>988</v>
      </c>
      <c r="B960">
        <v>1941</v>
      </c>
      <c r="C960" t="s">
        <v>726</v>
      </c>
      <c r="D960" s="237" t="e">
        <f>IF(#REF!&lt;&gt;"",#REF!,"")</f>
        <v>#REF!</v>
      </c>
      <c r="E960" t="s">
        <v>647</v>
      </c>
      <c r="F960" t="s">
        <v>651</v>
      </c>
    </row>
    <row r="961" spans="1:6" x14ac:dyDescent="0.2">
      <c r="A961" t="s">
        <v>988</v>
      </c>
      <c r="B961">
        <v>1942</v>
      </c>
      <c r="C961" t="s">
        <v>678</v>
      </c>
      <c r="D961" s="237" t="e">
        <f>IF(#REF!&lt;&gt;"",#REF!,"")</f>
        <v>#REF!</v>
      </c>
      <c r="E961" t="s">
        <v>647</v>
      </c>
      <c r="F961" t="s">
        <v>651</v>
      </c>
    </row>
    <row r="962" spans="1:6" x14ac:dyDescent="0.2">
      <c r="A962" t="s">
        <v>988</v>
      </c>
      <c r="B962">
        <v>1943</v>
      </c>
      <c r="C962" t="s">
        <v>727</v>
      </c>
      <c r="D962" s="237" t="e">
        <f>IF(#REF!&lt;&gt;"",#REF!,"")</f>
        <v>#REF!</v>
      </c>
      <c r="E962" t="s">
        <v>647</v>
      </c>
      <c r="F962" t="s">
        <v>651</v>
      </c>
    </row>
    <row r="963" spans="1:6" x14ac:dyDescent="0.2">
      <c r="A963" t="s">
        <v>988</v>
      </c>
      <c r="B963">
        <v>1946</v>
      </c>
      <c r="C963" t="s">
        <v>807</v>
      </c>
      <c r="D963" s="237" t="e">
        <f>IF(#REF!&lt;&gt;"",#REF!,"")</f>
        <v>#REF!</v>
      </c>
      <c r="E963" t="s">
        <v>647</v>
      </c>
      <c r="F963" t="s">
        <v>651</v>
      </c>
    </row>
    <row r="964" spans="1:6" x14ac:dyDescent="0.2">
      <c r="A964" t="s">
        <v>988</v>
      </c>
      <c r="B964">
        <v>1947</v>
      </c>
      <c r="C964" t="s">
        <v>829</v>
      </c>
      <c r="D964" s="237" t="e">
        <f>IF(#REF!&lt;&gt;"",#REF!,"")</f>
        <v>#REF!</v>
      </c>
      <c r="E964" t="s">
        <v>647</v>
      </c>
      <c r="F964" t="s">
        <v>651</v>
      </c>
    </row>
    <row r="965" spans="1:6" x14ac:dyDescent="0.2">
      <c r="A965" t="s">
        <v>988</v>
      </c>
      <c r="B965">
        <v>1948</v>
      </c>
      <c r="C965" t="s">
        <v>679</v>
      </c>
      <c r="D965" s="237" t="e">
        <f>IF(#REF!&lt;&gt;"",#REF!,"")</f>
        <v>#REF!</v>
      </c>
      <c r="E965" t="s">
        <v>647</v>
      </c>
      <c r="F965" t="s">
        <v>651</v>
      </c>
    </row>
    <row r="966" spans="1:6" x14ac:dyDescent="0.2">
      <c r="A966" t="s">
        <v>988</v>
      </c>
      <c r="B966">
        <v>1949</v>
      </c>
      <c r="C966" t="s">
        <v>730</v>
      </c>
      <c r="D966" s="237" t="e">
        <f>IF(#REF!&lt;&gt;"",#REF!,"")</f>
        <v>#REF!</v>
      </c>
      <c r="E966" t="s">
        <v>647</v>
      </c>
      <c r="F966" t="s">
        <v>651</v>
      </c>
    </row>
    <row r="967" spans="1:6" x14ac:dyDescent="0.2">
      <c r="A967" t="s">
        <v>988</v>
      </c>
      <c r="B967">
        <v>1950</v>
      </c>
      <c r="C967" t="s">
        <v>731</v>
      </c>
      <c r="D967" s="237" t="e">
        <f>IF(#REF!&lt;&gt;"",#REF!,"")</f>
        <v>#REF!</v>
      </c>
      <c r="E967" t="s">
        <v>647</v>
      </c>
      <c r="F967" t="s">
        <v>651</v>
      </c>
    </row>
    <row r="968" spans="1:6" x14ac:dyDescent="0.2">
      <c r="A968" t="s">
        <v>988</v>
      </c>
      <c r="B968">
        <v>1951</v>
      </c>
      <c r="C968" t="s">
        <v>680</v>
      </c>
      <c r="D968" s="237" t="e">
        <f>IF(#REF!&lt;&gt;"",#REF!,"")</f>
        <v>#REF!</v>
      </c>
      <c r="E968" t="s">
        <v>647</v>
      </c>
      <c r="F968" t="s">
        <v>651</v>
      </c>
    </row>
    <row r="969" spans="1:6" x14ac:dyDescent="0.2">
      <c r="A969" t="s">
        <v>988</v>
      </c>
      <c r="B969">
        <v>1952</v>
      </c>
      <c r="C969" t="s">
        <v>732</v>
      </c>
      <c r="D969" s="237" t="e">
        <f>IF(#REF!&lt;&gt;"",#REF!,"")</f>
        <v>#REF!</v>
      </c>
      <c r="E969" t="s">
        <v>647</v>
      </c>
      <c r="F969" t="s">
        <v>651</v>
      </c>
    </row>
    <row r="970" spans="1:6" x14ac:dyDescent="0.2">
      <c r="A970" t="s">
        <v>988</v>
      </c>
      <c r="B970">
        <v>1953</v>
      </c>
      <c r="C970" t="s">
        <v>955</v>
      </c>
      <c r="D970" s="237" t="e">
        <f>IF(#REF!&lt;&gt;"",#REF!,"")</f>
        <v>#REF!</v>
      </c>
      <c r="E970" t="s">
        <v>647</v>
      </c>
      <c r="F970" t="s">
        <v>651</v>
      </c>
    </row>
    <row r="971" spans="1:6" x14ac:dyDescent="0.2">
      <c r="A971" t="s">
        <v>988</v>
      </c>
      <c r="B971">
        <v>1954</v>
      </c>
      <c r="C971" t="s">
        <v>656</v>
      </c>
      <c r="D971" s="237" t="e">
        <f>IF(#REF!&lt;&gt;"",#REF!,"")</f>
        <v>#REF!</v>
      </c>
      <c r="E971" t="s">
        <v>647</v>
      </c>
      <c r="F971" t="s">
        <v>651</v>
      </c>
    </row>
    <row r="972" spans="1:6" x14ac:dyDescent="0.2">
      <c r="A972" t="s">
        <v>988</v>
      </c>
      <c r="B972">
        <v>1955</v>
      </c>
      <c r="C972" t="s">
        <v>681</v>
      </c>
      <c r="D972" s="237" t="e">
        <f>IF(#REF!&lt;&gt;"",#REF!,"")</f>
        <v>#REF!</v>
      </c>
      <c r="E972" t="s">
        <v>647</v>
      </c>
      <c r="F972" t="s">
        <v>651</v>
      </c>
    </row>
    <row r="973" spans="1:6" x14ac:dyDescent="0.2">
      <c r="A973" t="s">
        <v>988</v>
      </c>
      <c r="B973">
        <v>1956</v>
      </c>
      <c r="C973" t="s">
        <v>735</v>
      </c>
      <c r="D973" s="237" t="e">
        <f>IF(#REF!&lt;&gt;"",#REF!,"")</f>
        <v>#REF!</v>
      </c>
      <c r="E973" t="s">
        <v>647</v>
      </c>
      <c r="F973" t="s">
        <v>651</v>
      </c>
    </row>
    <row r="974" spans="1:6" x14ac:dyDescent="0.2">
      <c r="A974" t="s">
        <v>988</v>
      </c>
      <c r="B974">
        <v>1957</v>
      </c>
      <c r="C974" t="s">
        <v>736</v>
      </c>
      <c r="D974" s="237" t="e">
        <f>IF(#REF!&lt;&gt;"",#REF!,"")</f>
        <v>#REF!</v>
      </c>
      <c r="E974" t="s">
        <v>647</v>
      </c>
      <c r="F974" t="s">
        <v>651</v>
      </c>
    </row>
    <row r="975" spans="1:6" x14ac:dyDescent="0.2">
      <c r="A975" t="s">
        <v>988</v>
      </c>
      <c r="B975">
        <v>1958</v>
      </c>
      <c r="C975" t="s">
        <v>682</v>
      </c>
      <c r="D975" s="237" t="e">
        <f>IF(#REF!&lt;&gt;"",#REF!,"")</f>
        <v>#REF!</v>
      </c>
      <c r="E975" t="s">
        <v>647</v>
      </c>
      <c r="F975" t="s">
        <v>651</v>
      </c>
    </row>
    <row r="976" spans="1:6" x14ac:dyDescent="0.2">
      <c r="A976" t="s">
        <v>988</v>
      </c>
      <c r="B976">
        <v>1959</v>
      </c>
      <c r="C976" t="s">
        <v>737</v>
      </c>
      <c r="D976" s="237" t="e">
        <f>IF(#REF!&lt;&gt;"",#REF!,"")</f>
        <v>#REF!</v>
      </c>
      <c r="E976" t="s">
        <v>647</v>
      </c>
      <c r="F976" t="s">
        <v>651</v>
      </c>
    </row>
    <row r="977" spans="1:6" x14ac:dyDescent="0.2">
      <c r="A977" t="s">
        <v>988</v>
      </c>
      <c r="B977">
        <v>1960</v>
      </c>
      <c r="C977" t="s">
        <v>982</v>
      </c>
      <c r="D977" s="237" t="e">
        <f>IF(#REF!&lt;&gt;"",#REF!,"")</f>
        <v>#REF!</v>
      </c>
      <c r="E977" t="s">
        <v>647</v>
      </c>
      <c r="F977" t="s">
        <v>651</v>
      </c>
    </row>
    <row r="978" spans="1:6" x14ac:dyDescent="0.2">
      <c r="A978" t="s">
        <v>988</v>
      </c>
      <c r="B978">
        <v>1962</v>
      </c>
      <c r="C978" t="s">
        <v>823</v>
      </c>
      <c r="D978" s="237" t="e">
        <f>IF(#REF!&lt;&gt;"",#REF!,"")</f>
        <v>#REF!</v>
      </c>
      <c r="E978" t="s">
        <v>647</v>
      </c>
      <c r="F978" t="s">
        <v>651</v>
      </c>
    </row>
    <row r="979" spans="1:6" x14ac:dyDescent="0.2">
      <c r="A979" t="s">
        <v>988</v>
      </c>
      <c r="B979">
        <v>1963</v>
      </c>
      <c r="C979" t="s">
        <v>657</v>
      </c>
      <c r="D979" s="237" t="e">
        <f>IF(#REF!&lt;&gt;"",#REF!,"")</f>
        <v>#REF!</v>
      </c>
      <c r="E979" t="s">
        <v>647</v>
      </c>
      <c r="F979" t="s">
        <v>651</v>
      </c>
    </row>
    <row r="980" spans="1:6" x14ac:dyDescent="0.2">
      <c r="A980" t="s">
        <v>988</v>
      </c>
      <c r="B980">
        <v>1964</v>
      </c>
      <c r="C980" t="s">
        <v>683</v>
      </c>
      <c r="D980" s="237" t="e">
        <f>IF(#REF!&lt;&gt;"",#REF!,"")</f>
        <v>#REF!</v>
      </c>
      <c r="E980" t="s">
        <v>647</v>
      </c>
      <c r="F980" t="s">
        <v>651</v>
      </c>
    </row>
    <row r="981" spans="1:6" x14ac:dyDescent="0.2">
      <c r="A981" t="s">
        <v>988</v>
      </c>
      <c r="B981">
        <v>1965</v>
      </c>
      <c r="C981" t="s">
        <v>739</v>
      </c>
      <c r="D981" s="237" t="e">
        <f>IF(#REF!&lt;&gt;"",#REF!,"")</f>
        <v>#REF!</v>
      </c>
      <c r="E981" t="s">
        <v>647</v>
      </c>
      <c r="F981" t="s">
        <v>651</v>
      </c>
    </row>
    <row r="982" spans="1:6" x14ac:dyDescent="0.2">
      <c r="A982" t="s">
        <v>988</v>
      </c>
      <c r="B982">
        <v>1966</v>
      </c>
      <c r="C982" t="s">
        <v>740</v>
      </c>
      <c r="D982" s="237" t="e">
        <f>IF(#REF!&lt;&gt;"",#REF!,"")</f>
        <v>#REF!</v>
      </c>
      <c r="E982" t="s">
        <v>647</v>
      </c>
      <c r="F982" t="s">
        <v>651</v>
      </c>
    </row>
    <row r="983" spans="1:6" x14ac:dyDescent="0.2">
      <c r="A983" t="s">
        <v>988</v>
      </c>
      <c r="B983">
        <v>1967</v>
      </c>
      <c r="C983" t="s">
        <v>684</v>
      </c>
      <c r="D983" s="237" t="e">
        <f>IF(#REF!&lt;&gt;"",#REF!,"")</f>
        <v>#REF!</v>
      </c>
      <c r="E983" t="s">
        <v>647</v>
      </c>
      <c r="F983" t="s">
        <v>651</v>
      </c>
    </row>
    <row r="984" spans="1:6" x14ac:dyDescent="0.2">
      <c r="A984" t="s">
        <v>988</v>
      </c>
      <c r="B984">
        <v>1968</v>
      </c>
      <c r="C984" t="s">
        <v>741</v>
      </c>
      <c r="D984" s="237" t="e">
        <f>IF(#REF!&lt;&gt;"",#REF!,"")</f>
        <v>#REF!</v>
      </c>
      <c r="E984" t="s">
        <v>647</v>
      </c>
      <c r="F984" t="s">
        <v>651</v>
      </c>
    </row>
    <row r="985" spans="1:6" x14ac:dyDescent="0.2">
      <c r="A985" t="s">
        <v>988</v>
      </c>
      <c r="B985">
        <v>1970</v>
      </c>
      <c r="C985" t="s">
        <v>824</v>
      </c>
      <c r="D985" s="237" t="e">
        <f>IF(#REF!&lt;&gt;"",#REF!,"")</f>
        <v>#REF!</v>
      </c>
      <c r="E985" t="s">
        <v>647</v>
      </c>
      <c r="F985" t="s">
        <v>651</v>
      </c>
    </row>
    <row r="986" spans="1:6" x14ac:dyDescent="0.2">
      <c r="A986" t="s">
        <v>988</v>
      </c>
      <c r="B986">
        <v>1972</v>
      </c>
      <c r="C986" t="s">
        <v>909</v>
      </c>
      <c r="D986" t="e">
        <f>IF(#REF!&lt;&gt;"",#REF!,"")</f>
        <v>#REF!</v>
      </c>
      <c r="E986" t="s">
        <v>647</v>
      </c>
      <c r="F986" t="s">
        <v>962</v>
      </c>
    </row>
    <row r="987" spans="1:6" x14ac:dyDescent="0.2">
      <c r="A987" t="s">
        <v>988</v>
      </c>
      <c r="B987">
        <v>1974</v>
      </c>
      <c r="C987" t="s">
        <v>862</v>
      </c>
      <c r="D987" s="237" t="e">
        <f>IF(#REF!&lt;&gt;"",#REF!,"")</f>
        <v>#REF!</v>
      </c>
      <c r="E987" t="s">
        <v>647</v>
      </c>
      <c r="F987" t="s">
        <v>651</v>
      </c>
    </row>
    <row r="988" spans="1:6" x14ac:dyDescent="0.2">
      <c r="A988" t="s">
        <v>988</v>
      </c>
      <c r="B988">
        <v>1977</v>
      </c>
      <c r="C988" t="s">
        <v>808</v>
      </c>
      <c r="D988" s="237" t="e">
        <f>IF(#REF!&lt;&gt;"",#REF!,"")</f>
        <v>#REF!</v>
      </c>
      <c r="E988" t="s">
        <v>647</v>
      </c>
      <c r="F988" t="s">
        <v>651</v>
      </c>
    </row>
    <row r="989" spans="1:6" x14ac:dyDescent="0.2">
      <c r="A989" t="s">
        <v>988</v>
      </c>
      <c r="B989">
        <v>1978</v>
      </c>
      <c r="C989" t="s">
        <v>830</v>
      </c>
      <c r="D989" s="237" t="e">
        <f>IF(#REF!&lt;&gt;"",#REF!,"")</f>
        <v>#REF!</v>
      </c>
      <c r="E989" t="s">
        <v>647</v>
      </c>
      <c r="F989" t="s">
        <v>651</v>
      </c>
    </row>
    <row r="990" spans="1:6" x14ac:dyDescent="0.2">
      <c r="A990" t="s">
        <v>988</v>
      </c>
      <c r="B990">
        <v>1979</v>
      </c>
      <c r="C990" t="s">
        <v>685</v>
      </c>
      <c r="D990" s="237" t="e">
        <f>IF(#REF!&lt;&gt;"",#REF!,"")</f>
        <v>#REF!</v>
      </c>
      <c r="E990" t="s">
        <v>647</v>
      </c>
      <c r="F990" t="s">
        <v>651</v>
      </c>
    </row>
    <row r="991" spans="1:6" x14ac:dyDescent="0.2">
      <c r="A991" t="s">
        <v>988</v>
      </c>
      <c r="B991">
        <v>1980</v>
      </c>
      <c r="C991" t="s">
        <v>743</v>
      </c>
      <c r="D991" s="237" t="e">
        <f>IF(#REF!&lt;&gt;"",#REF!,"")</f>
        <v>#REF!</v>
      </c>
      <c r="E991" t="s">
        <v>647</v>
      </c>
      <c r="F991" t="s">
        <v>651</v>
      </c>
    </row>
    <row r="992" spans="1:6" x14ac:dyDescent="0.2">
      <c r="A992" t="s">
        <v>988</v>
      </c>
      <c r="B992">
        <v>1981</v>
      </c>
      <c r="C992" t="s">
        <v>744</v>
      </c>
      <c r="D992" s="237" t="e">
        <f>IF(#REF!&lt;&gt;"",#REF!,"")</f>
        <v>#REF!</v>
      </c>
      <c r="E992" t="s">
        <v>647</v>
      </c>
      <c r="F992" t="s">
        <v>651</v>
      </c>
    </row>
    <row r="993" spans="1:6" x14ac:dyDescent="0.2">
      <c r="A993" t="s">
        <v>988</v>
      </c>
      <c r="B993">
        <v>1982</v>
      </c>
      <c r="C993" t="s">
        <v>686</v>
      </c>
      <c r="D993" s="237" t="e">
        <f>IF(#REF!&lt;&gt;"",#REF!,"")</f>
        <v>#REF!</v>
      </c>
      <c r="E993" t="s">
        <v>647</v>
      </c>
      <c r="F993" t="s">
        <v>651</v>
      </c>
    </row>
    <row r="994" spans="1:6" x14ac:dyDescent="0.2">
      <c r="A994" t="s">
        <v>988</v>
      </c>
      <c r="B994">
        <v>1983</v>
      </c>
      <c r="C994" t="s">
        <v>745</v>
      </c>
      <c r="D994" s="237" t="e">
        <f>IF(#REF!&lt;&gt;"",#REF!,"")</f>
        <v>#REF!</v>
      </c>
      <c r="E994" t="s">
        <v>647</v>
      </c>
      <c r="F994" t="s">
        <v>651</v>
      </c>
    </row>
    <row r="995" spans="1:6" x14ac:dyDescent="0.2">
      <c r="A995" t="s">
        <v>988</v>
      </c>
      <c r="B995">
        <v>1986</v>
      </c>
      <c r="C995" t="s">
        <v>965</v>
      </c>
      <c r="D995" s="237" t="e">
        <f>IF(#REF!&lt;&gt;"",#REF!,"")</f>
        <v>#REF!</v>
      </c>
      <c r="E995" t="s">
        <v>647</v>
      </c>
      <c r="F995" t="s">
        <v>651</v>
      </c>
    </row>
    <row r="996" spans="1:6" x14ac:dyDescent="0.2">
      <c r="A996" t="s">
        <v>988</v>
      </c>
      <c r="B996">
        <v>1987</v>
      </c>
      <c r="C996" t="s">
        <v>831</v>
      </c>
      <c r="D996" s="237" t="e">
        <f>IF(#REF!&lt;&gt;"",#REF!,"")</f>
        <v>#REF!</v>
      </c>
      <c r="E996" t="s">
        <v>647</v>
      </c>
      <c r="F996" t="s">
        <v>651</v>
      </c>
    </row>
    <row r="997" spans="1:6" x14ac:dyDescent="0.2">
      <c r="A997" t="s">
        <v>988</v>
      </c>
      <c r="B997">
        <v>1988</v>
      </c>
      <c r="C997" t="s">
        <v>687</v>
      </c>
      <c r="D997" s="237" t="e">
        <f>IF(#REF!&lt;&gt;"",#REF!,"")</f>
        <v>#REF!</v>
      </c>
      <c r="E997" t="s">
        <v>647</v>
      </c>
      <c r="F997" t="s">
        <v>651</v>
      </c>
    </row>
    <row r="998" spans="1:6" x14ac:dyDescent="0.2">
      <c r="A998" t="s">
        <v>988</v>
      </c>
      <c r="B998">
        <v>1989</v>
      </c>
      <c r="C998" t="s">
        <v>747</v>
      </c>
      <c r="D998" s="237" t="e">
        <f>IF(#REF!&lt;&gt;"",#REF!,"")</f>
        <v>#REF!</v>
      </c>
      <c r="E998" t="s">
        <v>647</v>
      </c>
      <c r="F998" t="s">
        <v>651</v>
      </c>
    </row>
    <row r="999" spans="1:6" x14ac:dyDescent="0.2">
      <c r="A999" t="s">
        <v>988</v>
      </c>
      <c r="B999">
        <v>1990</v>
      </c>
      <c r="C999" t="s">
        <v>748</v>
      </c>
      <c r="D999" s="237" t="e">
        <f>IF(#REF!&lt;&gt;"",#REF!,"")</f>
        <v>#REF!</v>
      </c>
      <c r="E999" t="s">
        <v>647</v>
      </c>
      <c r="F999" t="s">
        <v>651</v>
      </c>
    </row>
    <row r="1000" spans="1:6" x14ac:dyDescent="0.2">
      <c r="A1000" t="s">
        <v>988</v>
      </c>
      <c r="B1000">
        <v>1991</v>
      </c>
      <c r="C1000" t="s">
        <v>688</v>
      </c>
      <c r="D1000" s="237" t="e">
        <f>IF(#REF!&lt;&gt;"",#REF!,"")</f>
        <v>#REF!</v>
      </c>
      <c r="E1000" t="s">
        <v>647</v>
      </c>
      <c r="F1000" t="s">
        <v>651</v>
      </c>
    </row>
    <row r="1001" spans="1:6" x14ac:dyDescent="0.2">
      <c r="A1001" t="s">
        <v>988</v>
      </c>
      <c r="B1001">
        <v>1992</v>
      </c>
      <c r="C1001" t="s">
        <v>749</v>
      </c>
      <c r="D1001" s="237" t="e">
        <f>IF(#REF!&lt;&gt;"",#REF!,"")</f>
        <v>#REF!</v>
      </c>
      <c r="E1001" t="s">
        <v>647</v>
      </c>
      <c r="F1001" t="s">
        <v>651</v>
      </c>
    </row>
    <row r="1002" spans="1:6" x14ac:dyDescent="0.2">
      <c r="A1002" t="s">
        <v>988</v>
      </c>
      <c r="B1002">
        <v>1994</v>
      </c>
      <c r="C1002" t="s">
        <v>949</v>
      </c>
      <c r="D1002" s="237" t="e">
        <f>IF(#REF!&lt;&gt;"",#REF!,"")</f>
        <v>#REF!</v>
      </c>
      <c r="E1002" t="s">
        <v>647</v>
      </c>
      <c r="F1002" t="s">
        <v>651</v>
      </c>
    </row>
    <row r="1003" spans="1:6" x14ac:dyDescent="0.2">
      <c r="A1003" t="s">
        <v>988</v>
      </c>
      <c r="B1003">
        <v>1995</v>
      </c>
      <c r="C1003" t="s">
        <v>832</v>
      </c>
      <c r="D1003" s="237" t="e">
        <f>IF(#REF!&lt;&gt;"",#REF!,"")</f>
        <v>#REF!</v>
      </c>
      <c r="E1003" t="s">
        <v>647</v>
      </c>
      <c r="F1003" t="s">
        <v>651</v>
      </c>
    </row>
    <row r="1004" spans="1:6" x14ac:dyDescent="0.2">
      <c r="A1004" t="s">
        <v>988</v>
      </c>
      <c r="B1004">
        <v>1996</v>
      </c>
      <c r="C1004" t="s">
        <v>689</v>
      </c>
      <c r="D1004" s="237" t="e">
        <f>IF(#REF!&lt;&gt;"",#REF!,"")</f>
        <v>#REF!</v>
      </c>
      <c r="E1004" t="s">
        <v>647</v>
      </c>
      <c r="F1004" t="s">
        <v>651</v>
      </c>
    </row>
    <row r="1005" spans="1:6" x14ac:dyDescent="0.2">
      <c r="A1005" t="s">
        <v>988</v>
      </c>
      <c r="B1005">
        <v>1997</v>
      </c>
      <c r="C1005" t="s">
        <v>751</v>
      </c>
      <c r="D1005" s="237" t="e">
        <f>IF(#REF!&lt;&gt;"",#REF!,"")</f>
        <v>#REF!</v>
      </c>
      <c r="E1005" t="s">
        <v>647</v>
      </c>
      <c r="F1005" t="s">
        <v>651</v>
      </c>
    </row>
    <row r="1006" spans="1:6" x14ac:dyDescent="0.2">
      <c r="A1006" t="s">
        <v>988</v>
      </c>
      <c r="B1006">
        <v>1998</v>
      </c>
      <c r="C1006" t="s">
        <v>752</v>
      </c>
      <c r="D1006" s="237" t="e">
        <f>IF(#REF!&lt;&gt;"",#REF!,"")</f>
        <v>#REF!</v>
      </c>
      <c r="E1006" t="s">
        <v>647</v>
      </c>
      <c r="F1006" t="s">
        <v>651</v>
      </c>
    </row>
    <row r="1007" spans="1:6" x14ac:dyDescent="0.2">
      <c r="A1007" t="s">
        <v>988</v>
      </c>
      <c r="B1007">
        <v>1999</v>
      </c>
      <c r="C1007" t="s">
        <v>690</v>
      </c>
      <c r="D1007" s="237" t="e">
        <f>IF(#REF!&lt;&gt;"",#REF!,"")</f>
        <v>#REF!</v>
      </c>
      <c r="E1007" t="s">
        <v>647</v>
      </c>
      <c r="F1007" t="s">
        <v>651</v>
      </c>
    </row>
    <row r="1008" spans="1:6" x14ac:dyDescent="0.2">
      <c r="A1008" t="s">
        <v>988</v>
      </c>
      <c r="B1008">
        <v>2000</v>
      </c>
      <c r="C1008" t="s">
        <v>753</v>
      </c>
      <c r="D1008" s="237" t="e">
        <f>IF(#REF!&lt;&gt;"",#REF!,"")</f>
        <v>#REF!</v>
      </c>
      <c r="E1008" t="s">
        <v>647</v>
      </c>
      <c r="F1008" t="s">
        <v>651</v>
      </c>
    </row>
    <row r="1009" spans="1:6" x14ac:dyDescent="0.2">
      <c r="A1009" t="s">
        <v>988</v>
      </c>
      <c r="B1009">
        <v>2002</v>
      </c>
      <c r="C1009" t="s">
        <v>957</v>
      </c>
      <c r="D1009" s="237" t="e">
        <f>IF(#REF!&lt;&gt;"",#REF!,"")</f>
        <v>#REF!</v>
      </c>
      <c r="E1009" t="s">
        <v>647</v>
      </c>
      <c r="F1009" t="s">
        <v>651</v>
      </c>
    </row>
    <row r="1010" spans="1:6" x14ac:dyDescent="0.2">
      <c r="A1010" t="s">
        <v>988</v>
      </c>
      <c r="B1010">
        <v>2003</v>
      </c>
      <c r="C1010" t="s">
        <v>833</v>
      </c>
      <c r="D1010" s="237" t="e">
        <f>IF(#REF!&lt;&gt;"",#REF!,"")</f>
        <v>#REF!</v>
      </c>
      <c r="E1010" t="s">
        <v>647</v>
      </c>
      <c r="F1010" t="s">
        <v>651</v>
      </c>
    </row>
    <row r="1011" spans="1:6" x14ac:dyDescent="0.2">
      <c r="A1011" t="s">
        <v>988</v>
      </c>
      <c r="B1011">
        <v>2004</v>
      </c>
      <c r="C1011" t="s">
        <v>691</v>
      </c>
      <c r="D1011" s="237" t="e">
        <f>IF(#REF!&lt;&gt;"",#REF!,"")</f>
        <v>#REF!</v>
      </c>
      <c r="E1011" t="s">
        <v>647</v>
      </c>
      <c r="F1011" t="s">
        <v>651</v>
      </c>
    </row>
    <row r="1012" spans="1:6" x14ac:dyDescent="0.2">
      <c r="A1012" t="s">
        <v>988</v>
      </c>
      <c r="B1012">
        <v>2005</v>
      </c>
      <c r="C1012" t="s">
        <v>755</v>
      </c>
      <c r="D1012" s="237" t="e">
        <f>IF(#REF!&lt;&gt;"",#REF!,"")</f>
        <v>#REF!</v>
      </c>
      <c r="E1012" t="s">
        <v>647</v>
      </c>
      <c r="F1012" t="s">
        <v>651</v>
      </c>
    </row>
    <row r="1013" spans="1:6" x14ac:dyDescent="0.2">
      <c r="A1013" t="s">
        <v>988</v>
      </c>
      <c r="B1013">
        <v>2006</v>
      </c>
      <c r="C1013" t="s">
        <v>756</v>
      </c>
      <c r="D1013" s="237" t="e">
        <f>IF(#REF!&lt;&gt;"",#REF!,"")</f>
        <v>#REF!</v>
      </c>
      <c r="E1013" t="s">
        <v>647</v>
      </c>
      <c r="F1013" t="s">
        <v>651</v>
      </c>
    </row>
    <row r="1014" spans="1:6" x14ac:dyDescent="0.2">
      <c r="A1014" t="s">
        <v>988</v>
      </c>
      <c r="B1014">
        <v>2007</v>
      </c>
      <c r="C1014" t="s">
        <v>692</v>
      </c>
      <c r="D1014" s="237" t="e">
        <f>IF(#REF!&lt;&gt;"",#REF!,"")</f>
        <v>#REF!</v>
      </c>
      <c r="E1014" t="s">
        <v>647</v>
      </c>
      <c r="F1014" t="s">
        <v>651</v>
      </c>
    </row>
    <row r="1015" spans="1:6" x14ac:dyDescent="0.2">
      <c r="A1015" t="s">
        <v>988</v>
      </c>
      <c r="B1015">
        <v>2008</v>
      </c>
      <c r="C1015" t="s">
        <v>757</v>
      </c>
      <c r="D1015" s="237" t="e">
        <f>IF(#REF!&lt;&gt;"",#REF!,"")</f>
        <v>#REF!</v>
      </c>
      <c r="E1015" t="s">
        <v>647</v>
      </c>
      <c r="F1015" t="s">
        <v>651</v>
      </c>
    </row>
    <row r="1016" spans="1:6" x14ac:dyDescent="0.2">
      <c r="A1016" t="s">
        <v>988</v>
      </c>
      <c r="B1016">
        <v>2010</v>
      </c>
      <c r="C1016" t="s">
        <v>809</v>
      </c>
      <c r="D1016" s="237" t="e">
        <f>IF(#REF!&lt;&gt;"",#REF!,"")</f>
        <v>#REF!</v>
      </c>
      <c r="E1016" t="s">
        <v>647</v>
      </c>
      <c r="F1016" t="s">
        <v>651</v>
      </c>
    </row>
    <row r="1017" spans="1:6" x14ac:dyDescent="0.2">
      <c r="A1017" t="s">
        <v>988</v>
      </c>
      <c r="B1017">
        <v>2011</v>
      </c>
      <c r="C1017" t="s">
        <v>966</v>
      </c>
      <c r="D1017" s="237" t="e">
        <f>IF(#REF!&lt;&gt;"",#REF!,"")</f>
        <v>#REF!</v>
      </c>
      <c r="E1017" t="s">
        <v>647</v>
      </c>
      <c r="F1017" t="s">
        <v>651</v>
      </c>
    </row>
    <row r="1018" spans="1:6" x14ac:dyDescent="0.2">
      <c r="A1018" t="s">
        <v>988</v>
      </c>
      <c r="B1018">
        <v>2012</v>
      </c>
      <c r="C1018" t="s">
        <v>693</v>
      </c>
      <c r="D1018" s="237" t="e">
        <f>IF(#REF!&lt;&gt;"",#REF!,"")</f>
        <v>#REF!</v>
      </c>
      <c r="E1018" t="s">
        <v>647</v>
      </c>
      <c r="F1018" t="s">
        <v>651</v>
      </c>
    </row>
    <row r="1019" spans="1:6" x14ac:dyDescent="0.2">
      <c r="A1019" t="s">
        <v>988</v>
      </c>
      <c r="B1019">
        <v>2013</v>
      </c>
      <c r="C1019" t="s">
        <v>759</v>
      </c>
      <c r="D1019" s="237" t="e">
        <f>IF(#REF!&lt;&gt;"",#REF!,"")</f>
        <v>#REF!</v>
      </c>
      <c r="E1019" t="s">
        <v>647</v>
      </c>
      <c r="F1019" t="s">
        <v>651</v>
      </c>
    </row>
    <row r="1020" spans="1:6" x14ac:dyDescent="0.2">
      <c r="A1020" t="s">
        <v>988</v>
      </c>
      <c r="B1020">
        <v>2014</v>
      </c>
      <c r="C1020" t="s">
        <v>760</v>
      </c>
      <c r="D1020" s="237" t="e">
        <f>IF(#REF!&lt;&gt;"",#REF!,"")</f>
        <v>#REF!</v>
      </c>
      <c r="E1020" t="s">
        <v>647</v>
      </c>
      <c r="F1020" t="s">
        <v>651</v>
      </c>
    </row>
    <row r="1021" spans="1:6" x14ac:dyDescent="0.2">
      <c r="A1021" t="s">
        <v>988</v>
      </c>
      <c r="B1021">
        <v>2015</v>
      </c>
      <c r="C1021" t="s">
        <v>694</v>
      </c>
      <c r="D1021" s="237" t="e">
        <f>IF(#REF!&lt;&gt;"",#REF!,"")</f>
        <v>#REF!</v>
      </c>
      <c r="E1021" t="s">
        <v>647</v>
      </c>
      <c r="F1021" t="s">
        <v>651</v>
      </c>
    </row>
    <row r="1022" spans="1:6" x14ac:dyDescent="0.2">
      <c r="A1022" t="s">
        <v>988</v>
      </c>
      <c r="B1022">
        <v>2016</v>
      </c>
      <c r="C1022" t="s">
        <v>761</v>
      </c>
      <c r="D1022" s="237" t="e">
        <f>IF(#REF!&lt;&gt;"",#REF!,"")</f>
        <v>#REF!</v>
      </c>
      <c r="E1022" t="s">
        <v>647</v>
      </c>
      <c r="F1022" t="s">
        <v>651</v>
      </c>
    </row>
    <row r="1023" spans="1:6" x14ac:dyDescent="0.2">
      <c r="A1023" t="s">
        <v>988</v>
      </c>
      <c r="B1023">
        <v>2018</v>
      </c>
      <c r="C1023" t="s">
        <v>944</v>
      </c>
      <c r="D1023" s="237" t="e">
        <f>IF(#REF!&lt;&gt;"",#REF!,"")</f>
        <v>#REF!</v>
      </c>
      <c r="E1023" t="s">
        <v>647</v>
      </c>
      <c r="F1023" t="s">
        <v>651</v>
      </c>
    </row>
    <row r="1024" spans="1:6" x14ac:dyDescent="0.2">
      <c r="A1024" t="s">
        <v>988</v>
      </c>
      <c r="B1024">
        <v>2019</v>
      </c>
      <c r="C1024" t="s">
        <v>967</v>
      </c>
      <c r="D1024" s="237" t="e">
        <f>IF(#REF!&lt;&gt;"",#REF!,"")</f>
        <v>#REF!</v>
      </c>
      <c r="E1024" t="s">
        <v>647</v>
      </c>
      <c r="F1024" t="s">
        <v>651</v>
      </c>
    </row>
    <row r="1025" spans="1:6" x14ac:dyDescent="0.2">
      <c r="A1025" t="s">
        <v>988</v>
      </c>
      <c r="B1025">
        <v>2020</v>
      </c>
      <c r="C1025" t="s">
        <v>695</v>
      </c>
      <c r="D1025" s="237" t="e">
        <f>IF(#REF!&lt;&gt;"",#REF!,"")</f>
        <v>#REF!</v>
      </c>
      <c r="E1025" t="s">
        <v>647</v>
      </c>
      <c r="F1025" t="s">
        <v>651</v>
      </c>
    </row>
    <row r="1026" spans="1:6" x14ac:dyDescent="0.2">
      <c r="A1026" t="s">
        <v>988</v>
      </c>
      <c r="B1026">
        <v>2021</v>
      </c>
      <c r="C1026" t="s">
        <v>763</v>
      </c>
      <c r="D1026" s="237" t="e">
        <f>IF(#REF!&lt;&gt;"",#REF!,"")</f>
        <v>#REF!</v>
      </c>
      <c r="E1026" t="s">
        <v>647</v>
      </c>
      <c r="F1026" t="s">
        <v>651</v>
      </c>
    </row>
    <row r="1027" spans="1:6" x14ac:dyDescent="0.2">
      <c r="A1027" t="s">
        <v>988</v>
      </c>
      <c r="B1027">
        <v>2022</v>
      </c>
      <c r="C1027" t="s">
        <v>764</v>
      </c>
      <c r="D1027" s="237" t="e">
        <f>IF(#REF!&lt;&gt;"",#REF!,"")</f>
        <v>#REF!</v>
      </c>
      <c r="E1027" t="s">
        <v>647</v>
      </c>
      <c r="F1027" t="s">
        <v>651</v>
      </c>
    </row>
    <row r="1028" spans="1:6" x14ac:dyDescent="0.2">
      <c r="A1028" t="s">
        <v>988</v>
      </c>
      <c r="B1028">
        <v>2023</v>
      </c>
      <c r="C1028" t="s">
        <v>696</v>
      </c>
      <c r="D1028" s="237" t="e">
        <f>IF(#REF!&lt;&gt;"",#REF!,"")</f>
        <v>#REF!</v>
      </c>
      <c r="E1028" t="s">
        <v>647</v>
      </c>
      <c r="F1028" t="s">
        <v>651</v>
      </c>
    </row>
    <row r="1029" spans="1:6" x14ac:dyDescent="0.2">
      <c r="A1029" t="s">
        <v>988</v>
      </c>
      <c r="B1029">
        <v>2024</v>
      </c>
      <c r="C1029" t="s">
        <v>765</v>
      </c>
      <c r="D1029" s="237" t="e">
        <f>IF(#REF!&lt;&gt;"",#REF!,"")</f>
        <v>#REF!</v>
      </c>
      <c r="E1029" t="s">
        <v>647</v>
      </c>
      <c r="F1029" t="s">
        <v>651</v>
      </c>
    </row>
    <row r="1030" spans="1:6" x14ac:dyDescent="0.2">
      <c r="A1030" t="s">
        <v>988</v>
      </c>
      <c r="B1030">
        <v>2026</v>
      </c>
      <c r="C1030" t="s">
        <v>968</v>
      </c>
      <c r="D1030" s="237" t="e">
        <f>IF(#REF!&lt;&gt;"",#REF!,"")</f>
        <v>#REF!</v>
      </c>
      <c r="E1030" t="s">
        <v>647</v>
      </c>
      <c r="F1030" t="s">
        <v>651</v>
      </c>
    </row>
    <row r="1031" spans="1:6" x14ac:dyDescent="0.2">
      <c r="A1031" t="s">
        <v>988</v>
      </c>
      <c r="B1031">
        <v>2027</v>
      </c>
      <c r="C1031" t="s">
        <v>969</v>
      </c>
      <c r="D1031" s="237" t="e">
        <f>IF(#REF!&lt;&gt;"",#REF!,"")</f>
        <v>#REF!</v>
      </c>
      <c r="E1031" t="s">
        <v>647</v>
      </c>
      <c r="F1031" t="s">
        <v>651</v>
      </c>
    </row>
    <row r="1032" spans="1:6" x14ac:dyDescent="0.2">
      <c r="A1032" t="s">
        <v>988</v>
      </c>
      <c r="B1032">
        <v>2028</v>
      </c>
      <c r="C1032" t="s">
        <v>697</v>
      </c>
      <c r="D1032" s="237" t="e">
        <f>IF(#REF!&lt;&gt;"",#REF!,"")</f>
        <v>#REF!</v>
      </c>
      <c r="E1032" t="s">
        <v>647</v>
      </c>
      <c r="F1032" t="s">
        <v>651</v>
      </c>
    </row>
    <row r="1033" spans="1:6" x14ac:dyDescent="0.2">
      <c r="A1033" t="s">
        <v>988</v>
      </c>
      <c r="B1033">
        <v>2029</v>
      </c>
      <c r="C1033" t="s">
        <v>698</v>
      </c>
      <c r="D1033" s="237" t="e">
        <f>IF(#REF!&lt;&gt;"",#REF!,"")</f>
        <v>#REF!</v>
      </c>
      <c r="E1033" t="s">
        <v>647</v>
      </c>
      <c r="F1033" t="s">
        <v>651</v>
      </c>
    </row>
    <row r="1034" spans="1:6" x14ac:dyDescent="0.2">
      <c r="A1034" t="s">
        <v>988</v>
      </c>
      <c r="B1034">
        <v>2030</v>
      </c>
      <c r="C1034" t="s">
        <v>699</v>
      </c>
      <c r="D1034" s="237" t="e">
        <f>IF(#REF!&lt;&gt;"",#REF!,"")</f>
        <v>#REF!</v>
      </c>
      <c r="E1034" t="s">
        <v>647</v>
      </c>
      <c r="F1034" t="s">
        <v>651</v>
      </c>
    </row>
    <row r="1035" spans="1:6" x14ac:dyDescent="0.2">
      <c r="A1035" t="s">
        <v>988</v>
      </c>
      <c r="B1035">
        <v>2031</v>
      </c>
      <c r="C1035" t="s">
        <v>700</v>
      </c>
      <c r="D1035" s="237" t="e">
        <f>IF(#REF!&lt;&gt;"",#REF!,"")</f>
        <v>#REF!</v>
      </c>
      <c r="E1035" t="s">
        <v>647</v>
      </c>
      <c r="F1035" t="s">
        <v>651</v>
      </c>
    </row>
    <row r="1036" spans="1:6" x14ac:dyDescent="0.2">
      <c r="A1036" t="s">
        <v>988</v>
      </c>
      <c r="B1036">
        <v>2032</v>
      </c>
      <c r="C1036" t="s">
        <v>767</v>
      </c>
      <c r="D1036" s="237" t="e">
        <f>IF(#REF!&lt;&gt;"",#REF!,"")</f>
        <v>#REF!</v>
      </c>
      <c r="E1036" t="s">
        <v>647</v>
      </c>
      <c r="F1036" t="s">
        <v>651</v>
      </c>
    </row>
    <row r="1037" spans="1:6" x14ac:dyDescent="0.2">
      <c r="A1037" t="s">
        <v>988</v>
      </c>
      <c r="B1037">
        <v>2034</v>
      </c>
      <c r="C1037" t="s">
        <v>810</v>
      </c>
      <c r="D1037" s="237" t="e">
        <f>IF(#REF!&lt;&gt;"",#REF!,"")</f>
        <v>#REF!</v>
      </c>
      <c r="E1037" t="s">
        <v>647</v>
      </c>
      <c r="F1037" t="s">
        <v>651</v>
      </c>
    </row>
    <row r="1038" spans="1:6" x14ac:dyDescent="0.2">
      <c r="A1038" t="s">
        <v>988</v>
      </c>
      <c r="B1038">
        <v>2035</v>
      </c>
      <c r="C1038" t="s">
        <v>834</v>
      </c>
      <c r="D1038" s="237" t="e">
        <f>IF(#REF!&lt;&gt;"",#REF!,"")</f>
        <v>#REF!</v>
      </c>
      <c r="E1038" t="s">
        <v>647</v>
      </c>
      <c r="F1038" t="s">
        <v>651</v>
      </c>
    </row>
    <row r="1039" spans="1:6" x14ac:dyDescent="0.2">
      <c r="A1039" t="s">
        <v>988</v>
      </c>
      <c r="B1039">
        <v>2036</v>
      </c>
      <c r="C1039" t="s">
        <v>701</v>
      </c>
      <c r="D1039" s="237" t="e">
        <f>IF(#REF!&lt;&gt;"",#REF!,"")</f>
        <v>#REF!</v>
      </c>
      <c r="E1039" t="s">
        <v>647</v>
      </c>
      <c r="F1039" t="s">
        <v>651</v>
      </c>
    </row>
    <row r="1040" spans="1:6" x14ac:dyDescent="0.2">
      <c r="A1040" t="s">
        <v>988</v>
      </c>
      <c r="B1040">
        <v>2037</v>
      </c>
      <c r="C1040" t="s">
        <v>702</v>
      </c>
      <c r="D1040" s="237" t="e">
        <f>IF(#REF!&lt;&gt;"",#REF!,"")</f>
        <v>#REF!</v>
      </c>
      <c r="E1040" t="s">
        <v>647</v>
      </c>
      <c r="F1040" t="s">
        <v>651</v>
      </c>
    </row>
    <row r="1041" spans="1:6" x14ac:dyDescent="0.2">
      <c r="A1041" t="s">
        <v>988</v>
      </c>
      <c r="B1041">
        <v>2038</v>
      </c>
      <c r="C1041" t="s">
        <v>703</v>
      </c>
      <c r="D1041" s="237" t="e">
        <f>IF(#REF!&lt;&gt;"",#REF!,"")</f>
        <v>#REF!</v>
      </c>
      <c r="E1041" t="s">
        <v>647</v>
      </c>
      <c r="F1041" t="s">
        <v>651</v>
      </c>
    </row>
    <row r="1042" spans="1:6" x14ac:dyDescent="0.2">
      <c r="A1042" t="s">
        <v>988</v>
      </c>
      <c r="B1042">
        <v>2039</v>
      </c>
      <c r="C1042" t="s">
        <v>704</v>
      </c>
      <c r="D1042" s="237" t="e">
        <f>IF(#REF!&lt;&gt;"",#REF!,"")</f>
        <v>#REF!</v>
      </c>
      <c r="E1042" t="s">
        <v>647</v>
      </c>
      <c r="F1042" t="s">
        <v>651</v>
      </c>
    </row>
    <row r="1043" spans="1:6" x14ac:dyDescent="0.2">
      <c r="A1043" t="s">
        <v>988</v>
      </c>
      <c r="B1043">
        <v>2040</v>
      </c>
      <c r="C1043" t="s">
        <v>769</v>
      </c>
      <c r="D1043" s="237" t="e">
        <f>IF(#REF!&lt;&gt;"",#REF!,"")</f>
        <v>#REF!</v>
      </c>
      <c r="E1043" t="s">
        <v>647</v>
      </c>
      <c r="F1043" t="s">
        <v>651</v>
      </c>
    </row>
    <row r="1044" spans="1:6" x14ac:dyDescent="0.2">
      <c r="A1044" t="s">
        <v>988</v>
      </c>
      <c r="B1044">
        <v>2042</v>
      </c>
      <c r="C1044" t="s">
        <v>796</v>
      </c>
      <c r="D1044" s="237" t="e">
        <f>IF(#REF!&lt;&gt;"",#REF!,"")</f>
        <v>#REF!</v>
      </c>
      <c r="E1044" t="s">
        <v>647</v>
      </c>
      <c r="F1044" t="s">
        <v>651</v>
      </c>
    </row>
    <row r="1045" spans="1:6" x14ac:dyDescent="0.2">
      <c r="A1045" t="s">
        <v>988</v>
      </c>
      <c r="B1045">
        <v>2043</v>
      </c>
      <c r="C1045" t="s">
        <v>667</v>
      </c>
      <c r="D1045" s="237" t="e">
        <f>IF(#REF!&lt;&gt;"",#REF!,"")</f>
        <v>#REF!</v>
      </c>
      <c r="E1045" t="s">
        <v>647</v>
      </c>
      <c r="F1045" t="s">
        <v>651</v>
      </c>
    </row>
    <row r="1046" spans="1:6" x14ac:dyDescent="0.2">
      <c r="A1046" t="s">
        <v>988</v>
      </c>
      <c r="B1046">
        <v>2044</v>
      </c>
      <c r="C1046" t="s">
        <v>771</v>
      </c>
      <c r="D1046" s="237" t="e">
        <f>IF(#REF!&lt;&gt;"",#REF!,"")</f>
        <v>#REF!</v>
      </c>
      <c r="E1046" t="s">
        <v>647</v>
      </c>
      <c r="F1046" t="s">
        <v>651</v>
      </c>
    </row>
    <row r="1047" spans="1:6" x14ac:dyDescent="0.2">
      <c r="A1047" t="s">
        <v>988</v>
      </c>
      <c r="B1047">
        <v>2045</v>
      </c>
      <c r="C1047" t="s">
        <v>772</v>
      </c>
      <c r="D1047" s="237" t="e">
        <f>IF(#REF!&lt;&gt;"",#REF!,"")</f>
        <v>#REF!</v>
      </c>
      <c r="E1047" t="s">
        <v>647</v>
      </c>
      <c r="F1047" t="s">
        <v>651</v>
      </c>
    </row>
    <row r="1048" spans="1:6" x14ac:dyDescent="0.2">
      <c r="A1048" t="s">
        <v>988</v>
      </c>
      <c r="B1048">
        <v>2046</v>
      </c>
      <c r="C1048" t="s">
        <v>773</v>
      </c>
      <c r="D1048" s="237" t="e">
        <f>IF(#REF!&lt;&gt;"",#REF!,"")</f>
        <v>#REF!</v>
      </c>
      <c r="E1048" t="s">
        <v>647</v>
      </c>
      <c r="F1048" t="s">
        <v>651</v>
      </c>
    </row>
    <row r="1049" spans="1:6" x14ac:dyDescent="0.2">
      <c r="A1049" t="s">
        <v>988</v>
      </c>
      <c r="B1049">
        <v>2047</v>
      </c>
      <c r="C1049" t="s">
        <v>774</v>
      </c>
      <c r="D1049" s="237" t="e">
        <f>IF(#REF!&lt;&gt;"",#REF!,"")</f>
        <v>#REF!</v>
      </c>
      <c r="E1049" t="s">
        <v>647</v>
      </c>
      <c r="F1049" t="s">
        <v>651</v>
      </c>
    </row>
    <row r="1050" spans="1:6" x14ac:dyDescent="0.2">
      <c r="A1050" t="s">
        <v>988</v>
      </c>
      <c r="B1050">
        <v>2048</v>
      </c>
      <c r="C1050" t="s">
        <v>775</v>
      </c>
      <c r="D1050" s="237" t="e">
        <f>IF(#REF!&lt;&gt;"",#REF!,"")</f>
        <v>#REF!</v>
      </c>
      <c r="E1050" t="s">
        <v>647</v>
      </c>
      <c r="F1050" t="s">
        <v>651</v>
      </c>
    </row>
    <row r="1051" spans="1:6" x14ac:dyDescent="0.2">
      <c r="A1051" t="s">
        <v>988</v>
      </c>
      <c r="B1051">
        <v>2050</v>
      </c>
      <c r="C1051" t="s">
        <v>797</v>
      </c>
      <c r="D1051" s="237" t="e">
        <f>IF(#REF!&lt;&gt;"",#REF!,"")</f>
        <v>#REF!</v>
      </c>
      <c r="E1051" t="s">
        <v>647</v>
      </c>
      <c r="F1051" t="s">
        <v>651</v>
      </c>
    </row>
    <row r="1052" spans="1:6" x14ac:dyDescent="0.2">
      <c r="A1052" t="s">
        <v>988</v>
      </c>
      <c r="B1052">
        <v>2051</v>
      </c>
      <c r="C1052" t="s">
        <v>835</v>
      </c>
      <c r="D1052" s="237" t="e">
        <f>IF(#REF!&lt;&gt;"",#REF!,"")</f>
        <v>#REF!</v>
      </c>
      <c r="E1052" t="s">
        <v>647</v>
      </c>
      <c r="F1052" t="s">
        <v>651</v>
      </c>
    </row>
    <row r="1053" spans="1:6" x14ac:dyDescent="0.2">
      <c r="A1053" t="s">
        <v>988</v>
      </c>
      <c r="B1053">
        <v>2052</v>
      </c>
      <c r="C1053" t="s">
        <v>777</v>
      </c>
      <c r="D1053" s="237" t="e">
        <f>IF(#REF!&lt;&gt;"",#REF!,"")</f>
        <v>#REF!</v>
      </c>
      <c r="E1053" t="s">
        <v>647</v>
      </c>
      <c r="F1053" t="s">
        <v>651</v>
      </c>
    </row>
    <row r="1054" spans="1:6" x14ac:dyDescent="0.2">
      <c r="A1054" t="s">
        <v>988</v>
      </c>
      <c r="B1054">
        <v>2053</v>
      </c>
      <c r="C1054" t="s">
        <v>778</v>
      </c>
      <c r="D1054" s="237" t="e">
        <f>IF(#REF!&lt;&gt;"",#REF!,"")</f>
        <v>#REF!</v>
      </c>
      <c r="E1054" t="s">
        <v>647</v>
      </c>
      <c r="F1054" t="s">
        <v>651</v>
      </c>
    </row>
    <row r="1055" spans="1:6" x14ac:dyDescent="0.2">
      <c r="A1055" t="s">
        <v>988</v>
      </c>
      <c r="B1055">
        <v>2054</v>
      </c>
      <c r="C1055" t="s">
        <v>779</v>
      </c>
      <c r="D1055" s="237" t="e">
        <f>IF(#REF!&lt;&gt;"",#REF!,"")</f>
        <v>#REF!</v>
      </c>
      <c r="E1055" t="s">
        <v>647</v>
      </c>
      <c r="F1055" t="s">
        <v>651</v>
      </c>
    </row>
    <row r="1056" spans="1:6" x14ac:dyDescent="0.2">
      <c r="A1056" t="s">
        <v>988</v>
      </c>
      <c r="B1056">
        <v>2055</v>
      </c>
      <c r="C1056" t="s">
        <v>780</v>
      </c>
      <c r="D1056" s="237" t="e">
        <f>IF(#REF!&lt;&gt;"",#REF!,"")</f>
        <v>#REF!</v>
      </c>
      <c r="E1056" t="s">
        <v>647</v>
      </c>
      <c r="F1056" t="s">
        <v>651</v>
      </c>
    </row>
    <row r="1057" spans="1:6" x14ac:dyDescent="0.2">
      <c r="A1057" t="s">
        <v>988</v>
      </c>
      <c r="B1057">
        <v>2056</v>
      </c>
      <c r="C1057" t="s">
        <v>781</v>
      </c>
      <c r="D1057" s="237" t="e">
        <f>IF(#REF!&lt;&gt;"",#REF!,"")</f>
        <v>#REF!</v>
      </c>
      <c r="E1057" t="s">
        <v>647</v>
      </c>
      <c r="F1057" t="s">
        <v>651</v>
      </c>
    </row>
    <row r="1058" spans="1:6" x14ac:dyDescent="0.2">
      <c r="A1058" t="s">
        <v>988</v>
      </c>
      <c r="B1058">
        <v>2060</v>
      </c>
      <c r="C1058" t="s">
        <v>798</v>
      </c>
      <c r="D1058" s="237" t="e">
        <f>IF(#REF!&lt;&gt;"",#REF!,"")</f>
        <v>#REF!</v>
      </c>
      <c r="E1058" t="s">
        <v>647</v>
      </c>
      <c r="F1058" t="s">
        <v>651</v>
      </c>
    </row>
    <row r="1059" spans="1:6" x14ac:dyDescent="0.2">
      <c r="A1059" t="s">
        <v>988</v>
      </c>
      <c r="B1059">
        <v>2061</v>
      </c>
      <c r="C1059" t="s">
        <v>836</v>
      </c>
      <c r="D1059" s="237" t="e">
        <f>IF(#REF!&lt;&gt;"",#REF!,"")</f>
        <v>#REF!</v>
      </c>
      <c r="E1059" t="s">
        <v>647</v>
      </c>
      <c r="F1059" t="s">
        <v>651</v>
      </c>
    </row>
    <row r="1060" spans="1:6" x14ac:dyDescent="0.2">
      <c r="A1060" t="s">
        <v>988</v>
      </c>
      <c r="B1060">
        <v>2062</v>
      </c>
      <c r="C1060" t="s">
        <v>783</v>
      </c>
      <c r="D1060" s="237" t="e">
        <f>IF(#REF!&lt;&gt;"",#REF!,"")</f>
        <v>#REF!</v>
      </c>
      <c r="E1060" t="s">
        <v>647</v>
      </c>
      <c r="F1060" t="s">
        <v>651</v>
      </c>
    </row>
    <row r="1061" spans="1:6" x14ac:dyDescent="0.2">
      <c r="A1061" t="s">
        <v>988</v>
      </c>
      <c r="B1061">
        <v>2063</v>
      </c>
      <c r="C1061" t="s">
        <v>784</v>
      </c>
      <c r="D1061" s="237" t="e">
        <f>IF(#REF!&lt;&gt;"",#REF!,"")</f>
        <v>#REF!</v>
      </c>
      <c r="E1061" t="s">
        <v>647</v>
      </c>
      <c r="F1061" t="s">
        <v>651</v>
      </c>
    </row>
    <row r="1062" spans="1:6" x14ac:dyDescent="0.2">
      <c r="A1062" t="s">
        <v>988</v>
      </c>
      <c r="B1062">
        <v>2064</v>
      </c>
      <c r="C1062" t="s">
        <v>785</v>
      </c>
      <c r="D1062" s="237" t="e">
        <f>IF(#REF!&lt;&gt;"",#REF!,"")</f>
        <v>#REF!</v>
      </c>
      <c r="E1062" t="s">
        <v>647</v>
      </c>
      <c r="F1062" t="s">
        <v>651</v>
      </c>
    </row>
    <row r="1063" spans="1:6" x14ac:dyDescent="0.2">
      <c r="A1063" t="s">
        <v>988</v>
      </c>
      <c r="B1063">
        <v>2065</v>
      </c>
      <c r="C1063" t="s">
        <v>786</v>
      </c>
      <c r="D1063" s="237" t="e">
        <f>IF(#REF!&lt;&gt;"",#REF!,"")</f>
        <v>#REF!</v>
      </c>
      <c r="E1063" t="s">
        <v>647</v>
      </c>
      <c r="F1063" t="s">
        <v>651</v>
      </c>
    </row>
    <row r="1064" spans="1:6" x14ac:dyDescent="0.2">
      <c r="A1064" t="s">
        <v>988</v>
      </c>
      <c r="B1064">
        <v>2066</v>
      </c>
      <c r="C1064" t="s">
        <v>787</v>
      </c>
      <c r="D1064" s="237" t="e">
        <f>IF(#REF!&lt;&gt;"",#REF!,"")</f>
        <v>#REF!</v>
      </c>
      <c r="E1064" t="s">
        <v>647</v>
      </c>
      <c r="F1064" t="s">
        <v>651</v>
      </c>
    </row>
    <row r="1065" spans="1:6" x14ac:dyDescent="0.2">
      <c r="A1065" t="s">
        <v>988</v>
      </c>
      <c r="B1065">
        <v>2073</v>
      </c>
      <c r="C1065" t="s">
        <v>669</v>
      </c>
      <c r="D1065" s="237" t="e">
        <f>IF(#REF!&lt;&gt;"",#REF!,"")</f>
        <v>#REF!</v>
      </c>
      <c r="E1065" t="s">
        <v>647</v>
      </c>
      <c r="F1065" t="s">
        <v>651</v>
      </c>
    </row>
    <row r="1066" spans="1:6" x14ac:dyDescent="0.2">
      <c r="A1066" t="s">
        <v>988</v>
      </c>
      <c r="B1066">
        <v>2074</v>
      </c>
      <c r="C1066" t="s">
        <v>793</v>
      </c>
      <c r="D1066" s="237" t="e">
        <f>IF(#REF!&lt;&gt;"",#REF!,"")</f>
        <v>#REF!</v>
      </c>
      <c r="E1066" t="s">
        <v>647</v>
      </c>
      <c r="F1066" t="s">
        <v>651</v>
      </c>
    </row>
    <row r="1067" spans="1:6" x14ac:dyDescent="0.2">
      <c r="A1067" t="s">
        <v>988</v>
      </c>
      <c r="B1067">
        <v>2076</v>
      </c>
      <c r="C1067" t="s">
        <v>952</v>
      </c>
      <c r="D1067" s="237" t="e">
        <f>IF(#REF!&lt;&gt;"",#REF!,"")</f>
        <v>#REF!</v>
      </c>
      <c r="E1067" t="s">
        <v>647</v>
      </c>
      <c r="F1067" t="s">
        <v>651</v>
      </c>
    </row>
    <row r="1068" spans="1:6" x14ac:dyDescent="0.2">
      <c r="A1068" t="s">
        <v>988</v>
      </c>
      <c r="B1068">
        <v>2078</v>
      </c>
      <c r="C1068" t="s">
        <v>983</v>
      </c>
      <c r="D1068" t="e">
        <f>IF(#REF!&lt;&gt;"",#REF!,"")</f>
        <v>#REF!</v>
      </c>
      <c r="E1068" t="s">
        <v>647</v>
      </c>
      <c r="F1068" t="s">
        <v>962</v>
      </c>
    </row>
    <row r="1069" spans="1:6" x14ac:dyDescent="0.2">
      <c r="A1069" t="s">
        <v>988</v>
      </c>
      <c r="B1069">
        <v>2080</v>
      </c>
      <c r="C1069" t="s">
        <v>884</v>
      </c>
      <c r="D1069" s="237" t="e">
        <f>IF(#REF!&lt;&gt;"",#REF!,"")</f>
        <v>#REF!</v>
      </c>
      <c r="E1069" t="s">
        <v>647</v>
      </c>
      <c r="F1069" t="s">
        <v>651</v>
      </c>
    </row>
    <row r="1070" spans="1:6" x14ac:dyDescent="0.2">
      <c r="A1070" t="s">
        <v>988</v>
      </c>
      <c r="B1070">
        <v>2082</v>
      </c>
      <c r="C1070" t="s">
        <v>984</v>
      </c>
      <c r="D1070" s="237" t="e">
        <f>IF(#REF!&lt;&gt;"",#REF!,"")</f>
        <v>#REF!</v>
      </c>
      <c r="E1070" t="s">
        <v>647</v>
      </c>
      <c r="F1070" t="s">
        <v>651</v>
      </c>
    </row>
    <row r="1071" spans="1:6" x14ac:dyDescent="0.2">
      <c r="A1071" t="s">
        <v>988</v>
      </c>
      <c r="B1071">
        <v>2085</v>
      </c>
      <c r="C1071" t="s">
        <v>985</v>
      </c>
      <c r="D1071" s="237" t="e">
        <f>IF(#REF!&lt;&gt;"",#REF!,"")</f>
        <v>#REF!</v>
      </c>
      <c r="E1071" t="s">
        <v>647</v>
      </c>
      <c r="F1071" t="s">
        <v>651</v>
      </c>
    </row>
    <row r="1072" spans="1:6" x14ac:dyDescent="0.2">
      <c r="A1072" t="s">
        <v>988</v>
      </c>
      <c r="B1072">
        <v>2087</v>
      </c>
      <c r="C1072" t="s">
        <v>986</v>
      </c>
      <c r="D1072" s="238" t="e">
        <f>IF(#REF!&lt;&gt;"",#REF!,"")</f>
        <v>#REF!</v>
      </c>
      <c r="E1072" t="s">
        <v>647</v>
      </c>
      <c r="F1072" t="s">
        <v>668</v>
      </c>
    </row>
    <row r="1073" spans="1:6" x14ac:dyDescent="0.2">
      <c r="A1073" t="s">
        <v>988</v>
      </c>
      <c r="B1073">
        <v>2089</v>
      </c>
      <c r="C1073" t="s">
        <v>987</v>
      </c>
      <c r="D1073" s="243" t="e">
        <f>IF(#REF!&lt;&gt;"",#REF!,"")</f>
        <v>#REF!</v>
      </c>
      <c r="E1073" t="s">
        <v>647</v>
      </c>
      <c r="F1073" t="s">
        <v>815</v>
      </c>
    </row>
    <row r="1074" spans="1:6" x14ac:dyDescent="0.2">
      <c r="A1074" t="s">
        <v>989</v>
      </c>
      <c r="B1074">
        <v>2109</v>
      </c>
      <c r="C1074" t="s">
        <v>821</v>
      </c>
      <c r="D1074" s="237" t="e">
        <f>IF(#REF!&lt;&gt;"",#REF!,"")</f>
        <v>#REF!</v>
      </c>
      <c r="E1074" t="s">
        <v>647</v>
      </c>
      <c r="F1074" t="s">
        <v>651</v>
      </c>
    </row>
    <row r="1075" spans="1:6" x14ac:dyDescent="0.2">
      <c r="A1075" t="s">
        <v>989</v>
      </c>
      <c r="B1075">
        <v>2110</v>
      </c>
      <c r="C1075" t="s">
        <v>827</v>
      </c>
      <c r="D1075" s="237" t="e">
        <f>IF(#REF!&lt;&gt;"",#REF!,"")</f>
        <v>#REF!</v>
      </c>
      <c r="E1075" t="s">
        <v>647</v>
      </c>
      <c r="F1075" t="s">
        <v>651</v>
      </c>
    </row>
    <row r="1076" spans="1:6" x14ac:dyDescent="0.2">
      <c r="A1076" t="s">
        <v>989</v>
      </c>
      <c r="B1076">
        <v>2111</v>
      </c>
      <c r="C1076" t="s">
        <v>673</v>
      </c>
      <c r="D1076" s="237" t="e">
        <f>IF(#REF!&lt;&gt;"",#REF!,"")</f>
        <v>#REF!</v>
      </c>
      <c r="E1076" t="s">
        <v>647</v>
      </c>
      <c r="F1076" t="s">
        <v>651</v>
      </c>
    </row>
    <row r="1077" spans="1:6" x14ac:dyDescent="0.2">
      <c r="A1077" t="s">
        <v>989</v>
      </c>
      <c r="B1077">
        <v>2112</v>
      </c>
      <c r="C1077" t="s">
        <v>714</v>
      </c>
      <c r="D1077" s="237" t="e">
        <f>IF(#REF!&lt;&gt;"",#REF!,"")</f>
        <v>#REF!</v>
      </c>
      <c r="E1077" t="s">
        <v>647</v>
      </c>
      <c r="F1077" t="s">
        <v>651</v>
      </c>
    </row>
    <row r="1078" spans="1:6" x14ac:dyDescent="0.2">
      <c r="A1078" t="s">
        <v>989</v>
      </c>
      <c r="B1078">
        <v>2113</v>
      </c>
      <c r="C1078" t="s">
        <v>715</v>
      </c>
      <c r="D1078" s="237" t="e">
        <f>IF(#REF!&lt;&gt;"",#REF!,"")</f>
        <v>#REF!</v>
      </c>
      <c r="E1078" t="s">
        <v>647</v>
      </c>
      <c r="F1078" t="s">
        <v>651</v>
      </c>
    </row>
    <row r="1079" spans="1:6" x14ac:dyDescent="0.2">
      <c r="A1079" t="s">
        <v>989</v>
      </c>
      <c r="B1079">
        <v>2114</v>
      </c>
      <c r="C1079" t="s">
        <v>674</v>
      </c>
      <c r="D1079" s="237" t="e">
        <f>IF(#REF!&lt;&gt;"",#REF!,"")</f>
        <v>#REF!</v>
      </c>
      <c r="E1079" t="s">
        <v>647</v>
      </c>
      <c r="F1079" t="s">
        <v>651</v>
      </c>
    </row>
    <row r="1080" spans="1:6" x14ac:dyDescent="0.2">
      <c r="A1080" t="s">
        <v>989</v>
      </c>
      <c r="B1080">
        <v>2115</v>
      </c>
      <c r="C1080" t="s">
        <v>716</v>
      </c>
      <c r="D1080" s="237" t="e">
        <f>IF(#REF!&lt;&gt;"",#REF!,"")</f>
        <v>#REF!</v>
      </c>
      <c r="E1080" t="s">
        <v>647</v>
      </c>
      <c r="F1080" t="s">
        <v>651</v>
      </c>
    </row>
    <row r="1081" spans="1:6" x14ac:dyDescent="0.2">
      <c r="A1081" t="s">
        <v>989</v>
      </c>
      <c r="B1081">
        <v>2116</v>
      </c>
      <c r="C1081" t="s">
        <v>980</v>
      </c>
      <c r="D1081" s="237" t="e">
        <f>IF(#REF!&lt;&gt;"",#REF!,"")</f>
        <v>#REF!</v>
      </c>
      <c r="E1081" t="s">
        <v>647</v>
      </c>
      <c r="F1081" t="s">
        <v>651</v>
      </c>
    </row>
    <row r="1082" spans="1:6" x14ac:dyDescent="0.2">
      <c r="A1082" t="s">
        <v>989</v>
      </c>
      <c r="B1082">
        <v>2118</v>
      </c>
      <c r="C1082" t="s">
        <v>943</v>
      </c>
      <c r="D1082" s="237" t="e">
        <f>IF(#REF!&lt;&gt;"",#REF!,"")</f>
        <v>#REF!</v>
      </c>
      <c r="E1082" t="s">
        <v>647</v>
      </c>
      <c r="F1082" t="s">
        <v>651</v>
      </c>
    </row>
    <row r="1083" spans="1:6" x14ac:dyDescent="0.2">
      <c r="A1083" t="s">
        <v>989</v>
      </c>
      <c r="B1083">
        <v>2119</v>
      </c>
      <c r="C1083" t="s">
        <v>828</v>
      </c>
      <c r="D1083" s="237" t="e">
        <f>IF(#REF!&lt;&gt;"",#REF!,"")</f>
        <v>#REF!</v>
      </c>
      <c r="E1083" t="s">
        <v>647</v>
      </c>
      <c r="F1083" t="s">
        <v>651</v>
      </c>
    </row>
    <row r="1084" spans="1:6" x14ac:dyDescent="0.2">
      <c r="A1084" t="s">
        <v>989</v>
      </c>
      <c r="B1084">
        <v>2120</v>
      </c>
      <c r="C1084" t="s">
        <v>675</v>
      </c>
      <c r="D1084" s="237" t="e">
        <f>IF(#REF!&lt;&gt;"",#REF!,"")</f>
        <v>#REF!</v>
      </c>
      <c r="E1084" t="s">
        <v>647</v>
      </c>
      <c r="F1084" t="s">
        <v>651</v>
      </c>
    </row>
    <row r="1085" spans="1:6" x14ac:dyDescent="0.2">
      <c r="A1085" t="s">
        <v>989</v>
      </c>
      <c r="B1085">
        <v>2121</v>
      </c>
      <c r="C1085" t="s">
        <v>719</v>
      </c>
      <c r="D1085" s="237" t="e">
        <f>IF(#REF!&lt;&gt;"",#REF!,"")</f>
        <v>#REF!</v>
      </c>
      <c r="E1085" t="s">
        <v>647</v>
      </c>
      <c r="F1085" t="s">
        <v>651</v>
      </c>
    </row>
    <row r="1086" spans="1:6" x14ac:dyDescent="0.2">
      <c r="A1086" t="s">
        <v>989</v>
      </c>
      <c r="B1086">
        <v>2122</v>
      </c>
      <c r="C1086" t="s">
        <v>720</v>
      </c>
      <c r="D1086" s="237" t="e">
        <f>IF(#REF!&lt;&gt;"",#REF!,"")</f>
        <v>#REF!</v>
      </c>
      <c r="E1086" t="s">
        <v>647</v>
      </c>
      <c r="F1086" t="s">
        <v>651</v>
      </c>
    </row>
    <row r="1087" spans="1:6" x14ac:dyDescent="0.2">
      <c r="A1087" t="s">
        <v>989</v>
      </c>
      <c r="B1087">
        <v>2123</v>
      </c>
      <c r="C1087" t="s">
        <v>676</v>
      </c>
      <c r="D1087" s="237" t="e">
        <f>IF(#REF!&lt;&gt;"",#REF!,"")</f>
        <v>#REF!</v>
      </c>
      <c r="E1087" t="s">
        <v>647</v>
      </c>
      <c r="F1087" t="s">
        <v>651</v>
      </c>
    </row>
    <row r="1088" spans="1:6" x14ac:dyDescent="0.2">
      <c r="A1088" t="s">
        <v>989</v>
      </c>
      <c r="B1088">
        <v>2124</v>
      </c>
      <c r="C1088" t="s">
        <v>721</v>
      </c>
      <c r="D1088" s="237" t="e">
        <f>IF(#REF!&lt;&gt;"",#REF!,"")</f>
        <v>#REF!</v>
      </c>
      <c r="E1088" t="s">
        <v>647</v>
      </c>
      <c r="F1088" t="s">
        <v>651</v>
      </c>
    </row>
    <row r="1089" spans="1:6" x14ac:dyDescent="0.2">
      <c r="A1089" t="s">
        <v>989</v>
      </c>
      <c r="B1089">
        <v>2126</v>
      </c>
      <c r="C1089" t="s">
        <v>954</v>
      </c>
      <c r="D1089" s="237" t="e">
        <f>IF(#REF!&lt;&gt;"",#REF!,"")</f>
        <v>#REF!</v>
      </c>
      <c r="E1089" t="s">
        <v>647</v>
      </c>
      <c r="F1089" t="s">
        <v>651</v>
      </c>
    </row>
    <row r="1090" spans="1:6" x14ac:dyDescent="0.2">
      <c r="A1090" t="s">
        <v>989</v>
      </c>
      <c r="B1090">
        <v>2128</v>
      </c>
      <c r="C1090" t="s">
        <v>981</v>
      </c>
      <c r="D1090" t="e">
        <f>IF(#REF!&lt;&gt;"",#REF!,"")</f>
        <v>#REF!</v>
      </c>
      <c r="E1090" t="s">
        <v>647</v>
      </c>
      <c r="F1090" t="s">
        <v>962</v>
      </c>
    </row>
    <row r="1091" spans="1:6" x14ac:dyDescent="0.2">
      <c r="A1091" t="s">
        <v>989</v>
      </c>
      <c r="B1091">
        <v>2130</v>
      </c>
      <c r="C1091" t="s">
        <v>856</v>
      </c>
      <c r="D1091" s="237" t="e">
        <f>IF(#REF!&lt;&gt;"",#REF!,"")</f>
        <v>#REF!</v>
      </c>
      <c r="E1091" t="s">
        <v>647</v>
      </c>
      <c r="F1091" t="s">
        <v>651</v>
      </c>
    </row>
    <row r="1092" spans="1:6" x14ac:dyDescent="0.2">
      <c r="A1092" t="s">
        <v>989</v>
      </c>
      <c r="B1092">
        <v>2133</v>
      </c>
      <c r="C1092" t="s">
        <v>806</v>
      </c>
      <c r="D1092" s="237" t="e">
        <f>IF(#REF!&lt;&gt;"",#REF!,"")</f>
        <v>#REF!</v>
      </c>
      <c r="E1092" t="s">
        <v>647</v>
      </c>
      <c r="F1092" t="s">
        <v>651</v>
      </c>
    </row>
    <row r="1093" spans="1:6" x14ac:dyDescent="0.2">
      <c r="A1093" t="s">
        <v>989</v>
      </c>
      <c r="B1093">
        <v>2134</v>
      </c>
      <c r="C1093" t="s">
        <v>654</v>
      </c>
      <c r="D1093" s="237" t="e">
        <f>IF(#REF!&lt;&gt;"",#REF!,"")</f>
        <v>#REF!</v>
      </c>
      <c r="E1093" t="s">
        <v>647</v>
      </c>
      <c r="F1093" t="s">
        <v>651</v>
      </c>
    </row>
    <row r="1094" spans="1:6" x14ac:dyDescent="0.2">
      <c r="A1094" t="s">
        <v>989</v>
      </c>
      <c r="B1094">
        <v>2135</v>
      </c>
      <c r="C1094" t="s">
        <v>677</v>
      </c>
      <c r="D1094" s="237" t="e">
        <f>IF(#REF!&lt;&gt;"",#REF!,"")</f>
        <v>#REF!</v>
      </c>
      <c r="E1094" t="s">
        <v>647</v>
      </c>
      <c r="F1094" t="s">
        <v>651</v>
      </c>
    </row>
    <row r="1095" spans="1:6" x14ac:dyDescent="0.2">
      <c r="A1095" t="s">
        <v>989</v>
      </c>
      <c r="B1095">
        <v>2136</v>
      </c>
      <c r="C1095" t="s">
        <v>725</v>
      </c>
      <c r="D1095" s="237" t="e">
        <f>IF(#REF!&lt;&gt;"",#REF!,"")</f>
        <v>#REF!</v>
      </c>
      <c r="E1095" t="s">
        <v>647</v>
      </c>
      <c r="F1095" t="s">
        <v>651</v>
      </c>
    </row>
    <row r="1096" spans="1:6" x14ac:dyDescent="0.2">
      <c r="A1096" t="s">
        <v>989</v>
      </c>
      <c r="B1096">
        <v>2137</v>
      </c>
      <c r="C1096" t="s">
        <v>726</v>
      </c>
      <c r="D1096" s="237" t="e">
        <f>IF(#REF!&lt;&gt;"",#REF!,"")</f>
        <v>#REF!</v>
      </c>
      <c r="E1096" t="s">
        <v>647</v>
      </c>
      <c r="F1096" t="s">
        <v>651</v>
      </c>
    </row>
    <row r="1097" spans="1:6" x14ac:dyDescent="0.2">
      <c r="A1097" t="s">
        <v>989</v>
      </c>
      <c r="B1097">
        <v>2138</v>
      </c>
      <c r="C1097" t="s">
        <v>678</v>
      </c>
      <c r="D1097" s="237" t="e">
        <f>IF(#REF!&lt;&gt;"",#REF!,"")</f>
        <v>#REF!</v>
      </c>
      <c r="E1097" t="s">
        <v>647</v>
      </c>
      <c r="F1097" t="s">
        <v>651</v>
      </c>
    </row>
    <row r="1098" spans="1:6" x14ac:dyDescent="0.2">
      <c r="A1098" t="s">
        <v>989</v>
      </c>
      <c r="B1098">
        <v>2139</v>
      </c>
      <c r="C1098" t="s">
        <v>727</v>
      </c>
      <c r="D1098" s="237" t="e">
        <f>IF(#REF!&lt;&gt;"",#REF!,"")</f>
        <v>#REF!</v>
      </c>
      <c r="E1098" t="s">
        <v>647</v>
      </c>
      <c r="F1098" t="s">
        <v>651</v>
      </c>
    </row>
    <row r="1099" spans="1:6" x14ac:dyDescent="0.2">
      <c r="A1099" t="s">
        <v>989</v>
      </c>
      <c r="B1099">
        <v>2142</v>
      </c>
      <c r="C1099" t="s">
        <v>807</v>
      </c>
      <c r="D1099" s="237" t="e">
        <f>IF(#REF!&lt;&gt;"",#REF!,"")</f>
        <v>#REF!</v>
      </c>
      <c r="E1099" t="s">
        <v>647</v>
      </c>
      <c r="F1099" t="s">
        <v>651</v>
      </c>
    </row>
    <row r="1100" spans="1:6" x14ac:dyDescent="0.2">
      <c r="A1100" t="s">
        <v>989</v>
      </c>
      <c r="B1100">
        <v>2143</v>
      </c>
      <c r="C1100" t="s">
        <v>829</v>
      </c>
      <c r="D1100" s="237" t="e">
        <f>IF(#REF!&lt;&gt;"",#REF!,"")</f>
        <v>#REF!</v>
      </c>
      <c r="E1100" t="s">
        <v>647</v>
      </c>
      <c r="F1100" t="s">
        <v>651</v>
      </c>
    </row>
    <row r="1101" spans="1:6" x14ac:dyDescent="0.2">
      <c r="A1101" t="s">
        <v>989</v>
      </c>
      <c r="B1101">
        <v>2144</v>
      </c>
      <c r="C1101" t="s">
        <v>679</v>
      </c>
      <c r="D1101" s="237" t="e">
        <f>IF(#REF!&lt;&gt;"",#REF!,"")</f>
        <v>#REF!</v>
      </c>
      <c r="E1101" t="s">
        <v>647</v>
      </c>
      <c r="F1101" t="s">
        <v>651</v>
      </c>
    </row>
    <row r="1102" spans="1:6" x14ac:dyDescent="0.2">
      <c r="A1102" t="s">
        <v>989</v>
      </c>
      <c r="B1102">
        <v>2145</v>
      </c>
      <c r="C1102" t="s">
        <v>730</v>
      </c>
      <c r="D1102" s="237" t="e">
        <f>IF(#REF!&lt;&gt;"",#REF!,"")</f>
        <v>#REF!</v>
      </c>
      <c r="E1102" t="s">
        <v>647</v>
      </c>
      <c r="F1102" t="s">
        <v>651</v>
      </c>
    </row>
    <row r="1103" spans="1:6" x14ac:dyDescent="0.2">
      <c r="A1103" t="s">
        <v>989</v>
      </c>
      <c r="B1103">
        <v>2146</v>
      </c>
      <c r="C1103" t="s">
        <v>731</v>
      </c>
      <c r="D1103" s="237" t="e">
        <f>IF(#REF!&lt;&gt;"",#REF!,"")</f>
        <v>#REF!</v>
      </c>
      <c r="E1103" t="s">
        <v>647</v>
      </c>
      <c r="F1103" t="s">
        <v>651</v>
      </c>
    </row>
    <row r="1104" spans="1:6" x14ac:dyDescent="0.2">
      <c r="A1104" t="s">
        <v>989</v>
      </c>
      <c r="B1104">
        <v>2147</v>
      </c>
      <c r="C1104" t="s">
        <v>680</v>
      </c>
      <c r="D1104" s="237" t="e">
        <f>IF(#REF!&lt;&gt;"",#REF!,"")</f>
        <v>#REF!</v>
      </c>
      <c r="E1104" t="s">
        <v>647</v>
      </c>
      <c r="F1104" t="s">
        <v>651</v>
      </c>
    </row>
    <row r="1105" spans="1:6" x14ac:dyDescent="0.2">
      <c r="A1105" t="s">
        <v>989</v>
      </c>
      <c r="B1105">
        <v>2148</v>
      </c>
      <c r="C1105" t="s">
        <v>732</v>
      </c>
      <c r="D1105" s="237" t="e">
        <f>IF(#REF!&lt;&gt;"",#REF!,"")</f>
        <v>#REF!</v>
      </c>
      <c r="E1105" t="s">
        <v>647</v>
      </c>
      <c r="F1105" t="s">
        <v>651</v>
      </c>
    </row>
    <row r="1106" spans="1:6" x14ac:dyDescent="0.2">
      <c r="A1106" t="s">
        <v>989</v>
      </c>
      <c r="B1106">
        <v>2149</v>
      </c>
      <c r="C1106" t="s">
        <v>955</v>
      </c>
      <c r="D1106" s="237" t="e">
        <f>IF(#REF!&lt;&gt;"",#REF!,"")</f>
        <v>#REF!</v>
      </c>
      <c r="E1106" t="s">
        <v>647</v>
      </c>
      <c r="F1106" t="s">
        <v>651</v>
      </c>
    </row>
    <row r="1107" spans="1:6" x14ac:dyDescent="0.2">
      <c r="A1107" t="s">
        <v>989</v>
      </c>
      <c r="B1107">
        <v>2150</v>
      </c>
      <c r="C1107" t="s">
        <v>656</v>
      </c>
      <c r="D1107" s="237" t="e">
        <f>IF(#REF!&lt;&gt;"",#REF!,"")</f>
        <v>#REF!</v>
      </c>
      <c r="E1107" t="s">
        <v>647</v>
      </c>
      <c r="F1107" t="s">
        <v>651</v>
      </c>
    </row>
    <row r="1108" spans="1:6" x14ac:dyDescent="0.2">
      <c r="A1108" t="s">
        <v>989</v>
      </c>
      <c r="B1108">
        <v>2151</v>
      </c>
      <c r="C1108" t="s">
        <v>681</v>
      </c>
      <c r="D1108" s="237" t="e">
        <f>IF(#REF!&lt;&gt;"",#REF!,"")</f>
        <v>#REF!</v>
      </c>
      <c r="E1108" t="s">
        <v>647</v>
      </c>
      <c r="F1108" t="s">
        <v>651</v>
      </c>
    </row>
    <row r="1109" spans="1:6" x14ac:dyDescent="0.2">
      <c r="A1109" t="s">
        <v>989</v>
      </c>
      <c r="B1109">
        <v>2152</v>
      </c>
      <c r="C1109" t="s">
        <v>735</v>
      </c>
      <c r="D1109" s="237" t="e">
        <f>IF(#REF!&lt;&gt;"",#REF!,"")</f>
        <v>#REF!</v>
      </c>
      <c r="E1109" t="s">
        <v>647</v>
      </c>
      <c r="F1109" t="s">
        <v>651</v>
      </c>
    </row>
    <row r="1110" spans="1:6" x14ac:dyDescent="0.2">
      <c r="A1110" t="s">
        <v>989</v>
      </c>
      <c r="B1110">
        <v>2153</v>
      </c>
      <c r="C1110" t="s">
        <v>736</v>
      </c>
      <c r="D1110" s="237" t="e">
        <f>IF(#REF!&lt;&gt;"",#REF!,"")</f>
        <v>#REF!</v>
      </c>
      <c r="E1110" t="s">
        <v>647</v>
      </c>
      <c r="F1110" t="s">
        <v>651</v>
      </c>
    </row>
    <row r="1111" spans="1:6" x14ac:dyDescent="0.2">
      <c r="A1111" t="s">
        <v>989</v>
      </c>
      <c r="B1111">
        <v>2154</v>
      </c>
      <c r="C1111" t="s">
        <v>682</v>
      </c>
      <c r="D1111" s="237" t="e">
        <f>IF(#REF!&lt;&gt;"",#REF!,"")</f>
        <v>#REF!</v>
      </c>
      <c r="E1111" t="s">
        <v>647</v>
      </c>
      <c r="F1111" t="s">
        <v>651</v>
      </c>
    </row>
    <row r="1112" spans="1:6" x14ac:dyDescent="0.2">
      <c r="A1112" t="s">
        <v>989</v>
      </c>
      <c r="B1112">
        <v>2155</v>
      </c>
      <c r="C1112" t="s">
        <v>737</v>
      </c>
      <c r="D1112" s="237" t="e">
        <f>IF(#REF!&lt;&gt;"",#REF!,"")</f>
        <v>#REF!</v>
      </c>
      <c r="E1112" t="s">
        <v>647</v>
      </c>
      <c r="F1112" t="s">
        <v>651</v>
      </c>
    </row>
    <row r="1113" spans="1:6" x14ac:dyDescent="0.2">
      <c r="A1113" t="s">
        <v>989</v>
      </c>
      <c r="B1113">
        <v>2156</v>
      </c>
      <c r="C1113" t="s">
        <v>982</v>
      </c>
      <c r="D1113" s="237" t="e">
        <f>IF(#REF!&lt;&gt;"",#REF!,"")</f>
        <v>#REF!</v>
      </c>
      <c r="E1113" t="s">
        <v>647</v>
      </c>
      <c r="F1113" t="s">
        <v>651</v>
      </c>
    </row>
    <row r="1114" spans="1:6" x14ac:dyDescent="0.2">
      <c r="A1114" t="s">
        <v>989</v>
      </c>
      <c r="B1114">
        <v>2158</v>
      </c>
      <c r="C1114" t="s">
        <v>823</v>
      </c>
      <c r="D1114" s="237" t="e">
        <f>IF(#REF!&lt;&gt;"",#REF!,"")</f>
        <v>#REF!</v>
      </c>
      <c r="E1114" t="s">
        <v>647</v>
      </c>
      <c r="F1114" t="s">
        <v>651</v>
      </c>
    </row>
    <row r="1115" spans="1:6" x14ac:dyDescent="0.2">
      <c r="A1115" t="s">
        <v>989</v>
      </c>
      <c r="B1115">
        <v>2159</v>
      </c>
      <c r="C1115" t="s">
        <v>657</v>
      </c>
      <c r="D1115" s="237" t="e">
        <f>IF(#REF!&lt;&gt;"",#REF!,"")</f>
        <v>#REF!</v>
      </c>
      <c r="E1115" t="s">
        <v>647</v>
      </c>
      <c r="F1115" t="s">
        <v>651</v>
      </c>
    </row>
    <row r="1116" spans="1:6" x14ac:dyDescent="0.2">
      <c r="A1116" t="s">
        <v>989</v>
      </c>
      <c r="B1116">
        <v>2160</v>
      </c>
      <c r="C1116" t="s">
        <v>683</v>
      </c>
      <c r="D1116" s="237" t="e">
        <f>IF(#REF!&lt;&gt;"",#REF!,"")</f>
        <v>#REF!</v>
      </c>
      <c r="E1116" t="s">
        <v>647</v>
      </c>
      <c r="F1116" t="s">
        <v>651</v>
      </c>
    </row>
    <row r="1117" spans="1:6" x14ac:dyDescent="0.2">
      <c r="A1117" t="s">
        <v>989</v>
      </c>
      <c r="B1117">
        <v>2161</v>
      </c>
      <c r="C1117" t="s">
        <v>739</v>
      </c>
      <c r="D1117" s="237" t="e">
        <f>IF(#REF!&lt;&gt;"",#REF!,"")</f>
        <v>#REF!</v>
      </c>
      <c r="E1117" t="s">
        <v>647</v>
      </c>
      <c r="F1117" t="s">
        <v>651</v>
      </c>
    </row>
    <row r="1118" spans="1:6" x14ac:dyDescent="0.2">
      <c r="A1118" t="s">
        <v>989</v>
      </c>
      <c r="B1118">
        <v>2162</v>
      </c>
      <c r="C1118" t="s">
        <v>740</v>
      </c>
      <c r="D1118" s="237" t="e">
        <f>IF(#REF!&lt;&gt;"",#REF!,"")</f>
        <v>#REF!</v>
      </c>
      <c r="E1118" t="s">
        <v>647</v>
      </c>
      <c r="F1118" t="s">
        <v>651</v>
      </c>
    </row>
    <row r="1119" spans="1:6" x14ac:dyDescent="0.2">
      <c r="A1119" t="s">
        <v>989</v>
      </c>
      <c r="B1119">
        <v>2163</v>
      </c>
      <c r="C1119" t="s">
        <v>684</v>
      </c>
      <c r="D1119" s="237" t="e">
        <f>IF(#REF!&lt;&gt;"",#REF!,"")</f>
        <v>#REF!</v>
      </c>
      <c r="E1119" t="s">
        <v>647</v>
      </c>
      <c r="F1119" t="s">
        <v>651</v>
      </c>
    </row>
    <row r="1120" spans="1:6" x14ac:dyDescent="0.2">
      <c r="A1120" t="s">
        <v>989</v>
      </c>
      <c r="B1120">
        <v>2164</v>
      </c>
      <c r="C1120" t="s">
        <v>741</v>
      </c>
      <c r="D1120" s="237" t="e">
        <f>IF(#REF!&lt;&gt;"",#REF!,"")</f>
        <v>#REF!</v>
      </c>
      <c r="E1120" t="s">
        <v>647</v>
      </c>
      <c r="F1120" t="s">
        <v>651</v>
      </c>
    </row>
    <row r="1121" spans="1:6" x14ac:dyDescent="0.2">
      <c r="A1121" t="s">
        <v>989</v>
      </c>
      <c r="B1121">
        <v>2166</v>
      </c>
      <c r="C1121" t="s">
        <v>824</v>
      </c>
      <c r="D1121" s="237" t="e">
        <f>IF(#REF!&lt;&gt;"",#REF!,"")</f>
        <v>#REF!</v>
      </c>
      <c r="E1121" t="s">
        <v>647</v>
      </c>
      <c r="F1121" t="s">
        <v>651</v>
      </c>
    </row>
    <row r="1122" spans="1:6" x14ac:dyDescent="0.2">
      <c r="A1122" t="s">
        <v>989</v>
      </c>
      <c r="B1122">
        <v>2168</v>
      </c>
      <c r="C1122" t="s">
        <v>909</v>
      </c>
      <c r="D1122" t="e">
        <f>IF(#REF!&lt;&gt;"",#REF!,"")</f>
        <v>#REF!</v>
      </c>
      <c r="E1122" t="s">
        <v>647</v>
      </c>
      <c r="F1122" t="s">
        <v>962</v>
      </c>
    </row>
    <row r="1123" spans="1:6" x14ac:dyDescent="0.2">
      <c r="A1123" t="s">
        <v>989</v>
      </c>
      <c r="B1123">
        <v>2170</v>
      </c>
      <c r="C1123" t="s">
        <v>862</v>
      </c>
      <c r="D1123" s="237" t="e">
        <f>IF(#REF!&lt;&gt;"",#REF!,"")</f>
        <v>#REF!</v>
      </c>
      <c r="E1123" t="s">
        <v>647</v>
      </c>
      <c r="F1123" t="s">
        <v>651</v>
      </c>
    </row>
    <row r="1124" spans="1:6" x14ac:dyDescent="0.2">
      <c r="A1124" t="s">
        <v>989</v>
      </c>
      <c r="B1124">
        <v>2173</v>
      </c>
      <c r="C1124" t="s">
        <v>808</v>
      </c>
      <c r="D1124" s="237" t="e">
        <f>IF(#REF!&lt;&gt;"",#REF!,"")</f>
        <v>#REF!</v>
      </c>
      <c r="E1124" t="s">
        <v>647</v>
      </c>
      <c r="F1124" t="s">
        <v>651</v>
      </c>
    </row>
    <row r="1125" spans="1:6" x14ac:dyDescent="0.2">
      <c r="A1125" t="s">
        <v>989</v>
      </c>
      <c r="B1125">
        <v>2174</v>
      </c>
      <c r="C1125" t="s">
        <v>830</v>
      </c>
      <c r="D1125" s="237" t="e">
        <f>IF(#REF!&lt;&gt;"",#REF!,"")</f>
        <v>#REF!</v>
      </c>
      <c r="E1125" t="s">
        <v>647</v>
      </c>
      <c r="F1125" t="s">
        <v>651</v>
      </c>
    </row>
    <row r="1126" spans="1:6" x14ac:dyDescent="0.2">
      <c r="A1126" t="s">
        <v>989</v>
      </c>
      <c r="B1126">
        <v>2175</v>
      </c>
      <c r="C1126" t="s">
        <v>685</v>
      </c>
      <c r="D1126" s="237" t="e">
        <f>IF(#REF!&lt;&gt;"",#REF!,"")</f>
        <v>#REF!</v>
      </c>
      <c r="E1126" t="s">
        <v>647</v>
      </c>
      <c r="F1126" t="s">
        <v>651</v>
      </c>
    </row>
    <row r="1127" spans="1:6" x14ac:dyDescent="0.2">
      <c r="A1127" t="s">
        <v>989</v>
      </c>
      <c r="B1127">
        <v>2176</v>
      </c>
      <c r="C1127" t="s">
        <v>743</v>
      </c>
      <c r="D1127" s="237" t="e">
        <f>IF(#REF!&lt;&gt;"",#REF!,"")</f>
        <v>#REF!</v>
      </c>
      <c r="E1127" t="s">
        <v>647</v>
      </c>
      <c r="F1127" t="s">
        <v>651</v>
      </c>
    </row>
    <row r="1128" spans="1:6" x14ac:dyDescent="0.2">
      <c r="A1128" t="s">
        <v>989</v>
      </c>
      <c r="B1128">
        <v>2177</v>
      </c>
      <c r="C1128" t="s">
        <v>744</v>
      </c>
      <c r="D1128" s="237" t="e">
        <f>IF(#REF!&lt;&gt;"",#REF!,"")</f>
        <v>#REF!</v>
      </c>
      <c r="E1128" t="s">
        <v>647</v>
      </c>
      <c r="F1128" t="s">
        <v>651</v>
      </c>
    </row>
    <row r="1129" spans="1:6" x14ac:dyDescent="0.2">
      <c r="A1129" t="s">
        <v>989</v>
      </c>
      <c r="B1129">
        <v>2178</v>
      </c>
      <c r="C1129" t="s">
        <v>686</v>
      </c>
      <c r="D1129" s="237" t="e">
        <f>IF(#REF!&lt;&gt;"",#REF!,"")</f>
        <v>#REF!</v>
      </c>
      <c r="E1129" t="s">
        <v>647</v>
      </c>
      <c r="F1129" t="s">
        <v>651</v>
      </c>
    </row>
    <row r="1130" spans="1:6" x14ac:dyDescent="0.2">
      <c r="A1130" t="s">
        <v>989</v>
      </c>
      <c r="B1130">
        <v>2179</v>
      </c>
      <c r="C1130" t="s">
        <v>745</v>
      </c>
      <c r="D1130" s="237" t="e">
        <f>IF(#REF!&lt;&gt;"",#REF!,"")</f>
        <v>#REF!</v>
      </c>
      <c r="E1130" t="s">
        <v>647</v>
      </c>
      <c r="F1130" t="s">
        <v>651</v>
      </c>
    </row>
    <row r="1131" spans="1:6" x14ac:dyDescent="0.2">
      <c r="A1131" t="s">
        <v>989</v>
      </c>
      <c r="B1131">
        <v>2182</v>
      </c>
      <c r="C1131" t="s">
        <v>965</v>
      </c>
      <c r="D1131" s="237" t="e">
        <f>IF(#REF!&lt;&gt;"",#REF!,"")</f>
        <v>#REF!</v>
      </c>
      <c r="E1131" t="s">
        <v>647</v>
      </c>
      <c r="F1131" t="s">
        <v>651</v>
      </c>
    </row>
    <row r="1132" spans="1:6" x14ac:dyDescent="0.2">
      <c r="A1132" t="s">
        <v>989</v>
      </c>
      <c r="B1132">
        <v>2183</v>
      </c>
      <c r="C1132" t="s">
        <v>831</v>
      </c>
      <c r="D1132" s="237" t="e">
        <f>IF(#REF!&lt;&gt;"",#REF!,"")</f>
        <v>#REF!</v>
      </c>
      <c r="E1132" t="s">
        <v>647</v>
      </c>
      <c r="F1132" t="s">
        <v>651</v>
      </c>
    </row>
    <row r="1133" spans="1:6" x14ac:dyDescent="0.2">
      <c r="A1133" t="s">
        <v>989</v>
      </c>
      <c r="B1133">
        <v>2184</v>
      </c>
      <c r="C1133" t="s">
        <v>687</v>
      </c>
      <c r="D1133" s="237" t="e">
        <f>IF(#REF!&lt;&gt;"",#REF!,"")</f>
        <v>#REF!</v>
      </c>
      <c r="E1133" t="s">
        <v>647</v>
      </c>
      <c r="F1133" t="s">
        <v>651</v>
      </c>
    </row>
    <row r="1134" spans="1:6" x14ac:dyDescent="0.2">
      <c r="A1134" t="s">
        <v>989</v>
      </c>
      <c r="B1134">
        <v>2185</v>
      </c>
      <c r="C1134" t="s">
        <v>747</v>
      </c>
      <c r="D1134" s="237" t="e">
        <f>IF(#REF!&lt;&gt;"",#REF!,"")</f>
        <v>#REF!</v>
      </c>
      <c r="E1134" t="s">
        <v>647</v>
      </c>
      <c r="F1134" t="s">
        <v>651</v>
      </c>
    </row>
    <row r="1135" spans="1:6" x14ac:dyDescent="0.2">
      <c r="A1135" t="s">
        <v>989</v>
      </c>
      <c r="B1135">
        <v>2186</v>
      </c>
      <c r="C1135" t="s">
        <v>748</v>
      </c>
      <c r="D1135" s="237" t="e">
        <f>IF(#REF!&lt;&gt;"",#REF!,"")</f>
        <v>#REF!</v>
      </c>
      <c r="E1135" t="s">
        <v>647</v>
      </c>
      <c r="F1135" t="s">
        <v>651</v>
      </c>
    </row>
    <row r="1136" spans="1:6" x14ac:dyDescent="0.2">
      <c r="A1136" t="s">
        <v>989</v>
      </c>
      <c r="B1136">
        <v>2187</v>
      </c>
      <c r="C1136" t="s">
        <v>688</v>
      </c>
      <c r="D1136" s="237" t="e">
        <f>IF(#REF!&lt;&gt;"",#REF!,"")</f>
        <v>#REF!</v>
      </c>
      <c r="E1136" t="s">
        <v>647</v>
      </c>
      <c r="F1136" t="s">
        <v>651</v>
      </c>
    </row>
    <row r="1137" spans="1:6" x14ac:dyDescent="0.2">
      <c r="A1137" t="s">
        <v>989</v>
      </c>
      <c r="B1137">
        <v>2188</v>
      </c>
      <c r="C1137" t="s">
        <v>749</v>
      </c>
      <c r="D1137" s="237" t="e">
        <f>IF(#REF!&lt;&gt;"",#REF!,"")</f>
        <v>#REF!</v>
      </c>
      <c r="E1137" t="s">
        <v>647</v>
      </c>
      <c r="F1137" t="s">
        <v>651</v>
      </c>
    </row>
    <row r="1138" spans="1:6" x14ac:dyDescent="0.2">
      <c r="A1138" t="s">
        <v>989</v>
      </c>
      <c r="B1138">
        <v>2190</v>
      </c>
      <c r="C1138" t="s">
        <v>949</v>
      </c>
      <c r="D1138" s="237" t="e">
        <f>IF(#REF!&lt;&gt;"",#REF!,"")</f>
        <v>#REF!</v>
      </c>
      <c r="E1138" t="s">
        <v>647</v>
      </c>
      <c r="F1138" t="s">
        <v>651</v>
      </c>
    </row>
    <row r="1139" spans="1:6" x14ac:dyDescent="0.2">
      <c r="A1139" t="s">
        <v>989</v>
      </c>
      <c r="B1139">
        <v>2191</v>
      </c>
      <c r="C1139" t="s">
        <v>832</v>
      </c>
      <c r="D1139" s="237" t="e">
        <f>IF(#REF!&lt;&gt;"",#REF!,"")</f>
        <v>#REF!</v>
      </c>
      <c r="E1139" t="s">
        <v>647</v>
      </c>
      <c r="F1139" t="s">
        <v>651</v>
      </c>
    </row>
    <row r="1140" spans="1:6" x14ac:dyDescent="0.2">
      <c r="A1140" t="s">
        <v>989</v>
      </c>
      <c r="B1140">
        <v>2192</v>
      </c>
      <c r="C1140" t="s">
        <v>689</v>
      </c>
      <c r="D1140" s="237" t="e">
        <f>IF(#REF!&lt;&gt;"",#REF!,"")</f>
        <v>#REF!</v>
      </c>
      <c r="E1140" t="s">
        <v>647</v>
      </c>
      <c r="F1140" t="s">
        <v>651</v>
      </c>
    </row>
    <row r="1141" spans="1:6" x14ac:dyDescent="0.2">
      <c r="A1141" t="s">
        <v>989</v>
      </c>
      <c r="B1141">
        <v>2193</v>
      </c>
      <c r="C1141" t="s">
        <v>751</v>
      </c>
      <c r="D1141" s="237" t="e">
        <f>IF(#REF!&lt;&gt;"",#REF!,"")</f>
        <v>#REF!</v>
      </c>
      <c r="E1141" t="s">
        <v>647</v>
      </c>
      <c r="F1141" t="s">
        <v>651</v>
      </c>
    </row>
    <row r="1142" spans="1:6" x14ac:dyDescent="0.2">
      <c r="A1142" t="s">
        <v>989</v>
      </c>
      <c r="B1142">
        <v>2194</v>
      </c>
      <c r="C1142" t="s">
        <v>752</v>
      </c>
      <c r="D1142" s="237" t="e">
        <f>IF(#REF!&lt;&gt;"",#REF!,"")</f>
        <v>#REF!</v>
      </c>
      <c r="E1142" t="s">
        <v>647</v>
      </c>
      <c r="F1142" t="s">
        <v>651</v>
      </c>
    </row>
    <row r="1143" spans="1:6" x14ac:dyDescent="0.2">
      <c r="A1143" t="s">
        <v>989</v>
      </c>
      <c r="B1143">
        <v>2195</v>
      </c>
      <c r="C1143" t="s">
        <v>690</v>
      </c>
      <c r="D1143" s="237" t="e">
        <f>IF(#REF!&lt;&gt;"",#REF!,"")</f>
        <v>#REF!</v>
      </c>
      <c r="E1143" t="s">
        <v>647</v>
      </c>
      <c r="F1143" t="s">
        <v>651</v>
      </c>
    </row>
    <row r="1144" spans="1:6" x14ac:dyDescent="0.2">
      <c r="A1144" t="s">
        <v>989</v>
      </c>
      <c r="B1144">
        <v>2196</v>
      </c>
      <c r="C1144" t="s">
        <v>753</v>
      </c>
      <c r="D1144" s="237" t="e">
        <f>IF(#REF!&lt;&gt;"",#REF!,"")</f>
        <v>#REF!</v>
      </c>
      <c r="E1144" t="s">
        <v>647</v>
      </c>
      <c r="F1144" t="s">
        <v>651</v>
      </c>
    </row>
    <row r="1145" spans="1:6" x14ac:dyDescent="0.2">
      <c r="A1145" t="s">
        <v>989</v>
      </c>
      <c r="B1145">
        <v>2198</v>
      </c>
      <c r="C1145" t="s">
        <v>957</v>
      </c>
      <c r="D1145" s="237" t="e">
        <f>IF(#REF!&lt;&gt;"",#REF!,"")</f>
        <v>#REF!</v>
      </c>
      <c r="E1145" t="s">
        <v>647</v>
      </c>
      <c r="F1145" t="s">
        <v>651</v>
      </c>
    </row>
    <row r="1146" spans="1:6" x14ac:dyDescent="0.2">
      <c r="A1146" t="s">
        <v>989</v>
      </c>
      <c r="B1146">
        <v>2199</v>
      </c>
      <c r="C1146" t="s">
        <v>833</v>
      </c>
      <c r="D1146" s="237" t="e">
        <f>IF(#REF!&lt;&gt;"",#REF!,"")</f>
        <v>#REF!</v>
      </c>
      <c r="E1146" t="s">
        <v>647</v>
      </c>
      <c r="F1146" t="s">
        <v>651</v>
      </c>
    </row>
    <row r="1147" spans="1:6" x14ac:dyDescent="0.2">
      <c r="A1147" t="s">
        <v>989</v>
      </c>
      <c r="B1147">
        <v>2200</v>
      </c>
      <c r="C1147" t="s">
        <v>691</v>
      </c>
      <c r="D1147" s="237" t="e">
        <f>IF(#REF!&lt;&gt;"",#REF!,"")</f>
        <v>#REF!</v>
      </c>
      <c r="E1147" t="s">
        <v>647</v>
      </c>
      <c r="F1147" t="s">
        <v>651</v>
      </c>
    </row>
    <row r="1148" spans="1:6" x14ac:dyDescent="0.2">
      <c r="A1148" t="s">
        <v>989</v>
      </c>
      <c r="B1148">
        <v>2201</v>
      </c>
      <c r="C1148" t="s">
        <v>755</v>
      </c>
      <c r="D1148" s="237" t="e">
        <f>IF(#REF!&lt;&gt;"",#REF!,"")</f>
        <v>#REF!</v>
      </c>
      <c r="E1148" t="s">
        <v>647</v>
      </c>
      <c r="F1148" t="s">
        <v>651</v>
      </c>
    </row>
    <row r="1149" spans="1:6" x14ac:dyDescent="0.2">
      <c r="A1149" t="s">
        <v>989</v>
      </c>
      <c r="B1149">
        <v>2202</v>
      </c>
      <c r="C1149" t="s">
        <v>756</v>
      </c>
      <c r="D1149" s="237" t="e">
        <f>IF(#REF!&lt;&gt;"",#REF!,"")</f>
        <v>#REF!</v>
      </c>
      <c r="E1149" t="s">
        <v>647</v>
      </c>
      <c r="F1149" t="s">
        <v>651</v>
      </c>
    </row>
    <row r="1150" spans="1:6" x14ac:dyDescent="0.2">
      <c r="A1150" t="s">
        <v>989</v>
      </c>
      <c r="B1150">
        <v>2203</v>
      </c>
      <c r="C1150" t="s">
        <v>692</v>
      </c>
      <c r="D1150" s="237" t="e">
        <f>IF(#REF!&lt;&gt;"",#REF!,"")</f>
        <v>#REF!</v>
      </c>
      <c r="E1150" t="s">
        <v>647</v>
      </c>
      <c r="F1150" t="s">
        <v>651</v>
      </c>
    </row>
    <row r="1151" spans="1:6" x14ac:dyDescent="0.2">
      <c r="A1151" t="s">
        <v>989</v>
      </c>
      <c r="B1151">
        <v>2204</v>
      </c>
      <c r="C1151" t="s">
        <v>757</v>
      </c>
      <c r="D1151" s="237" t="e">
        <f>IF(#REF!&lt;&gt;"",#REF!,"")</f>
        <v>#REF!</v>
      </c>
      <c r="E1151" t="s">
        <v>647</v>
      </c>
      <c r="F1151" t="s">
        <v>651</v>
      </c>
    </row>
    <row r="1152" spans="1:6" x14ac:dyDescent="0.2">
      <c r="A1152" t="s">
        <v>989</v>
      </c>
      <c r="B1152">
        <v>2206</v>
      </c>
      <c r="C1152" t="s">
        <v>809</v>
      </c>
      <c r="D1152" s="237" t="e">
        <f>IF(#REF!&lt;&gt;"",#REF!,"")</f>
        <v>#REF!</v>
      </c>
      <c r="E1152" t="s">
        <v>647</v>
      </c>
      <c r="F1152" t="s">
        <v>651</v>
      </c>
    </row>
    <row r="1153" spans="1:6" x14ac:dyDescent="0.2">
      <c r="A1153" t="s">
        <v>989</v>
      </c>
      <c r="B1153">
        <v>2207</v>
      </c>
      <c r="C1153" t="s">
        <v>966</v>
      </c>
      <c r="D1153" s="237" t="e">
        <f>IF(#REF!&lt;&gt;"",#REF!,"")</f>
        <v>#REF!</v>
      </c>
      <c r="E1153" t="s">
        <v>647</v>
      </c>
      <c r="F1153" t="s">
        <v>651</v>
      </c>
    </row>
    <row r="1154" spans="1:6" x14ac:dyDescent="0.2">
      <c r="A1154" t="s">
        <v>989</v>
      </c>
      <c r="B1154">
        <v>2208</v>
      </c>
      <c r="C1154" t="s">
        <v>693</v>
      </c>
      <c r="D1154" s="237" t="e">
        <f>IF(#REF!&lt;&gt;"",#REF!,"")</f>
        <v>#REF!</v>
      </c>
      <c r="E1154" t="s">
        <v>647</v>
      </c>
      <c r="F1154" t="s">
        <v>651</v>
      </c>
    </row>
    <row r="1155" spans="1:6" x14ac:dyDescent="0.2">
      <c r="A1155" t="s">
        <v>989</v>
      </c>
      <c r="B1155">
        <v>2209</v>
      </c>
      <c r="C1155" t="s">
        <v>759</v>
      </c>
      <c r="D1155" s="237" t="e">
        <f>IF(#REF!&lt;&gt;"",#REF!,"")</f>
        <v>#REF!</v>
      </c>
      <c r="E1155" t="s">
        <v>647</v>
      </c>
      <c r="F1155" t="s">
        <v>651</v>
      </c>
    </row>
    <row r="1156" spans="1:6" x14ac:dyDescent="0.2">
      <c r="A1156" t="s">
        <v>989</v>
      </c>
      <c r="B1156">
        <v>2210</v>
      </c>
      <c r="C1156" t="s">
        <v>760</v>
      </c>
      <c r="D1156" s="237" t="e">
        <f>IF(#REF!&lt;&gt;"",#REF!,"")</f>
        <v>#REF!</v>
      </c>
      <c r="E1156" t="s">
        <v>647</v>
      </c>
      <c r="F1156" t="s">
        <v>651</v>
      </c>
    </row>
    <row r="1157" spans="1:6" x14ac:dyDescent="0.2">
      <c r="A1157" t="s">
        <v>989</v>
      </c>
      <c r="B1157">
        <v>2211</v>
      </c>
      <c r="C1157" t="s">
        <v>694</v>
      </c>
      <c r="D1157" s="237" t="e">
        <f>IF(#REF!&lt;&gt;"",#REF!,"")</f>
        <v>#REF!</v>
      </c>
      <c r="E1157" t="s">
        <v>647</v>
      </c>
      <c r="F1157" t="s">
        <v>651</v>
      </c>
    </row>
    <row r="1158" spans="1:6" x14ac:dyDescent="0.2">
      <c r="A1158" t="s">
        <v>989</v>
      </c>
      <c r="B1158">
        <v>2212</v>
      </c>
      <c r="C1158" t="s">
        <v>761</v>
      </c>
      <c r="D1158" s="237" t="e">
        <f>IF(#REF!&lt;&gt;"",#REF!,"")</f>
        <v>#REF!</v>
      </c>
      <c r="E1158" t="s">
        <v>647</v>
      </c>
      <c r="F1158" t="s">
        <v>651</v>
      </c>
    </row>
    <row r="1159" spans="1:6" x14ac:dyDescent="0.2">
      <c r="A1159" t="s">
        <v>989</v>
      </c>
      <c r="B1159">
        <v>2214</v>
      </c>
      <c r="C1159" t="s">
        <v>944</v>
      </c>
      <c r="D1159" s="237" t="e">
        <f>IF(#REF!&lt;&gt;"",#REF!,"")</f>
        <v>#REF!</v>
      </c>
      <c r="E1159" t="s">
        <v>647</v>
      </c>
      <c r="F1159" t="s">
        <v>651</v>
      </c>
    </row>
    <row r="1160" spans="1:6" x14ac:dyDescent="0.2">
      <c r="A1160" t="s">
        <v>989</v>
      </c>
      <c r="B1160">
        <v>2215</v>
      </c>
      <c r="C1160" t="s">
        <v>967</v>
      </c>
      <c r="D1160" s="237" t="e">
        <f>IF(#REF!&lt;&gt;"",#REF!,"")</f>
        <v>#REF!</v>
      </c>
      <c r="E1160" t="s">
        <v>647</v>
      </c>
      <c r="F1160" t="s">
        <v>651</v>
      </c>
    </row>
    <row r="1161" spans="1:6" x14ac:dyDescent="0.2">
      <c r="A1161" t="s">
        <v>989</v>
      </c>
      <c r="B1161">
        <v>2216</v>
      </c>
      <c r="C1161" t="s">
        <v>695</v>
      </c>
      <c r="D1161" s="237" t="e">
        <f>IF(#REF!&lt;&gt;"",#REF!,"")</f>
        <v>#REF!</v>
      </c>
      <c r="E1161" t="s">
        <v>647</v>
      </c>
      <c r="F1161" t="s">
        <v>651</v>
      </c>
    </row>
    <row r="1162" spans="1:6" x14ac:dyDescent="0.2">
      <c r="A1162" t="s">
        <v>989</v>
      </c>
      <c r="B1162">
        <v>2217</v>
      </c>
      <c r="C1162" t="s">
        <v>763</v>
      </c>
      <c r="D1162" s="237" t="e">
        <f>IF(#REF!&lt;&gt;"",#REF!,"")</f>
        <v>#REF!</v>
      </c>
      <c r="E1162" t="s">
        <v>647</v>
      </c>
      <c r="F1162" t="s">
        <v>651</v>
      </c>
    </row>
    <row r="1163" spans="1:6" x14ac:dyDescent="0.2">
      <c r="A1163" t="s">
        <v>989</v>
      </c>
      <c r="B1163">
        <v>2218</v>
      </c>
      <c r="C1163" t="s">
        <v>764</v>
      </c>
      <c r="D1163" s="237" t="e">
        <f>IF(#REF!&lt;&gt;"",#REF!,"")</f>
        <v>#REF!</v>
      </c>
      <c r="E1163" t="s">
        <v>647</v>
      </c>
      <c r="F1163" t="s">
        <v>651</v>
      </c>
    </row>
    <row r="1164" spans="1:6" x14ac:dyDescent="0.2">
      <c r="A1164" t="s">
        <v>989</v>
      </c>
      <c r="B1164">
        <v>2219</v>
      </c>
      <c r="C1164" t="s">
        <v>696</v>
      </c>
      <c r="D1164" s="237" t="e">
        <f>IF(#REF!&lt;&gt;"",#REF!,"")</f>
        <v>#REF!</v>
      </c>
      <c r="E1164" t="s">
        <v>647</v>
      </c>
      <c r="F1164" t="s">
        <v>651</v>
      </c>
    </row>
    <row r="1165" spans="1:6" x14ac:dyDescent="0.2">
      <c r="A1165" t="s">
        <v>989</v>
      </c>
      <c r="B1165">
        <v>2220</v>
      </c>
      <c r="C1165" t="s">
        <v>765</v>
      </c>
      <c r="D1165" s="237" t="e">
        <f>IF(#REF!&lt;&gt;"",#REF!,"")</f>
        <v>#REF!</v>
      </c>
      <c r="E1165" t="s">
        <v>647</v>
      </c>
      <c r="F1165" t="s">
        <v>651</v>
      </c>
    </row>
    <row r="1166" spans="1:6" x14ac:dyDescent="0.2">
      <c r="A1166" t="s">
        <v>989</v>
      </c>
      <c r="B1166">
        <v>2222</v>
      </c>
      <c r="C1166" t="s">
        <v>968</v>
      </c>
      <c r="D1166" s="237" t="e">
        <f>IF(#REF!&lt;&gt;"",#REF!,"")</f>
        <v>#REF!</v>
      </c>
      <c r="E1166" t="s">
        <v>647</v>
      </c>
      <c r="F1166" t="s">
        <v>651</v>
      </c>
    </row>
    <row r="1167" spans="1:6" x14ac:dyDescent="0.2">
      <c r="A1167" t="s">
        <v>989</v>
      </c>
      <c r="B1167">
        <v>2223</v>
      </c>
      <c r="C1167" t="s">
        <v>969</v>
      </c>
      <c r="D1167" s="237" t="e">
        <f>IF(#REF!&lt;&gt;"",#REF!,"")</f>
        <v>#REF!</v>
      </c>
      <c r="E1167" t="s">
        <v>647</v>
      </c>
      <c r="F1167" t="s">
        <v>651</v>
      </c>
    </row>
    <row r="1168" spans="1:6" x14ac:dyDescent="0.2">
      <c r="A1168" t="s">
        <v>989</v>
      </c>
      <c r="B1168">
        <v>2224</v>
      </c>
      <c r="C1168" t="s">
        <v>697</v>
      </c>
      <c r="D1168" s="237" t="e">
        <f>IF(#REF!&lt;&gt;"",#REF!,"")</f>
        <v>#REF!</v>
      </c>
      <c r="E1168" t="s">
        <v>647</v>
      </c>
      <c r="F1168" t="s">
        <v>651</v>
      </c>
    </row>
    <row r="1169" spans="1:6" x14ac:dyDescent="0.2">
      <c r="A1169" t="s">
        <v>989</v>
      </c>
      <c r="B1169">
        <v>2225</v>
      </c>
      <c r="C1169" t="s">
        <v>698</v>
      </c>
      <c r="D1169" s="237" t="e">
        <f>IF(#REF!&lt;&gt;"",#REF!,"")</f>
        <v>#REF!</v>
      </c>
      <c r="E1169" t="s">
        <v>647</v>
      </c>
      <c r="F1169" t="s">
        <v>651</v>
      </c>
    </row>
    <row r="1170" spans="1:6" x14ac:dyDescent="0.2">
      <c r="A1170" t="s">
        <v>989</v>
      </c>
      <c r="B1170">
        <v>2226</v>
      </c>
      <c r="C1170" t="s">
        <v>699</v>
      </c>
      <c r="D1170" s="237" t="e">
        <f>IF(#REF!&lt;&gt;"",#REF!,"")</f>
        <v>#REF!</v>
      </c>
      <c r="E1170" t="s">
        <v>647</v>
      </c>
      <c r="F1170" t="s">
        <v>651</v>
      </c>
    </row>
    <row r="1171" spans="1:6" x14ac:dyDescent="0.2">
      <c r="A1171" t="s">
        <v>989</v>
      </c>
      <c r="B1171">
        <v>2227</v>
      </c>
      <c r="C1171" t="s">
        <v>700</v>
      </c>
      <c r="D1171" s="237" t="e">
        <f>IF(#REF!&lt;&gt;"",#REF!,"")</f>
        <v>#REF!</v>
      </c>
      <c r="E1171" t="s">
        <v>647</v>
      </c>
      <c r="F1171" t="s">
        <v>651</v>
      </c>
    </row>
    <row r="1172" spans="1:6" x14ac:dyDescent="0.2">
      <c r="A1172" t="s">
        <v>989</v>
      </c>
      <c r="B1172">
        <v>2228</v>
      </c>
      <c r="C1172" t="s">
        <v>767</v>
      </c>
      <c r="D1172" s="237" t="e">
        <f>IF(#REF!&lt;&gt;"",#REF!,"")</f>
        <v>#REF!</v>
      </c>
      <c r="E1172" t="s">
        <v>647</v>
      </c>
      <c r="F1172" t="s">
        <v>651</v>
      </c>
    </row>
    <row r="1173" spans="1:6" x14ac:dyDescent="0.2">
      <c r="A1173" t="s">
        <v>989</v>
      </c>
      <c r="B1173">
        <v>2230</v>
      </c>
      <c r="C1173" t="s">
        <v>810</v>
      </c>
      <c r="D1173" s="237" t="e">
        <f>IF(#REF!&lt;&gt;"",#REF!,"")</f>
        <v>#REF!</v>
      </c>
      <c r="E1173" t="s">
        <v>647</v>
      </c>
      <c r="F1173" t="s">
        <v>651</v>
      </c>
    </row>
    <row r="1174" spans="1:6" x14ac:dyDescent="0.2">
      <c r="A1174" t="s">
        <v>989</v>
      </c>
      <c r="B1174">
        <v>2231</v>
      </c>
      <c r="C1174" t="s">
        <v>834</v>
      </c>
      <c r="D1174" s="237" t="e">
        <f>IF(#REF!&lt;&gt;"",#REF!,"")</f>
        <v>#REF!</v>
      </c>
      <c r="E1174" t="s">
        <v>647</v>
      </c>
      <c r="F1174" t="s">
        <v>651</v>
      </c>
    </row>
    <row r="1175" spans="1:6" x14ac:dyDescent="0.2">
      <c r="A1175" t="s">
        <v>989</v>
      </c>
      <c r="B1175">
        <v>2232</v>
      </c>
      <c r="C1175" t="s">
        <v>701</v>
      </c>
      <c r="D1175" s="237" t="e">
        <f>IF(#REF!&lt;&gt;"",#REF!,"")</f>
        <v>#REF!</v>
      </c>
      <c r="E1175" t="s">
        <v>647</v>
      </c>
      <c r="F1175" t="s">
        <v>651</v>
      </c>
    </row>
    <row r="1176" spans="1:6" x14ac:dyDescent="0.2">
      <c r="A1176" t="s">
        <v>989</v>
      </c>
      <c r="B1176">
        <v>2233</v>
      </c>
      <c r="C1176" t="s">
        <v>702</v>
      </c>
      <c r="D1176" s="237" t="e">
        <f>IF(#REF!&lt;&gt;"",#REF!,"")</f>
        <v>#REF!</v>
      </c>
      <c r="E1176" t="s">
        <v>647</v>
      </c>
      <c r="F1176" t="s">
        <v>651</v>
      </c>
    </row>
    <row r="1177" spans="1:6" x14ac:dyDescent="0.2">
      <c r="A1177" t="s">
        <v>989</v>
      </c>
      <c r="B1177">
        <v>2234</v>
      </c>
      <c r="C1177" t="s">
        <v>703</v>
      </c>
      <c r="D1177" s="237" t="e">
        <f>IF(#REF!&lt;&gt;"",#REF!,"")</f>
        <v>#REF!</v>
      </c>
      <c r="E1177" t="s">
        <v>647</v>
      </c>
      <c r="F1177" t="s">
        <v>651</v>
      </c>
    </row>
    <row r="1178" spans="1:6" x14ac:dyDescent="0.2">
      <c r="A1178" t="s">
        <v>989</v>
      </c>
      <c r="B1178">
        <v>2235</v>
      </c>
      <c r="C1178" t="s">
        <v>704</v>
      </c>
      <c r="D1178" s="237" t="e">
        <f>IF(#REF!&lt;&gt;"",#REF!,"")</f>
        <v>#REF!</v>
      </c>
      <c r="E1178" t="s">
        <v>647</v>
      </c>
      <c r="F1178" t="s">
        <v>651</v>
      </c>
    </row>
    <row r="1179" spans="1:6" x14ac:dyDescent="0.2">
      <c r="A1179" t="s">
        <v>989</v>
      </c>
      <c r="B1179">
        <v>2236</v>
      </c>
      <c r="C1179" t="s">
        <v>769</v>
      </c>
      <c r="D1179" s="237" t="e">
        <f>IF(#REF!&lt;&gt;"",#REF!,"")</f>
        <v>#REF!</v>
      </c>
      <c r="E1179" t="s">
        <v>647</v>
      </c>
      <c r="F1179" t="s">
        <v>651</v>
      </c>
    </row>
    <row r="1180" spans="1:6" x14ac:dyDescent="0.2">
      <c r="A1180" t="s">
        <v>989</v>
      </c>
      <c r="B1180">
        <v>2238</v>
      </c>
      <c r="C1180" t="s">
        <v>796</v>
      </c>
      <c r="D1180" s="237" t="e">
        <f>IF(#REF!&lt;&gt;"",#REF!,"")</f>
        <v>#REF!</v>
      </c>
      <c r="E1180" t="s">
        <v>647</v>
      </c>
      <c r="F1180" t="s">
        <v>651</v>
      </c>
    </row>
    <row r="1181" spans="1:6" x14ac:dyDescent="0.2">
      <c r="A1181" t="s">
        <v>989</v>
      </c>
      <c r="B1181">
        <v>2239</v>
      </c>
      <c r="C1181" t="s">
        <v>667</v>
      </c>
      <c r="D1181" s="237" t="e">
        <f>IF(#REF!&lt;&gt;"",#REF!,"")</f>
        <v>#REF!</v>
      </c>
      <c r="E1181" t="s">
        <v>647</v>
      </c>
      <c r="F1181" t="s">
        <v>651</v>
      </c>
    </row>
    <row r="1182" spans="1:6" x14ac:dyDescent="0.2">
      <c r="A1182" t="s">
        <v>989</v>
      </c>
      <c r="B1182">
        <v>2240</v>
      </c>
      <c r="C1182" t="s">
        <v>771</v>
      </c>
      <c r="D1182" s="237" t="e">
        <f>IF(#REF!&lt;&gt;"",#REF!,"")</f>
        <v>#REF!</v>
      </c>
      <c r="E1182" t="s">
        <v>647</v>
      </c>
      <c r="F1182" t="s">
        <v>651</v>
      </c>
    </row>
    <row r="1183" spans="1:6" x14ac:dyDescent="0.2">
      <c r="A1183" t="s">
        <v>989</v>
      </c>
      <c r="B1183">
        <v>2241</v>
      </c>
      <c r="C1183" t="s">
        <v>772</v>
      </c>
      <c r="D1183" s="237" t="e">
        <f>IF(#REF!&lt;&gt;"",#REF!,"")</f>
        <v>#REF!</v>
      </c>
      <c r="E1183" t="s">
        <v>647</v>
      </c>
      <c r="F1183" t="s">
        <v>651</v>
      </c>
    </row>
    <row r="1184" spans="1:6" x14ac:dyDescent="0.2">
      <c r="A1184" t="s">
        <v>989</v>
      </c>
      <c r="B1184">
        <v>2242</v>
      </c>
      <c r="C1184" t="s">
        <v>773</v>
      </c>
      <c r="D1184" s="237" t="e">
        <f>IF(#REF!&lt;&gt;"",#REF!,"")</f>
        <v>#REF!</v>
      </c>
      <c r="E1184" t="s">
        <v>647</v>
      </c>
      <c r="F1184" t="s">
        <v>651</v>
      </c>
    </row>
    <row r="1185" spans="1:6" x14ac:dyDescent="0.2">
      <c r="A1185" t="s">
        <v>989</v>
      </c>
      <c r="B1185">
        <v>2243</v>
      </c>
      <c r="C1185" t="s">
        <v>774</v>
      </c>
      <c r="D1185" s="237" t="e">
        <f>IF(#REF!&lt;&gt;"",#REF!,"")</f>
        <v>#REF!</v>
      </c>
      <c r="E1185" t="s">
        <v>647</v>
      </c>
      <c r="F1185" t="s">
        <v>651</v>
      </c>
    </row>
    <row r="1186" spans="1:6" x14ac:dyDescent="0.2">
      <c r="A1186" t="s">
        <v>989</v>
      </c>
      <c r="B1186">
        <v>2244</v>
      </c>
      <c r="C1186" t="s">
        <v>775</v>
      </c>
      <c r="D1186" s="237" t="e">
        <f>IF(#REF!&lt;&gt;"",#REF!,"")</f>
        <v>#REF!</v>
      </c>
      <c r="E1186" t="s">
        <v>647</v>
      </c>
      <c r="F1186" t="s">
        <v>651</v>
      </c>
    </row>
    <row r="1187" spans="1:6" x14ac:dyDescent="0.2">
      <c r="A1187" t="s">
        <v>989</v>
      </c>
      <c r="B1187">
        <v>2246</v>
      </c>
      <c r="C1187" t="s">
        <v>797</v>
      </c>
      <c r="D1187" s="237" t="e">
        <f>IF(#REF!&lt;&gt;"",#REF!,"")</f>
        <v>#REF!</v>
      </c>
      <c r="E1187" t="s">
        <v>647</v>
      </c>
      <c r="F1187" t="s">
        <v>651</v>
      </c>
    </row>
    <row r="1188" spans="1:6" x14ac:dyDescent="0.2">
      <c r="A1188" t="s">
        <v>989</v>
      </c>
      <c r="B1188">
        <v>2247</v>
      </c>
      <c r="C1188" t="s">
        <v>835</v>
      </c>
      <c r="D1188" s="237" t="e">
        <f>IF(#REF!&lt;&gt;"",#REF!,"")</f>
        <v>#REF!</v>
      </c>
      <c r="E1188" t="s">
        <v>647</v>
      </c>
      <c r="F1188" t="s">
        <v>651</v>
      </c>
    </row>
    <row r="1189" spans="1:6" x14ac:dyDescent="0.2">
      <c r="A1189" t="s">
        <v>989</v>
      </c>
      <c r="B1189">
        <v>2248</v>
      </c>
      <c r="C1189" t="s">
        <v>777</v>
      </c>
      <c r="D1189" s="237" t="e">
        <f>IF(#REF!&lt;&gt;"",#REF!,"")</f>
        <v>#REF!</v>
      </c>
      <c r="E1189" t="s">
        <v>647</v>
      </c>
      <c r="F1189" t="s">
        <v>651</v>
      </c>
    </row>
    <row r="1190" spans="1:6" x14ac:dyDescent="0.2">
      <c r="A1190" t="s">
        <v>989</v>
      </c>
      <c r="B1190">
        <v>2249</v>
      </c>
      <c r="C1190" t="s">
        <v>778</v>
      </c>
      <c r="D1190" s="237" t="e">
        <f>IF(#REF!&lt;&gt;"",#REF!,"")</f>
        <v>#REF!</v>
      </c>
      <c r="E1190" t="s">
        <v>647</v>
      </c>
      <c r="F1190" t="s">
        <v>651</v>
      </c>
    </row>
    <row r="1191" spans="1:6" x14ac:dyDescent="0.2">
      <c r="A1191" t="s">
        <v>989</v>
      </c>
      <c r="B1191">
        <v>2250</v>
      </c>
      <c r="C1191" t="s">
        <v>779</v>
      </c>
      <c r="D1191" s="237" t="e">
        <f>IF(#REF!&lt;&gt;"",#REF!,"")</f>
        <v>#REF!</v>
      </c>
      <c r="E1191" t="s">
        <v>647</v>
      </c>
      <c r="F1191" t="s">
        <v>651</v>
      </c>
    </row>
    <row r="1192" spans="1:6" x14ac:dyDescent="0.2">
      <c r="A1192" t="s">
        <v>989</v>
      </c>
      <c r="B1192">
        <v>2251</v>
      </c>
      <c r="C1192" t="s">
        <v>780</v>
      </c>
      <c r="D1192" s="237" t="e">
        <f>IF(#REF!&lt;&gt;"",#REF!,"")</f>
        <v>#REF!</v>
      </c>
      <c r="E1192" t="s">
        <v>647</v>
      </c>
      <c r="F1192" t="s">
        <v>651</v>
      </c>
    </row>
    <row r="1193" spans="1:6" x14ac:dyDescent="0.2">
      <c r="A1193" t="s">
        <v>989</v>
      </c>
      <c r="B1193">
        <v>2252</v>
      </c>
      <c r="C1193" t="s">
        <v>781</v>
      </c>
      <c r="D1193" s="237" t="e">
        <f>IF(#REF!&lt;&gt;"",#REF!,"")</f>
        <v>#REF!</v>
      </c>
      <c r="E1193" t="s">
        <v>647</v>
      </c>
      <c r="F1193" t="s">
        <v>651</v>
      </c>
    </row>
    <row r="1194" spans="1:6" x14ac:dyDescent="0.2">
      <c r="A1194" t="s">
        <v>989</v>
      </c>
      <c r="B1194">
        <v>2256</v>
      </c>
      <c r="C1194" t="s">
        <v>798</v>
      </c>
      <c r="D1194" s="237" t="e">
        <f>IF(#REF!&lt;&gt;"",#REF!,"")</f>
        <v>#REF!</v>
      </c>
      <c r="E1194" t="s">
        <v>647</v>
      </c>
      <c r="F1194" t="s">
        <v>651</v>
      </c>
    </row>
    <row r="1195" spans="1:6" x14ac:dyDescent="0.2">
      <c r="A1195" t="s">
        <v>989</v>
      </c>
      <c r="B1195">
        <v>2257</v>
      </c>
      <c r="C1195" t="s">
        <v>836</v>
      </c>
      <c r="D1195" s="237" t="e">
        <f>IF(#REF!&lt;&gt;"",#REF!,"")</f>
        <v>#REF!</v>
      </c>
      <c r="E1195" t="s">
        <v>647</v>
      </c>
      <c r="F1195" t="s">
        <v>651</v>
      </c>
    </row>
    <row r="1196" spans="1:6" x14ac:dyDescent="0.2">
      <c r="A1196" t="s">
        <v>989</v>
      </c>
      <c r="B1196">
        <v>2258</v>
      </c>
      <c r="C1196" t="s">
        <v>783</v>
      </c>
      <c r="D1196" s="237" t="e">
        <f>IF(#REF!&lt;&gt;"",#REF!,"")</f>
        <v>#REF!</v>
      </c>
      <c r="E1196" t="s">
        <v>647</v>
      </c>
      <c r="F1196" t="s">
        <v>651</v>
      </c>
    </row>
    <row r="1197" spans="1:6" x14ac:dyDescent="0.2">
      <c r="A1197" t="s">
        <v>989</v>
      </c>
      <c r="B1197">
        <v>2259</v>
      </c>
      <c r="C1197" t="s">
        <v>784</v>
      </c>
      <c r="D1197" s="237" t="e">
        <f>IF(#REF!&lt;&gt;"",#REF!,"")</f>
        <v>#REF!</v>
      </c>
      <c r="E1197" t="s">
        <v>647</v>
      </c>
      <c r="F1197" t="s">
        <v>651</v>
      </c>
    </row>
    <row r="1198" spans="1:6" x14ac:dyDescent="0.2">
      <c r="A1198" t="s">
        <v>989</v>
      </c>
      <c r="B1198">
        <v>2260</v>
      </c>
      <c r="C1198" t="s">
        <v>785</v>
      </c>
      <c r="D1198" s="237" t="e">
        <f>IF(#REF!&lt;&gt;"",#REF!,"")</f>
        <v>#REF!</v>
      </c>
      <c r="E1198" t="s">
        <v>647</v>
      </c>
      <c r="F1198" t="s">
        <v>651</v>
      </c>
    </row>
    <row r="1199" spans="1:6" x14ac:dyDescent="0.2">
      <c r="A1199" t="s">
        <v>989</v>
      </c>
      <c r="B1199">
        <v>2261</v>
      </c>
      <c r="C1199" t="s">
        <v>786</v>
      </c>
      <c r="D1199" s="237" t="e">
        <f>IF(#REF!&lt;&gt;"",#REF!,"")</f>
        <v>#REF!</v>
      </c>
      <c r="E1199" t="s">
        <v>647</v>
      </c>
      <c r="F1199" t="s">
        <v>651</v>
      </c>
    </row>
    <row r="1200" spans="1:6" x14ac:dyDescent="0.2">
      <c r="A1200" t="s">
        <v>989</v>
      </c>
      <c r="B1200">
        <v>2262</v>
      </c>
      <c r="C1200" t="s">
        <v>787</v>
      </c>
      <c r="D1200" s="237" t="e">
        <f>IF(#REF!&lt;&gt;"",#REF!,"")</f>
        <v>#REF!</v>
      </c>
      <c r="E1200" t="s">
        <v>647</v>
      </c>
      <c r="F1200" t="s">
        <v>651</v>
      </c>
    </row>
    <row r="1201" spans="1:6" x14ac:dyDescent="0.2">
      <c r="A1201" t="s">
        <v>989</v>
      </c>
      <c r="B1201">
        <v>2269</v>
      </c>
      <c r="C1201" t="s">
        <v>669</v>
      </c>
      <c r="D1201" s="237" t="e">
        <f>IF(#REF!&lt;&gt;"",#REF!,"")</f>
        <v>#REF!</v>
      </c>
      <c r="E1201" t="s">
        <v>647</v>
      </c>
      <c r="F1201" t="s">
        <v>651</v>
      </c>
    </row>
    <row r="1202" spans="1:6" x14ac:dyDescent="0.2">
      <c r="A1202" t="s">
        <v>989</v>
      </c>
      <c r="B1202">
        <v>2270</v>
      </c>
      <c r="C1202" t="s">
        <v>793</v>
      </c>
      <c r="D1202" s="237" t="e">
        <f>IF(#REF!&lt;&gt;"",#REF!,"")</f>
        <v>#REF!</v>
      </c>
      <c r="E1202" t="s">
        <v>647</v>
      </c>
      <c r="F1202" t="s">
        <v>651</v>
      </c>
    </row>
    <row r="1203" spans="1:6" x14ac:dyDescent="0.2">
      <c r="A1203" t="s">
        <v>989</v>
      </c>
      <c r="B1203">
        <v>2272</v>
      </c>
      <c r="C1203" t="s">
        <v>952</v>
      </c>
      <c r="D1203" s="237" t="e">
        <f>IF(#REF!&lt;&gt;"",#REF!,"")</f>
        <v>#REF!</v>
      </c>
      <c r="E1203" t="s">
        <v>647</v>
      </c>
      <c r="F1203" t="s">
        <v>651</v>
      </c>
    </row>
    <row r="1204" spans="1:6" x14ac:dyDescent="0.2">
      <c r="A1204" t="s">
        <v>989</v>
      </c>
      <c r="B1204">
        <v>2274</v>
      </c>
      <c r="C1204" t="s">
        <v>983</v>
      </c>
      <c r="D1204" t="e">
        <f>IF(#REF!&lt;&gt;"",#REF!,"")</f>
        <v>#REF!</v>
      </c>
      <c r="E1204" t="s">
        <v>647</v>
      </c>
      <c r="F1204" t="s">
        <v>962</v>
      </c>
    </row>
    <row r="1205" spans="1:6" x14ac:dyDescent="0.2">
      <c r="A1205" t="s">
        <v>989</v>
      </c>
      <c r="B1205">
        <v>2276</v>
      </c>
      <c r="C1205" t="s">
        <v>884</v>
      </c>
      <c r="D1205" s="237" t="e">
        <f>IF(#REF!&lt;&gt;"",#REF!,"")</f>
        <v>#REF!</v>
      </c>
      <c r="E1205" t="s">
        <v>647</v>
      </c>
      <c r="F1205" t="s">
        <v>651</v>
      </c>
    </row>
    <row r="1206" spans="1:6" x14ac:dyDescent="0.2">
      <c r="A1206" t="s">
        <v>989</v>
      </c>
      <c r="B1206">
        <v>2278</v>
      </c>
      <c r="C1206" t="s">
        <v>984</v>
      </c>
      <c r="D1206" s="237" t="e">
        <f>IF(#REF!&lt;&gt;"",#REF!,"")</f>
        <v>#REF!</v>
      </c>
      <c r="E1206" t="s">
        <v>647</v>
      </c>
      <c r="F1206" t="s">
        <v>651</v>
      </c>
    </row>
    <row r="1207" spans="1:6" x14ac:dyDescent="0.2">
      <c r="A1207" t="s">
        <v>989</v>
      </c>
      <c r="B1207">
        <v>2281</v>
      </c>
      <c r="C1207" t="s">
        <v>985</v>
      </c>
      <c r="D1207" s="237" t="e">
        <f>IF(#REF!&lt;&gt;"",#REF!,"")</f>
        <v>#REF!</v>
      </c>
      <c r="E1207" t="s">
        <v>647</v>
      </c>
      <c r="F1207" t="s">
        <v>651</v>
      </c>
    </row>
    <row r="1208" spans="1:6" x14ac:dyDescent="0.2">
      <c r="A1208" t="s">
        <v>989</v>
      </c>
      <c r="B1208">
        <v>2283</v>
      </c>
      <c r="C1208" t="s">
        <v>986</v>
      </c>
      <c r="D1208" s="238" t="e">
        <f>IF(#REF!&lt;&gt;"",#REF!,"")</f>
        <v>#REF!</v>
      </c>
      <c r="E1208" t="s">
        <v>647</v>
      </c>
      <c r="F1208" t="s">
        <v>668</v>
      </c>
    </row>
    <row r="1209" spans="1:6" x14ac:dyDescent="0.2">
      <c r="A1209" t="s">
        <v>989</v>
      </c>
      <c r="B1209">
        <v>2285</v>
      </c>
      <c r="C1209" t="s">
        <v>987</v>
      </c>
      <c r="D1209" s="243" t="e">
        <f>IF(#REF!&lt;&gt;"",#REF!,"")</f>
        <v>#REF!</v>
      </c>
      <c r="E1209" t="s">
        <v>647</v>
      </c>
      <c r="F1209" t="s">
        <v>815</v>
      </c>
    </row>
    <row r="1210" spans="1:6" x14ac:dyDescent="0.2">
      <c r="A1210" t="s">
        <v>880</v>
      </c>
      <c r="B1210">
        <v>2289</v>
      </c>
      <c r="C1210" t="s">
        <v>652</v>
      </c>
      <c r="D1210" s="237" t="str">
        <f>IF('P12(世田谷区)'!B4&lt;&gt;"",'P12(世田谷区)'!B4,"")</f>
        <v/>
      </c>
      <c r="E1210" t="s">
        <v>647</v>
      </c>
      <c r="F1210" t="s">
        <v>651</v>
      </c>
    </row>
    <row r="1211" spans="1:6" x14ac:dyDescent="0.2">
      <c r="A1211" t="s">
        <v>880</v>
      </c>
      <c r="B1211">
        <v>2292</v>
      </c>
      <c r="C1211" t="s">
        <v>942</v>
      </c>
      <c r="D1211" s="238" t="str">
        <f>IF('P12(世田谷区)'!B5&lt;&gt;"",'P12(世田谷区)'!B5,"")</f>
        <v/>
      </c>
      <c r="E1211" t="s">
        <v>647</v>
      </c>
      <c r="F1211" t="s">
        <v>668</v>
      </c>
    </row>
    <row r="1212" spans="1:6" x14ac:dyDescent="0.2">
      <c r="A1212" t="s">
        <v>880</v>
      </c>
      <c r="B1212">
        <v>2295</v>
      </c>
      <c r="C1212" t="s">
        <v>806</v>
      </c>
      <c r="D1212" s="237" t="str">
        <f>IF('P12(世田谷区)'!B8&lt;&gt;"",'P12(世田谷区)'!B8,"")</f>
        <v/>
      </c>
      <c r="E1212" t="s">
        <v>647</v>
      </c>
      <c r="F1212" t="s">
        <v>651</v>
      </c>
    </row>
    <row r="1213" spans="1:6" x14ac:dyDescent="0.2">
      <c r="A1213" t="s">
        <v>880</v>
      </c>
      <c r="B1213">
        <v>2298</v>
      </c>
      <c r="C1213" t="s">
        <v>807</v>
      </c>
      <c r="D1213" s="238" t="str">
        <f>IF('P12(世田谷区)'!B9&lt;&gt;"",'P12(世田谷区)'!B9,"")</f>
        <v/>
      </c>
      <c r="E1213" t="s">
        <v>647</v>
      </c>
      <c r="F1213" t="s">
        <v>668</v>
      </c>
    </row>
    <row r="1214" spans="1:6" x14ac:dyDescent="0.2">
      <c r="A1214" t="s">
        <v>880</v>
      </c>
      <c r="B1214">
        <v>2301</v>
      </c>
      <c r="C1214" t="s">
        <v>808</v>
      </c>
      <c r="D1214" s="237" t="str">
        <f>IF('P12(世田谷区)'!B12&lt;&gt;"",'P12(世田谷区)'!B12,"")</f>
        <v/>
      </c>
      <c r="E1214" t="s">
        <v>647</v>
      </c>
      <c r="F1214" t="s">
        <v>651</v>
      </c>
    </row>
    <row r="1215" spans="1:6" x14ac:dyDescent="0.2">
      <c r="A1215" t="s">
        <v>880</v>
      </c>
      <c r="B1215">
        <v>2304</v>
      </c>
      <c r="C1215" t="s">
        <v>965</v>
      </c>
      <c r="D1215" s="238" t="str">
        <f>IF('P12(世田谷区)'!B13&lt;&gt;"",'P12(世田谷区)'!B13,"")</f>
        <v/>
      </c>
      <c r="E1215" t="s">
        <v>647</v>
      </c>
      <c r="F1215" t="s">
        <v>668</v>
      </c>
    </row>
    <row r="1216" spans="1:6" x14ac:dyDescent="0.2">
      <c r="A1216" t="s">
        <v>880</v>
      </c>
      <c r="B1216">
        <v>2307</v>
      </c>
      <c r="C1216" t="s">
        <v>809</v>
      </c>
      <c r="D1216" s="237" t="str">
        <f>IF('P12(世田谷区)'!B16&lt;&gt;"",'P12(世田谷区)'!B16,"")</f>
        <v/>
      </c>
      <c r="E1216" t="s">
        <v>647</v>
      </c>
      <c r="F1216" t="s">
        <v>651</v>
      </c>
    </row>
    <row r="1217" spans="1:6" x14ac:dyDescent="0.2">
      <c r="A1217" t="s">
        <v>880</v>
      </c>
      <c r="B1217">
        <v>2310</v>
      </c>
      <c r="C1217" t="s">
        <v>944</v>
      </c>
      <c r="D1217" s="238" t="str">
        <f>IF('P12(世田谷区)'!B17&lt;&gt;"",'P12(世田谷区)'!B17,"")</f>
        <v/>
      </c>
      <c r="E1217" t="s">
        <v>647</v>
      </c>
      <c r="F1217" t="s">
        <v>668</v>
      </c>
    </row>
    <row r="1218" spans="1:6" x14ac:dyDescent="0.2">
      <c r="A1218" t="s">
        <v>880</v>
      </c>
      <c r="B1218">
        <v>2313</v>
      </c>
      <c r="C1218" t="s">
        <v>796</v>
      </c>
      <c r="D1218" s="237" t="str">
        <f>IF('P12(世田谷区)'!B20&lt;&gt;"",'P12(世田谷区)'!B20,"")</f>
        <v/>
      </c>
      <c r="E1218" t="s">
        <v>647</v>
      </c>
      <c r="F1218" t="s">
        <v>651</v>
      </c>
    </row>
    <row r="1219" spans="1:6" x14ac:dyDescent="0.2">
      <c r="A1219" t="s">
        <v>880</v>
      </c>
      <c r="B1219">
        <v>2316</v>
      </c>
      <c r="C1219" t="s">
        <v>797</v>
      </c>
      <c r="D1219" s="238" t="str">
        <f>IF('P12(世田谷区)'!B21&lt;&gt;"",'P12(世田谷区)'!B21,"")</f>
        <v/>
      </c>
      <c r="E1219" t="s">
        <v>647</v>
      </c>
      <c r="F1219" t="s">
        <v>668</v>
      </c>
    </row>
    <row r="1220" spans="1:6" x14ac:dyDescent="0.2">
      <c r="A1220" t="s">
        <v>990</v>
      </c>
      <c r="B1220">
        <v>2323</v>
      </c>
      <c r="C1220" t="s">
        <v>991</v>
      </c>
      <c r="D1220" s="237" t="str">
        <f>IF('P13(世田谷区)'!E3&lt;&gt;"",'P13(世田谷区)'!E3,"")</f>
        <v/>
      </c>
      <c r="E1220" t="s">
        <v>647</v>
      </c>
      <c r="F1220" t="s">
        <v>651</v>
      </c>
    </row>
    <row r="1221" spans="1:6" x14ac:dyDescent="0.2">
      <c r="A1221" t="s">
        <v>990</v>
      </c>
      <c r="B1221">
        <v>2326</v>
      </c>
      <c r="C1221" t="s">
        <v>707</v>
      </c>
      <c r="D1221" s="237" t="str">
        <f>IF('P13(世田谷区)'!E4&lt;&gt;"",'P13(世田谷区)'!E4,"")</f>
        <v/>
      </c>
      <c r="E1221" t="s">
        <v>647</v>
      </c>
      <c r="F1221" t="s">
        <v>651</v>
      </c>
    </row>
    <row r="1222" spans="1:6" x14ac:dyDescent="0.2">
      <c r="A1222" t="s">
        <v>990</v>
      </c>
      <c r="B1222">
        <v>2329</v>
      </c>
      <c r="C1222" t="s">
        <v>714</v>
      </c>
      <c r="D1222" s="237" t="str">
        <f>IF('P13(世田谷区)'!E5&lt;&gt;"",'P13(世田谷区)'!E5,"")</f>
        <v/>
      </c>
      <c r="E1222" t="s">
        <v>647</v>
      </c>
      <c r="F1222" t="s">
        <v>651</v>
      </c>
    </row>
    <row r="1223" spans="1:6" x14ac:dyDescent="0.2">
      <c r="A1223" t="s">
        <v>990</v>
      </c>
      <c r="B1223">
        <v>2332</v>
      </c>
      <c r="C1223" t="s">
        <v>719</v>
      </c>
      <c r="D1223" s="237" t="str">
        <f>IF('P13(世田谷区)'!E6&lt;&gt;"",'P13(世田谷区)'!E6,"")</f>
        <v/>
      </c>
      <c r="E1223" t="s">
        <v>647</v>
      </c>
      <c r="F1223" t="s">
        <v>651</v>
      </c>
    </row>
    <row r="1224" spans="1:6" x14ac:dyDescent="0.2">
      <c r="A1224" t="s">
        <v>990</v>
      </c>
      <c r="B1224">
        <v>2335</v>
      </c>
      <c r="C1224" t="s">
        <v>725</v>
      </c>
      <c r="D1224" s="237" t="str">
        <f>IF('P13(世田谷区)'!E7&lt;&gt;"",'P13(世田谷区)'!E7,"")</f>
        <v/>
      </c>
      <c r="E1224" t="s">
        <v>647</v>
      </c>
      <c r="F1224" t="s">
        <v>651</v>
      </c>
    </row>
    <row r="1225" spans="1:6" x14ac:dyDescent="0.2">
      <c r="A1225" t="s">
        <v>990</v>
      </c>
      <c r="B1225">
        <v>2338</v>
      </c>
      <c r="C1225" t="s">
        <v>730</v>
      </c>
      <c r="D1225" s="237" t="str">
        <f>IF('P13(世田谷区)'!E8&lt;&gt;"",'P13(世田谷区)'!E8,"")</f>
        <v/>
      </c>
      <c r="E1225" t="s">
        <v>647</v>
      </c>
      <c r="F1225" t="s">
        <v>651</v>
      </c>
    </row>
    <row r="1226" spans="1:6" x14ac:dyDescent="0.2">
      <c r="A1226" t="s">
        <v>990</v>
      </c>
      <c r="B1226">
        <v>2341</v>
      </c>
      <c r="C1226" t="s">
        <v>735</v>
      </c>
      <c r="D1226" s="237" t="str">
        <f>IF('P13(世田谷区)'!E9&lt;&gt;"",'P13(世田谷区)'!E9,"")</f>
        <v/>
      </c>
      <c r="E1226" t="s">
        <v>647</v>
      </c>
      <c r="F1226" t="s">
        <v>651</v>
      </c>
    </row>
    <row r="1227" spans="1:6" x14ac:dyDescent="0.2">
      <c r="A1227" t="s">
        <v>990</v>
      </c>
      <c r="B1227">
        <v>2344</v>
      </c>
      <c r="C1227" t="s">
        <v>739</v>
      </c>
      <c r="D1227" s="237" t="str">
        <f>IF('P13(世田谷区)'!E10&lt;&gt;"",'P13(世田谷区)'!E10,"")</f>
        <v/>
      </c>
      <c r="E1227" t="s">
        <v>647</v>
      </c>
      <c r="F1227" t="s">
        <v>651</v>
      </c>
    </row>
    <row r="1228" spans="1:6" x14ac:dyDescent="0.2">
      <c r="A1228" t="s">
        <v>990</v>
      </c>
      <c r="B1228">
        <v>2347</v>
      </c>
      <c r="C1228" t="s">
        <v>743</v>
      </c>
      <c r="D1228" s="237" t="str">
        <f>IF('P13(世田谷区)'!E11&lt;&gt;"",'P13(世田谷区)'!E11,"")</f>
        <v/>
      </c>
      <c r="E1228" t="s">
        <v>647</v>
      </c>
      <c r="F1228" t="s">
        <v>651</v>
      </c>
    </row>
    <row r="1229" spans="1:6" x14ac:dyDescent="0.2">
      <c r="A1229" t="s">
        <v>990</v>
      </c>
      <c r="B1229">
        <v>2350</v>
      </c>
      <c r="C1229" t="s">
        <v>747</v>
      </c>
      <c r="D1229" s="237" t="str">
        <f>IF('P13(世田谷区)'!E12&lt;&gt;"",'P13(世田谷区)'!E12,"")</f>
        <v/>
      </c>
      <c r="E1229" t="s">
        <v>647</v>
      </c>
      <c r="F1229" t="s">
        <v>651</v>
      </c>
    </row>
    <row r="1230" spans="1:6" x14ac:dyDescent="0.2">
      <c r="A1230" t="s">
        <v>990</v>
      </c>
      <c r="B1230">
        <v>2353</v>
      </c>
      <c r="C1230" t="s">
        <v>751</v>
      </c>
      <c r="D1230" s="237" t="str">
        <f>IF('P13(世田谷区)'!E13&lt;&gt;"",'P13(世田谷区)'!E13,"")</f>
        <v/>
      </c>
      <c r="E1230" t="s">
        <v>647</v>
      </c>
      <c r="F1230" t="s">
        <v>651</v>
      </c>
    </row>
    <row r="1231" spans="1:6" x14ac:dyDescent="0.2">
      <c r="A1231" t="s">
        <v>990</v>
      </c>
      <c r="B1231">
        <v>2356</v>
      </c>
      <c r="C1231" t="s">
        <v>755</v>
      </c>
      <c r="D1231" s="237" t="str">
        <f>IF('P13(世田谷区)'!E14&lt;&gt;"",'P13(世田谷区)'!E14,"")</f>
        <v/>
      </c>
      <c r="E1231" t="s">
        <v>647</v>
      </c>
      <c r="F1231" t="s">
        <v>651</v>
      </c>
    </row>
    <row r="1232" spans="1:6" x14ac:dyDescent="0.2">
      <c r="A1232" t="s">
        <v>990</v>
      </c>
      <c r="B1232">
        <v>2359</v>
      </c>
      <c r="C1232" t="s">
        <v>759</v>
      </c>
      <c r="D1232" s="237" t="str">
        <f>IF('P13(世田谷区)'!E15&lt;&gt;"",'P13(世田谷区)'!E15,"")</f>
        <v/>
      </c>
      <c r="E1232" t="s">
        <v>647</v>
      </c>
      <c r="F1232" t="s">
        <v>651</v>
      </c>
    </row>
    <row r="1233" spans="1:6" x14ac:dyDescent="0.2">
      <c r="A1233" t="s">
        <v>990</v>
      </c>
      <c r="B1233">
        <v>2362</v>
      </c>
      <c r="C1233" t="s">
        <v>763</v>
      </c>
      <c r="D1233" s="237" t="str">
        <f>IF('P13(世田谷区)'!E16&lt;&gt;"",'P13(世田谷区)'!E16,"")</f>
        <v/>
      </c>
      <c r="E1233" t="s">
        <v>647</v>
      </c>
      <c r="F1233" t="s">
        <v>651</v>
      </c>
    </row>
    <row r="1234" spans="1:6" x14ac:dyDescent="0.2">
      <c r="A1234" t="s">
        <v>990</v>
      </c>
      <c r="B1234">
        <v>2365</v>
      </c>
      <c r="C1234" t="s">
        <v>698</v>
      </c>
      <c r="D1234" s="237" t="str">
        <f>IF('P13(世田谷区)'!E17&lt;&gt;"",'P13(世田谷区)'!E17,"")</f>
        <v/>
      </c>
      <c r="E1234" t="s">
        <v>647</v>
      </c>
      <c r="F1234" t="s">
        <v>651</v>
      </c>
    </row>
    <row r="1235" spans="1:6" x14ac:dyDescent="0.2">
      <c r="A1235" t="s">
        <v>990</v>
      </c>
      <c r="B1235">
        <v>2368</v>
      </c>
      <c r="C1235" t="s">
        <v>702</v>
      </c>
      <c r="D1235" s="237" t="str">
        <f>IF('P13(世田谷区)'!E18&lt;&gt;"",'P13(世田谷区)'!E18,"")</f>
        <v/>
      </c>
      <c r="E1235" t="s">
        <v>647</v>
      </c>
      <c r="F1235" t="s">
        <v>651</v>
      </c>
    </row>
    <row r="1236" spans="1:6" x14ac:dyDescent="0.2">
      <c r="A1236" t="s">
        <v>990</v>
      </c>
      <c r="B1236">
        <v>2371</v>
      </c>
      <c r="C1236" t="s">
        <v>772</v>
      </c>
      <c r="D1236" s="237" t="str">
        <f>IF('P13(世田谷区)'!E19&lt;&gt;"",'P13(世田谷区)'!E19,"")</f>
        <v/>
      </c>
      <c r="E1236" t="s">
        <v>647</v>
      </c>
      <c r="F1236" t="s">
        <v>651</v>
      </c>
    </row>
    <row r="1237" spans="1:6" x14ac:dyDescent="0.2">
      <c r="A1237" t="s">
        <v>990</v>
      </c>
      <c r="B1237">
        <v>2374</v>
      </c>
      <c r="C1237" t="s">
        <v>778</v>
      </c>
      <c r="D1237" s="237" t="str">
        <f>IF('P13(世田谷区)'!E20&lt;&gt;"",'P13(世田谷区)'!E20,"")</f>
        <v/>
      </c>
      <c r="E1237" t="s">
        <v>647</v>
      </c>
      <c r="F1237" t="s">
        <v>651</v>
      </c>
    </row>
    <row r="1238" spans="1:6" x14ac:dyDescent="0.2">
      <c r="A1238" t="s">
        <v>990</v>
      </c>
      <c r="B1238">
        <v>2377</v>
      </c>
      <c r="C1238" t="s">
        <v>784</v>
      </c>
      <c r="D1238" s="237" t="str">
        <f>IF('P13(世田谷区)'!E21&lt;&gt;"",'P13(世田谷区)'!E21,"")</f>
        <v/>
      </c>
      <c r="E1238" t="s">
        <v>647</v>
      </c>
      <c r="F1238" t="s">
        <v>651</v>
      </c>
    </row>
    <row r="1239" spans="1:6" x14ac:dyDescent="0.2">
      <c r="A1239" t="s">
        <v>990</v>
      </c>
      <c r="B1239">
        <v>2380</v>
      </c>
      <c r="C1239" t="s">
        <v>790</v>
      </c>
      <c r="D1239" s="237" t="str">
        <f>IF('P13(世田谷区)'!E22&lt;&gt;"",'P13(世田谷区)'!E22,"")</f>
        <v/>
      </c>
      <c r="E1239" t="s">
        <v>647</v>
      </c>
      <c r="F1239" t="s">
        <v>651</v>
      </c>
    </row>
    <row r="1240" spans="1:6" x14ac:dyDescent="0.2">
      <c r="A1240" t="s">
        <v>990</v>
      </c>
      <c r="B1240">
        <v>2383</v>
      </c>
      <c r="C1240" t="s">
        <v>992</v>
      </c>
      <c r="D1240" s="237" t="str">
        <f>IF('P13(世田谷区)'!E23&lt;&gt;"",'P13(世田谷区)'!E23,"")</f>
        <v/>
      </c>
      <c r="E1240" t="s">
        <v>647</v>
      </c>
      <c r="F1240" t="s">
        <v>651</v>
      </c>
    </row>
    <row r="1241" spans="1:6" x14ac:dyDescent="0.2">
      <c r="A1241" t="s">
        <v>990</v>
      </c>
      <c r="B1241">
        <v>2386</v>
      </c>
      <c r="C1241" t="s">
        <v>886</v>
      </c>
      <c r="D1241" s="237" t="str">
        <f>IF('P13(世田谷区)'!E24&lt;&gt;"",'P13(世田谷区)'!E24,"")</f>
        <v/>
      </c>
      <c r="E1241" t="s">
        <v>647</v>
      </c>
      <c r="F1241" t="s">
        <v>651</v>
      </c>
    </row>
    <row r="1242" spans="1:6" x14ac:dyDescent="0.2">
      <c r="A1242" t="s">
        <v>990</v>
      </c>
      <c r="B1242">
        <v>2389</v>
      </c>
      <c r="C1242" t="s">
        <v>993</v>
      </c>
      <c r="D1242" s="237" t="str">
        <f>IF('P13(世田谷区)'!D25&lt;&gt;"",'P13(世田谷区)'!D25,"")</f>
        <v/>
      </c>
      <c r="E1242" t="s">
        <v>647</v>
      </c>
      <c r="F1242" t="s">
        <v>651</v>
      </c>
    </row>
    <row r="1243" spans="1:6" x14ac:dyDescent="0.2">
      <c r="A1243" t="s">
        <v>984</v>
      </c>
      <c r="B1243">
        <v>2392</v>
      </c>
      <c r="C1243" t="s">
        <v>652</v>
      </c>
      <c r="D1243" s="237" t="e">
        <f>IF(#REF!&lt;&gt;"",#REF!,"")</f>
        <v>#REF!</v>
      </c>
      <c r="E1243" t="s">
        <v>647</v>
      </c>
      <c r="F1243" t="s">
        <v>651</v>
      </c>
    </row>
    <row r="1244" spans="1:6" x14ac:dyDescent="0.2">
      <c r="A1244" t="s">
        <v>984</v>
      </c>
      <c r="B1244">
        <v>2395</v>
      </c>
      <c r="C1244" t="s">
        <v>943</v>
      </c>
      <c r="D1244" s="237" t="e">
        <f>IF(#REF!&lt;&gt;"",#REF!,"")</f>
        <v>#REF!</v>
      </c>
      <c r="E1244" t="s">
        <v>647</v>
      </c>
      <c r="F1244" t="s">
        <v>651</v>
      </c>
    </row>
    <row r="1245" spans="1:6" x14ac:dyDescent="0.2">
      <c r="A1245" t="s">
        <v>984</v>
      </c>
      <c r="B1245">
        <v>2398</v>
      </c>
      <c r="C1245" t="s">
        <v>654</v>
      </c>
      <c r="D1245" s="238" t="e">
        <f>IF(#REF!&lt;&gt;"",#REF!,"")</f>
        <v>#REF!</v>
      </c>
      <c r="E1245" t="s">
        <v>647</v>
      </c>
      <c r="F1245" t="s">
        <v>668</v>
      </c>
    </row>
    <row r="1246" spans="1:6" x14ac:dyDescent="0.2">
      <c r="A1246" t="s">
        <v>984</v>
      </c>
      <c r="B1246">
        <v>2400</v>
      </c>
      <c r="C1246" t="s">
        <v>823</v>
      </c>
      <c r="D1246" s="237" t="e">
        <f>IF(#REF!&lt;&gt;"",#REF!,"")</f>
        <v>#REF!</v>
      </c>
      <c r="E1246" t="s">
        <v>647</v>
      </c>
      <c r="F1246" t="s">
        <v>651</v>
      </c>
    </row>
    <row r="1247" spans="1:6" x14ac:dyDescent="0.2">
      <c r="A1247" t="s">
        <v>984</v>
      </c>
      <c r="B1247">
        <v>2403</v>
      </c>
      <c r="C1247" t="s">
        <v>830</v>
      </c>
      <c r="D1247" s="238" t="e">
        <f>IF(#REF!&lt;&gt;"",#REF!,"")</f>
        <v>#REF!</v>
      </c>
      <c r="E1247" t="s">
        <v>647</v>
      </c>
      <c r="F1247" t="s">
        <v>668</v>
      </c>
    </row>
    <row r="1248" spans="1:6" x14ac:dyDescent="0.2">
      <c r="A1248" t="s">
        <v>885</v>
      </c>
      <c r="B1248">
        <v>2408</v>
      </c>
      <c r="C1248" t="s">
        <v>804</v>
      </c>
      <c r="D1248" s="238" t="str">
        <f>IF('P14(世田谷区)'!C4&lt;&gt;"",'P14(世田谷区)'!C4,"")</f>
        <v/>
      </c>
      <c r="E1248" t="s">
        <v>647</v>
      </c>
      <c r="F1248" t="s">
        <v>668</v>
      </c>
    </row>
    <row r="1249" spans="1:6" x14ac:dyDescent="0.2">
      <c r="A1249" t="s">
        <v>885</v>
      </c>
      <c r="B1249">
        <v>2410</v>
      </c>
      <c r="C1249" t="s">
        <v>827</v>
      </c>
      <c r="D1249" s="237" t="str">
        <f>IF('P14(世田谷区)'!C5&lt;&gt;"",'P14(世田谷区)'!C5,"")</f>
        <v/>
      </c>
      <c r="E1249" t="s">
        <v>647</v>
      </c>
      <c r="F1249" t="s">
        <v>651</v>
      </c>
    </row>
    <row r="1250" spans="1:6" x14ac:dyDescent="0.2">
      <c r="A1250" t="s">
        <v>885</v>
      </c>
      <c r="B1250">
        <v>2413</v>
      </c>
      <c r="C1250" t="s">
        <v>679</v>
      </c>
      <c r="D1250" s="237" t="str">
        <f>IF('P14(世田谷区)'!E8&lt;&gt;"",'P14(世田谷区)'!E8,"")</f>
        <v/>
      </c>
      <c r="E1250" t="s">
        <v>647</v>
      </c>
      <c r="F1250" t="s">
        <v>651</v>
      </c>
    </row>
    <row r="1251" spans="1:6" x14ac:dyDescent="0.2">
      <c r="A1251" t="s">
        <v>885</v>
      </c>
      <c r="B1251">
        <v>2416</v>
      </c>
      <c r="C1251" t="s">
        <v>683</v>
      </c>
      <c r="D1251" s="237" t="str">
        <f>IF('P14(世田谷区)'!E10&lt;&gt;"",'P14(世田谷区)'!E10,"")</f>
        <v/>
      </c>
      <c r="E1251" t="s">
        <v>647</v>
      </c>
      <c r="F1251" t="s">
        <v>651</v>
      </c>
    </row>
    <row r="1252" spans="1:6" x14ac:dyDescent="0.2">
      <c r="A1252" t="s">
        <v>885</v>
      </c>
      <c r="B1252">
        <v>2419</v>
      </c>
      <c r="C1252" t="s">
        <v>687</v>
      </c>
      <c r="D1252" s="238" t="str">
        <f>IF('P14(世田谷区)'!E12&lt;&gt;"",'P14(世田谷区)'!E12,"")</f>
        <v/>
      </c>
      <c r="E1252" t="s">
        <v>647</v>
      </c>
      <c r="F1252" t="s">
        <v>668</v>
      </c>
    </row>
    <row r="1253" spans="1:6" x14ac:dyDescent="0.2">
      <c r="A1253" t="s">
        <v>885</v>
      </c>
      <c r="B1253">
        <v>2421</v>
      </c>
      <c r="C1253" t="s">
        <v>691</v>
      </c>
      <c r="D1253" s="237" t="str">
        <f>IF('P14(世田谷区)'!E14&lt;&gt;"",'P14(世田谷区)'!E14,"")</f>
        <v/>
      </c>
      <c r="E1253" t="s">
        <v>647</v>
      </c>
      <c r="F1253" t="s">
        <v>651</v>
      </c>
    </row>
    <row r="1254" spans="1:6" x14ac:dyDescent="0.2">
      <c r="A1254" t="s">
        <v>885</v>
      </c>
      <c r="B1254">
        <v>2424</v>
      </c>
      <c r="C1254" t="s">
        <v>994</v>
      </c>
      <c r="D1254" s="237" t="str">
        <f>IF('P14(世田谷区)'!B16&lt;&gt;"",'P14(世田谷区)'!B16,"")</f>
        <v/>
      </c>
      <c r="E1254" t="s">
        <v>647</v>
      </c>
      <c r="F1254" t="s">
        <v>651</v>
      </c>
    </row>
    <row r="1255" spans="1:6" x14ac:dyDescent="0.2">
      <c r="A1255" t="s">
        <v>995</v>
      </c>
      <c r="B1255">
        <v>2441</v>
      </c>
      <c r="C1255" t="s">
        <v>706</v>
      </c>
      <c r="D1255" s="242" t="str">
        <f>IF('P15(世田谷区)'!D4&lt;&gt;"",'P15(世田谷区)'!D4,"")</f>
        <v/>
      </c>
      <c r="E1255" t="s">
        <v>647</v>
      </c>
      <c r="F1255" t="s">
        <v>805</v>
      </c>
    </row>
    <row r="1256" spans="1:6" x14ac:dyDescent="0.2">
      <c r="A1256" t="s">
        <v>995</v>
      </c>
      <c r="B1256">
        <v>2442</v>
      </c>
      <c r="C1256" t="s">
        <v>707</v>
      </c>
      <c r="D1256" s="242" t="str">
        <f>IF('P15(世田谷区)'!E4&lt;&gt;"",'P15(世田谷区)'!E4,"")</f>
        <v/>
      </c>
      <c r="E1256" t="s">
        <v>647</v>
      </c>
      <c r="F1256" t="s">
        <v>805</v>
      </c>
    </row>
    <row r="1257" spans="1:6" x14ac:dyDescent="0.2">
      <c r="A1257" t="s">
        <v>995</v>
      </c>
      <c r="B1257">
        <v>2443</v>
      </c>
      <c r="C1257" t="s">
        <v>708</v>
      </c>
      <c r="D1257" s="242" t="str">
        <f>IF('P15(世田谷区)'!F4&lt;&gt;"",'P15(世田谷区)'!F4,"")</f>
        <v/>
      </c>
      <c r="E1257" t="s">
        <v>647</v>
      </c>
      <c r="F1257" t="s">
        <v>805</v>
      </c>
    </row>
    <row r="1258" spans="1:6" x14ac:dyDescent="0.2">
      <c r="A1258" t="s">
        <v>995</v>
      </c>
      <c r="B1258">
        <v>2444</v>
      </c>
      <c r="C1258" t="s">
        <v>709</v>
      </c>
      <c r="D1258" s="242" t="str">
        <f>IF('P15(世田谷区)'!G4&lt;&gt;"",'P15(世田谷区)'!G4,"")</f>
        <v/>
      </c>
      <c r="E1258" t="s">
        <v>647</v>
      </c>
      <c r="F1258" t="s">
        <v>805</v>
      </c>
    </row>
    <row r="1259" spans="1:6" x14ac:dyDescent="0.2">
      <c r="A1259" t="s">
        <v>995</v>
      </c>
      <c r="B1259">
        <v>2445</v>
      </c>
      <c r="C1259" t="s">
        <v>710</v>
      </c>
      <c r="D1259" s="242" t="str">
        <f>IF('P15(世田谷区)'!H4&lt;&gt;"",'P15(世田谷区)'!H4,"")</f>
        <v/>
      </c>
      <c r="E1259" t="s">
        <v>647</v>
      </c>
      <c r="F1259" t="s">
        <v>805</v>
      </c>
    </row>
    <row r="1260" spans="1:6" x14ac:dyDescent="0.2">
      <c r="A1260" t="s">
        <v>995</v>
      </c>
      <c r="B1260">
        <v>2446</v>
      </c>
      <c r="C1260" t="s">
        <v>711</v>
      </c>
      <c r="D1260" s="242" t="str">
        <f>IF('P15(世田谷区)'!I4&lt;&gt;"",'P15(世田谷区)'!I4,"")</f>
        <v/>
      </c>
      <c r="E1260" t="s">
        <v>647</v>
      </c>
      <c r="F1260" t="s">
        <v>805</v>
      </c>
    </row>
    <row r="1261" spans="1:6" x14ac:dyDescent="0.2">
      <c r="A1261" t="s">
        <v>995</v>
      </c>
      <c r="B1261">
        <v>2447</v>
      </c>
      <c r="C1261" t="s">
        <v>996</v>
      </c>
      <c r="D1261" s="242" t="str">
        <f>IF('P15(世田谷区)'!J4&lt;&gt;"",'P15(世田谷区)'!J4,"")</f>
        <v/>
      </c>
      <c r="E1261" t="s">
        <v>647</v>
      </c>
      <c r="F1261" t="s">
        <v>805</v>
      </c>
    </row>
    <row r="1262" spans="1:6" x14ac:dyDescent="0.2">
      <c r="A1262" t="s">
        <v>995</v>
      </c>
      <c r="B1262">
        <v>2448</v>
      </c>
      <c r="C1262" t="s">
        <v>712</v>
      </c>
      <c r="D1262" s="242" t="str">
        <f>IF('P15(世田谷区)'!K4&lt;&gt;"",'P15(世田谷区)'!K4,"")</f>
        <v/>
      </c>
      <c r="E1262" t="s">
        <v>647</v>
      </c>
      <c r="F1262" t="s">
        <v>805</v>
      </c>
    </row>
    <row r="1263" spans="1:6" x14ac:dyDescent="0.2">
      <c r="A1263" t="s">
        <v>995</v>
      </c>
      <c r="B1263">
        <v>2449</v>
      </c>
      <c r="C1263" t="s">
        <v>997</v>
      </c>
      <c r="D1263" s="242" t="str">
        <f>IF('P15(世田谷区)'!L4&lt;&gt;"",'P15(世田谷区)'!L4,"")</f>
        <v/>
      </c>
      <c r="E1263" t="s">
        <v>647</v>
      </c>
      <c r="F1263" t="s">
        <v>805</v>
      </c>
    </row>
    <row r="1264" spans="1:6" x14ac:dyDescent="0.2">
      <c r="A1264" t="s">
        <v>995</v>
      </c>
      <c r="B1264">
        <v>2450</v>
      </c>
      <c r="C1264" t="s">
        <v>998</v>
      </c>
      <c r="D1264" s="242" t="str">
        <f>IF('P15(世田谷区)'!M4&lt;&gt;"",'P15(世田谷区)'!M4,"")</f>
        <v/>
      </c>
      <c r="E1264" t="s">
        <v>647</v>
      </c>
      <c r="F1264" t="s">
        <v>805</v>
      </c>
    </row>
    <row r="1265" spans="1:6" x14ac:dyDescent="0.2">
      <c r="A1265" t="s">
        <v>995</v>
      </c>
      <c r="B1265">
        <v>2451</v>
      </c>
      <c r="C1265" t="s">
        <v>855</v>
      </c>
      <c r="D1265" s="242" t="str">
        <f>IF('P15(世田谷区)'!N4&lt;&gt;"",'P15(世田谷区)'!N4,"")</f>
        <v/>
      </c>
      <c r="E1265" t="s">
        <v>647</v>
      </c>
      <c r="F1265" t="s">
        <v>805</v>
      </c>
    </row>
    <row r="1266" spans="1:6" x14ac:dyDescent="0.2">
      <c r="A1266" t="s">
        <v>995</v>
      </c>
      <c r="B1266">
        <v>2452</v>
      </c>
      <c r="C1266" t="s">
        <v>999</v>
      </c>
      <c r="D1266" s="242" t="str">
        <f>IF('P15(世田谷区)'!O4&lt;&gt;"",'P15(世田谷区)'!O4,"")</f>
        <v/>
      </c>
      <c r="E1266" t="s">
        <v>647</v>
      </c>
      <c r="F1266" t="s">
        <v>805</v>
      </c>
    </row>
    <row r="1267" spans="1:6" x14ac:dyDescent="0.2">
      <c r="A1267" t="s">
        <v>995</v>
      </c>
      <c r="B1267">
        <v>2455</v>
      </c>
      <c r="C1267" t="s">
        <v>673</v>
      </c>
      <c r="D1267" s="237" t="str">
        <f>IF('P15(世田谷区)'!D5&lt;&gt;"",'P15(世田谷区)'!D5,"")</f>
        <v/>
      </c>
      <c r="E1267" t="s">
        <v>647</v>
      </c>
      <c r="F1267" t="s">
        <v>651</v>
      </c>
    </row>
    <row r="1268" spans="1:6" x14ac:dyDescent="0.2">
      <c r="A1268" t="s">
        <v>995</v>
      </c>
      <c r="B1268">
        <v>2456</v>
      </c>
      <c r="C1268" t="s">
        <v>714</v>
      </c>
      <c r="D1268" s="237" t="str">
        <f>IF('P15(世田谷区)'!E5&lt;&gt;"",'P15(世田谷区)'!E5,"")</f>
        <v/>
      </c>
      <c r="E1268" t="s">
        <v>647</v>
      </c>
      <c r="F1268" t="s">
        <v>651</v>
      </c>
    </row>
    <row r="1269" spans="1:6" x14ac:dyDescent="0.2">
      <c r="A1269" t="s">
        <v>995</v>
      </c>
      <c r="B1269">
        <v>2457</v>
      </c>
      <c r="C1269" t="s">
        <v>715</v>
      </c>
      <c r="D1269" s="237" t="str">
        <f>IF('P15(世田谷区)'!F5&lt;&gt;"",'P15(世田谷区)'!F5,"")</f>
        <v/>
      </c>
      <c r="E1269" t="s">
        <v>647</v>
      </c>
      <c r="F1269" t="s">
        <v>651</v>
      </c>
    </row>
    <row r="1270" spans="1:6" x14ac:dyDescent="0.2">
      <c r="A1270" t="s">
        <v>995</v>
      </c>
      <c r="B1270">
        <v>2458</v>
      </c>
      <c r="C1270" t="s">
        <v>674</v>
      </c>
      <c r="D1270" s="237" t="str">
        <f>IF('P15(世田谷区)'!G5&lt;&gt;"",'P15(世田谷区)'!G5,"")</f>
        <v/>
      </c>
      <c r="E1270" t="s">
        <v>647</v>
      </c>
      <c r="F1270" t="s">
        <v>651</v>
      </c>
    </row>
    <row r="1271" spans="1:6" x14ac:dyDescent="0.2">
      <c r="A1271" t="s">
        <v>995</v>
      </c>
      <c r="B1271">
        <v>2459</v>
      </c>
      <c r="C1271" t="s">
        <v>716</v>
      </c>
      <c r="D1271" s="237" t="str">
        <f>IF('P15(世田谷区)'!H5&lt;&gt;"",'P15(世田谷区)'!H5,"")</f>
        <v/>
      </c>
      <c r="E1271" t="s">
        <v>647</v>
      </c>
      <c r="F1271" t="s">
        <v>651</v>
      </c>
    </row>
    <row r="1272" spans="1:6" x14ac:dyDescent="0.2">
      <c r="A1272" t="s">
        <v>995</v>
      </c>
      <c r="B1272">
        <v>2460</v>
      </c>
      <c r="C1272" t="s">
        <v>717</v>
      </c>
      <c r="D1272" s="237" t="str">
        <f>IF('P15(世田谷区)'!I5&lt;&gt;"",'P15(世田谷区)'!I5,"")</f>
        <v/>
      </c>
      <c r="E1272" t="s">
        <v>647</v>
      </c>
      <c r="F1272" t="s">
        <v>651</v>
      </c>
    </row>
    <row r="1273" spans="1:6" x14ac:dyDescent="0.2">
      <c r="A1273" t="s">
        <v>995</v>
      </c>
      <c r="B1273">
        <v>2461</v>
      </c>
      <c r="C1273" t="s">
        <v>840</v>
      </c>
      <c r="D1273" s="237" t="str">
        <f>IF('P15(世田谷区)'!J5&lt;&gt;"",'P15(世田谷区)'!J5,"")</f>
        <v/>
      </c>
      <c r="E1273" t="s">
        <v>647</v>
      </c>
      <c r="F1273" t="s">
        <v>651</v>
      </c>
    </row>
    <row r="1274" spans="1:6" x14ac:dyDescent="0.2">
      <c r="A1274" t="s">
        <v>995</v>
      </c>
      <c r="B1274">
        <v>2462</v>
      </c>
      <c r="C1274" t="s">
        <v>718</v>
      </c>
      <c r="D1274" s="237" t="str">
        <f>IF('P15(世田谷区)'!K5&lt;&gt;"",'P15(世田谷区)'!K5,"")</f>
        <v/>
      </c>
      <c r="E1274" t="s">
        <v>647</v>
      </c>
      <c r="F1274" t="s">
        <v>651</v>
      </c>
    </row>
    <row r="1275" spans="1:6" x14ac:dyDescent="0.2">
      <c r="A1275" t="s">
        <v>995</v>
      </c>
      <c r="B1275">
        <v>2463</v>
      </c>
      <c r="C1275" t="s">
        <v>1000</v>
      </c>
      <c r="D1275" s="237" t="str">
        <f>IF('P15(世田谷区)'!L5&lt;&gt;"",'P15(世田谷区)'!L5,"")</f>
        <v/>
      </c>
      <c r="E1275" t="s">
        <v>647</v>
      </c>
      <c r="F1275" t="s">
        <v>651</v>
      </c>
    </row>
    <row r="1276" spans="1:6" x14ac:dyDescent="0.2">
      <c r="A1276" t="s">
        <v>995</v>
      </c>
      <c r="B1276">
        <v>2464</v>
      </c>
      <c r="C1276" t="s">
        <v>841</v>
      </c>
      <c r="D1276" s="237" t="str">
        <f>IF('P15(世田谷区)'!M5&lt;&gt;"",'P15(世田谷区)'!M5,"")</f>
        <v/>
      </c>
      <c r="E1276" t="s">
        <v>647</v>
      </c>
      <c r="F1276" t="s">
        <v>651</v>
      </c>
    </row>
    <row r="1277" spans="1:6" x14ac:dyDescent="0.2">
      <c r="A1277" t="s">
        <v>995</v>
      </c>
      <c r="B1277">
        <v>2465</v>
      </c>
      <c r="C1277" t="s">
        <v>1001</v>
      </c>
      <c r="D1277" s="237" t="str">
        <f>IF('P15(世田谷区)'!N5&lt;&gt;"",'P15(世田谷区)'!N5,"")</f>
        <v/>
      </c>
      <c r="E1277" t="s">
        <v>647</v>
      </c>
      <c r="F1277" t="s">
        <v>651</v>
      </c>
    </row>
    <row r="1278" spans="1:6" x14ac:dyDescent="0.2">
      <c r="A1278" t="s">
        <v>995</v>
      </c>
      <c r="B1278">
        <v>2466</v>
      </c>
      <c r="C1278" t="s">
        <v>1002</v>
      </c>
      <c r="D1278" s="237" t="str">
        <f>IF('P15(世田谷区)'!O5&lt;&gt;"",'P15(世田谷区)'!O5,"")</f>
        <v/>
      </c>
      <c r="E1278" t="s">
        <v>647</v>
      </c>
      <c r="F1278" t="s">
        <v>651</v>
      </c>
    </row>
    <row r="1279" spans="1:6" x14ac:dyDescent="0.2">
      <c r="A1279" t="s">
        <v>995</v>
      </c>
      <c r="B1279">
        <v>2469</v>
      </c>
      <c r="C1279" t="s">
        <v>675</v>
      </c>
      <c r="D1279" s="237" t="str">
        <f>IF('P15(世田谷区)'!D6&lt;&gt;"",'P15(世田谷区)'!D6,"")</f>
        <v/>
      </c>
      <c r="E1279" t="s">
        <v>647</v>
      </c>
      <c r="F1279" t="s">
        <v>651</v>
      </c>
    </row>
    <row r="1280" spans="1:6" x14ac:dyDescent="0.2">
      <c r="A1280" t="s">
        <v>995</v>
      </c>
      <c r="B1280">
        <v>2470</v>
      </c>
      <c r="C1280" t="s">
        <v>719</v>
      </c>
      <c r="D1280" s="237" t="str">
        <f>IF('P15(世田谷区)'!E6&lt;&gt;"",'P15(世田谷区)'!E6,"")</f>
        <v/>
      </c>
      <c r="E1280" t="s">
        <v>647</v>
      </c>
      <c r="F1280" t="s">
        <v>651</v>
      </c>
    </row>
    <row r="1281" spans="1:6" x14ac:dyDescent="0.2">
      <c r="A1281" t="s">
        <v>995</v>
      </c>
      <c r="B1281">
        <v>2471</v>
      </c>
      <c r="C1281" t="s">
        <v>720</v>
      </c>
      <c r="D1281" s="237" t="str">
        <f>IF('P15(世田谷区)'!F6&lt;&gt;"",'P15(世田谷区)'!F6,"")</f>
        <v/>
      </c>
      <c r="E1281" t="s">
        <v>647</v>
      </c>
      <c r="F1281" t="s">
        <v>651</v>
      </c>
    </row>
    <row r="1282" spans="1:6" x14ac:dyDescent="0.2">
      <c r="A1282" t="s">
        <v>995</v>
      </c>
      <c r="B1282">
        <v>2472</v>
      </c>
      <c r="C1282" t="s">
        <v>676</v>
      </c>
      <c r="D1282" s="237" t="str">
        <f>IF('P15(世田谷区)'!G6&lt;&gt;"",'P15(世田谷区)'!G6,"")</f>
        <v/>
      </c>
      <c r="E1282" t="s">
        <v>647</v>
      </c>
      <c r="F1282" t="s">
        <v>651</v>
      </c>
    </row>
    <row r="1283" spans="1:6" x14ac:dyDescent="0.2">
      <c r="A1283" t="s">
        <v>995</v>
      </c>
      <c r="B1283">
        <v>2473</v>
      </c>
      <c r="C1283" t="s">
        <v>721</v>
      </c>
      <c r="D1283" s="237" t="str">
        <f>IF('P15(世田谷区)'!H6&lt;&gt;"",'P15(世田谷区)'!H6,"")</f>
        <v/>
      </c>
      <c r="E1283" t="s">
        <v>647</v>
      </c>
      <c r="F1283" t="s">
        <v>651</v>
      </c>
    </row>
    <row r="1284" spans="1:6" x14ac:dyDescent="0.2">
      <c r="A1284" t="s">
        <v>995</v>
      </c>
      <c r="B1284">
        <v>2474</v>
      </c>
      <c r="C1284" t="s">
        <v>722</v>
      </c>
      <c r="D1284" s="237" t="str">
        <f>IF('P15(世田谷区)'!I6&lt;&gt;"",'P15(世田谷区)'!I6,"")</f>
        <v/>
      </c>
      <c r="E1284" t="s">
        <v>647</v>
      </c>
      <c r="F1284" t="s">
        <v>651</v>
      </c>
    </row>
    <row r="1285" spans="1:6" x14ac:dyDescent="0.2">
      <c r="A1285" t="s">
        <v>995</v>
      </c>
      <c r="B1285">
        <v>2475</v>
      </c>
      <c r="C1285" t="s">
        <v>954</v>
      </c>
      <c r="D1285" s="237" t="str">
        <f>IF('P15(世田谷区)'!J6&lt;&gt;"",'P15(世田谷区)'!J6,"")</f>
        <v/>
      </c>
      <c r="E1285" t="s">
        <v>647</v>
      </c>
      <c r="F1285" t="s">
        <v>651</v>
      </c>
    </row>
    <row r="1286" spans="1:6" x14ac:dyDescent="0.2">
      <c r="A1286" t="s">
        <v>995</v>
      </c>
      <c r="B1286">
        <v>2476</v>
      </c>
      <c r="C1286" t="s">
        <v>723</v>
      </c>
      <c r="D1286" s="237" t="str">
        <f>IF('P15(世田谷区)'!K6&lt;&gt;"",'P15(世田谷区)'!K6,"")</f>
        <v/>
      </c>
      <c r="E1286" t="s">
        <v>647</v>
      </c>
      <c r="F1286" t="s">
        <v>651</v>
      </c>
    </row>
    <row r="1287" spans="1:6" x14ac:dyDescent="0.2">
      <c r="A1287" t="s">
        <v>995</v>
      </c>
      <c r="B1287">
        <v>2477</v>
      </c>
      <c r="C1287" t="s">
        <v>981</v>
      </c>
      <c r="D1287" s="237" t="str">
        <f>IF('P15(世田谷区)'!L6&lt;&gt;"",'P15(世田谷区)'!L6,"")</f>
        <v/>
      </c>
      <c r="E1287" t="s">
        <v>647</v>
      </c>
      <c r="F1287" t="s">
        <v>651</v>
      </c>
    </row>
    <row r="1288" spans="1:6" x14ac:dyDescent="0.2">
      <c r="A1288" t="s">
        <v>995</v>
      </c>
      <c r="B1288">
        <v>2478</v>
      </c>
      <c r="C1288" t="s">
        <v>724</v>
      </c>
      <c r="D1288" s="237" t="str">
        <f>IF('P15(世田谷区)'!M6&lt;&gt;"",'P15(世田谷区)'!M6,"")</f>
        <v/>
      </c>
      <c r="E1288" t="s">
        <v>647</v>
      </c>
      <c r="F1288" t="s">
        <v>651</v>
      </c>
    </row>
    <row r="1289" spans="1:6" x14ac:dyDescent="0.2">
      <c r="A1289" t="s">
        <v>995</v>
      </c>
      <c r="B1289">
        <v>2479</v>
      </c>
      <c r="C1289" t="s">
        <v>856</v>
      </c>
      <c r="D1289" s="237" t="str">
        <f>IF('P15(世田谷区)'!N6&lt;&gt;"",'P15(世田谷区)'!N6,"")</f>
        <v/>
      </c>
      <c r="E1289" t="s">
        <v>647</v>
      </c>
      <c r="F1289" t="s">
        <v>651</v>
      </c>
    </row>
    <row r="1290" spans="1:6" x14ac:dyDescent="0.2">
      <c r="A1290" t="s">
        <v>995</v>
      </c>
      <c r="B1290">
        <v>2480</v>
      </c>
      <c r="C1290" t="s">
        <v>1003</v>
      </c>
      <c r="D1290" s="237" t="str">
        <f>IF('P15(世田谷区)'!O6&lt;&gt;"",'P15(世田谷区)'!O6,"")</f>
        <v/>
      </c>
      <c r="E1290" t="s">
        <v>647</v>
      </c>
      <c r="F1290" t="s">
        <v>651</v>
      </c>
    </row>
    <row r="1291" spans="1:6" x14ac:dyDescent="0.2">
      <c r="A1291" t="s">
        <v>995</v>
      </c>
      <c r="B1291">
        <v>2482</v>
      </c>
      <c r="C1291" t="s">
        <v>677</v>
      </c>
      <c r="D1291" s="237" t="str">
        <f>IF('P15(世田谷区)'!D7&lt;&gt;"",'P15(世田谷区)'!D7,"")</f>
        <v/>
      </c>
      <c r="E1291" t="s">
        <v>647</v>
      </c>
      <c r="F1291" t="s">
        <v>651</v>
      </c>
    </row>
    <row r="1292" spans="1:6" x14ac:dyDescent="0.2">
      <c r="A1292" t="s">
        <v>995</v>
      </c>
      <c r="B1292">
        <v>2483</v>
      </c>
      <c r="C1292" t="s">
        <v>725</v>
      </c>
      <c r="D1292" s="237" t="str">
        <f>IF('P15(世田谷区)'!E7&lt;&gt;"",'P15(世田谷区)'!E7,"")</f>
        <v/>
      </c>
      <c r="E1292" t="s">
        <v>647</v>
      </c>
      <c r="F1292" t="s">
        <v>651</v>
      </c>
    </row>
    <row r="1293" spans="1:6" x14ac:dyDescent="0.2">
      <c r="A1293" t="s">
        <v>995</v>
      </c>
      <c r="B1293">
        <v>2484</v>
      </c>
      <c r="C1293" t="s">
        <v>726</v>
      </c>
      <c r="D1293" s="237" t="str">
        <f>IF('P15(世田谷区)'!F7&lt;&gt;"",'P15(世田谷区)'!F7,"")</f>
        <v/>
      </c>
      <c r="E1293" t="s">
        <v>647</v>
      </c>
      <c r="F1293" t="s">
        <v>651</v>
      </c>
    </row>
    <row r="1294" spans="1:6" x14ac:dyDescent="0.2">
      <c r="A1294" t="s">
        <v>995</v>
      </c>
      <c r="B1294">
        <v>2485</v>
      </c>
      <c r="C1294" t="s">
        <v>678</v>
      </c>
      <c r="D1294" s="237" t="str">
        <f>IF('P15(世田谷区)'!G7&lt;&gt;"",'P15(世田谷区)'!G7,"")</f>
        <v/>
      </c>
      <c r="E1294" t="s">
        <v>647</v>
      </c>
      <c r="F1294" t="s">
        <v>651</v>
      </c>
    </row>
    <row r="1295" spans="1:6" x14ac:dyDescent="0.2">
      <c r="A1295" t="s">
        <v>995</v>
      </c>
      <c r="B1295">
        <v>2486</v>
      </c>
      <c r="C1295" t="s">
        <v>727</v>
      </c>
      <c r="D1295" s="237" t="str">
        <f>IF('P15(世田谷区)'!H7&lt;&gt;"",'P15(世田谷区)'!H7,"")</f>
        <v/>
      </c>
      <c r="E1295" t="s">
        <v>647</v>
      </c>
      <c r="F1295" t="s">
        <v>651</v>
      </c>
    </row>
    <row r="1296" spans="1:6" x14ac:dyDescent="0.2">
      <c r="A1296" t="s">
        <v>995</v>
      </c>
      <c r="B1296">
        <v>2487</v>
      </c>
      <c r="C1296" t="s">
        <v>728</v>
      </c>
      <c r="D1296" s="237" t="str">
        <f>IF('P15(世田谷区)'!I7&lt;&gt;"",'P15(世田谷区)'!I7,"")</f>
        <v/>
      </c>
      <c r="E1296" t="s">
        <v>647</v>
      </c>
      <c r="F1296" t="s">
        <v>651</v>
      </c>
    </row>
    <row r="1297" spans="1:6" x14ac:dyDescent="0.2">
      <c r="A1297" t="s">
        <v>995</v>
      </c>
      <c r="B1297">
        <v>2488</v>
      </c>
      <c r="C1297" t="s">
        <v>845</v>
      </c>
      <c r="D1297" s="237" t="str">
        <f>IF('P15(世田谷区)'!J7&lt;&gt;"",'P15(世田谷区)'!J7,"")</f>
        <v/>
      </c>
      <c r="E1297" t="s">
        <v>647</v>
      </c>
      <c r="F1297" t="s">
        <v>651</v>
      </c>
    </row>
    <row r="1298" spans="1:6" x14ac:dyDescent="0.2">
      <c r="A1298" t="s">
        <v>995</v>
      </c>
      <c r="B1298">
        <v>2489</v>
      </c>
      <c r="C1298" t="s">
        <v>729</v>
      </c>
      <c r="D1298" s="237" t="str">
        <f>IF('P15(世田谷区)'!K7&lt;&gt;"",'P15(世田谷区)'!K7,"")</f>
        <v/>
      </c>
      <c r="E1298" t="s">
        <v>647</v>
      </c>
      <c r="F1298" t="s">
        <v>651</v>
      </c>
    </row>
    <row r="1299" spans="1:6" x14ac:dyDescent="0.2">
      <c r="A1299" t="s">
        <v>995</v>
      </c>
      <c r="B1299">
        <v>2490</v>
      </c>
      <c r="C1299" t="s">
        <v>961</v>
      </c>
      <c r="D1299" s="237" t="str">
        <f>IF('P15(世田谷区)'!L7&lt;&gt;"",'P15(世田谷区)'!L7,"")</f>
        <v/>
      </c>
      <c r="E1299" t="s">
        <v>647</v>
      </c>
      <c r="F1299" t="s">
        <v>651</v>
      </c>
    </row>
    <row r="1300" spans="1:6" x14ac:dyDescent="0.2">
      <c r="A1300" t="s">
        <v>995</v>
      </c>
      <c r="B1300">
        <v>2491</v>
      </c>
      <c r="C1300" t="s">
        <v>846</v>
      </c>
      <c r="D1300" s="237" t="str">
        <f>IF('P15(世田谷区)'!M7&lt;&gt;"",'P15(世田谷区)'!M7,"")</f>
        <v/>
      </c>
      <c r="E1300" t="s">
        <v>647</v>
      </c>
      <c r="F1300" t="s">
        <v>651</v>
      </c>
    </row>
    <row r="1301" spans="1:6" x14ac:dyDescent="0.2">
      <c r="A1301" t="s">
        <v>995</v>
      </c>
      <c r="B1301">
        <v>2492</v>
      </c>
      <c r="C1301" t="s">
        <v>858</v>
      </c>
      <c r="D1301" s="237" t="str">
        <f>IF('P15(世田谷区)'!N7&lt;&gt;"",'P15(世田谷区)'!N7,"")</f>
        <v/>
      </c>
      <c r="E1301" t="s">
        <v>647</v>
      </c>
      <c r="F1301" t="s">
        <v>651</v>
      </c>
    </row>
    <row r="1302" spans="1:6" x14ac:dyDescent="0.2">
      <c r="A1302" t="s">
        <v>995</v>
      </c>
      <c r="B1302">
        <v>2493</v>
      </c>
      <c r="C1302" t="s">
        <v>1004</v>
      </c>
      <c r="D1302" s="237" t="str">
        <f>IF('P15(世田谷区)'!O7&lt;&gt;"",'P15(世田谷区)'!O7,"")</f>
        <v/>
      </c>
      <c r="E1302" t="s">
        <v>647</v>
      </c>
      <c r="F1302" t="s">
        <v>651</v>
      </c>
    </row>
    <row r="1303" spans="1:6" x14ac:dyDescent="0.2">
      <c r="A1303" t="s">
        <v>995</v>
      </c>
      <c r="B1303">
        <v>2496</v>
      </c>
      <c r="C1303" t="s">
        <v>679</v>
      </c>
      <c r="D1303" s="237" t="str">
        <f>IF('P15(世田谷区)'!D8&lt;&gt;"",'P15(世田谷区)'!D8,"")</f>
        <v/>
      </c>
      <c r="E1303" t="s">
        <v>647</v>
      </c>
      <c r="F1303" t="s">
        <v>651</v>
      </c>
    </row>
    <row r="1304" spans="1:6" x14ac:dyDescent="0.2">
      <c r="A1304" t="s">
        <v>995</v>
      </c>
      <c r="B1304">
        <v>2497</v>
      </c>
      <c r="C1304" t="s">
        <v>730</v>
      </c>
      <c r="D1304" s="237" t="str">
        <f>IF('P15(世田谷区)'!E8&lt;&gt;"",'P15(世田谷区)'!E8,"")</f>
        <v/>
      </c>
      <c r="E1304" t="s">
        <v>647</v>
      </c>
      <c r="F1304" t="s">
        <v>651</v>
      </c>
    </row>
    <row r="1305" spans="1:6" x14ac:dyDescent="0.2">
      <c r="A1305" t="s">
        <v>995</v>
      </c>
      <c r="B1305">
        <v>2498</v>
      </c>
      <c r="C1305" t="s">
        <v>731</v>
      </c>
      <c r="D1305" s="237" t="str">
        <f>IF('P15(世田谷区)'!F8&lt;&gt;"",'P15(世田谷区)'!F8,"")</f>
        <v/>
      </c>
      <c r="E1305" t="s">
        <v>647</v>
      </c>
      <c r="F1305" t="s">
        <v>651</v>
      </c>
    </row>
    <row r="1306" spans="1:6" x14ac:dyDescent="0.2">
      <c r="A1306" t="s">
        <v>995</v>
      </c>
      <c r="B1306">
        <v>2499</v>
      </c>
      <c r="C1306" t="s">
        <v>680</v>
      </c>
      <c r="D1306" s="237" t="str">
        <f>IF('P15(世田谷区)'!G8&lt;&gt;"",'P15(世田谷区)'!G8,"")</f>
        <v/>
      </c>
      <c r="E1306" t="s">
        <v>647</v>
      </c>
      <c r="F1306" t="s">
        <v>651</v>
      </c>
    </row>
    <row r="1307" spans="1:6" x14ac:dyDescent="0.2">
      <c r="A1307" t="s">
        <v>995</v>
      </c>
      <c r="B1307">
        <v>2500</v>
      </c>
      <c r="C1307" t="s">
        <v>732</v>
      </c>
      <c r="D1307" s="237" t="str">
        <f>IF('P15(世田谷区)'!H8&lt;&gt;"",'P15(世田谷区)'!H8,"")</f>
        <v/>
      </c>
      <c r="E1307" t="s">
        <v>647</v>
      </c>
      <c r="F1307" t="s">
        <v>651</v>
      </c>
    </row>
    <row r="1308" spans="1:6" x14ac:dyDescent="0.2">
      <c r="A1308" t="s">
        <v>995</v>
      </c>
      <c r="B1308">
        <v>2501</v>
      </c>
      <c r="C1308" t="s">
        <v>733</v>
      </c>
      <c r="D1308" s="237" t="str">
        <f>IF('P15(世田谷区)'!I8&lt;&gt;"",'P15(世田谷区)'!I8,"")</f>
        <v/>
      </c>
      <c r="E1308" t="s">
        <v>647</v>
      </c>
      <c r="F1308" t="s">
        <v>651</v>
      </c>
    </row>
    <row r="1309" spans="1:6" x14ac:dyDescent="0.2">
      <c r="A1309" t="s">
        <v>995</v>
      </c>
      <c r="B1309">
        <v>2502</v>
      </c>
      <c r="C1309" t="s">
        <v>849</v>
      </c>
      <c r="D1309" s="237" t="str">
        <f>IF('P15(世田谷区)'!J8&lt;&gt;"",'P15(世田谷区)'!J8,"")</f>
        <v/>
      </c>
      <c r="E1309" t="s">
        <v>647</v>
      </c>
      <c r="F1309" t="s">
        <v>651</v>
      </c>
    </row>
    <row r="1310" spans="1:6" x14ac:dyDescent="0.2">
      <c r="A1310" t="s">
        <v>995</v>
      </c>
      <c r="B1310">
        <v>2503</v>
      </c>
      <c r="C1310" t="s">
        <v>734</v>
      </c>
      <c r="D1310" s="237" t="str">
        <f>IF('P15(世田谷区)'!K8&lt;&gt;"",'P15(世田谷区)'!K8,"")</f>
        <v/>
      </c>
      <c r="E1310" t="s">
        <v>647</v>
      </c>
      <c r="F1310" t="s">
        <v>651</v>
      </c>
    </row>
    <row r="1311" spans="1:6" x14ac:dyDescent="0.2">
      <c r="A1311" t="s">
        <v>995</v>
      </c>
      <c r="B1311">
        <v>2504</v>
      </c>
      <c r="C1311" t="s">
        <v>902</v>
      </c>
      <c r="D1311" s="237" t="str">
        <f>IF('P15(世田谷区)'!L8&lt;&gt;"",'P15(世田谷区)'!L8,"")</f>
        <v/>
      </c>
      <c r="E1311" t="s">
        <v>647</v>
      </c>
      <c r="F1311" t="s">
        <v>651</v>
      </c>
    </row>
    <row r="1312" spans="1:6" x14ac:dyDescent="0.2">
      <c r="A1312" t="s">
        <v>995</v>
      </c>
      <c r="B1312">
        <v>2505</v>
      </c>
      <c r="C1312" t="s">
        <v>850</v>
      </c>
      <c r="D1312" s="237" t="str">
        <f>IF('P15(世田谷区)'!M8&lt;&gt;"",'P15(世田谷区)'!M8,"")</f>
        <v/>
      </c>
      <c r="E1312" t="s">
        <v>647</v>
      </c>
      <c r="F1312" t="s">
        <v>651</v>
      </c>
    </row>
    <row r="1313" spans="1:6" x14ac:dyDescent="0.2">
      <c r="A1313" t="s">
        <v>995</v>
      </c>
      <c r="B1313">
        <v>2506</v>
      </c>
      <c r="C1313" t="s">
        <v>1005</v>
      </c>
      <c r="D1313" s="237" t="str">
        <f>IF('P15(世田谷区)'!N8&lt;&gt;"",'P15(世田谷区)'!N8,"")</f>
        <v/>
      </c>
      <c r="E1313" t="s">
        <v>647</v>
      </c>
      <c r="F1313" t="s">
        <v>651</v>
      </c>
    </row>
    <row r="1314" spans="1:6" x14ac:dyDescent="0.2">
      <c r="A1314" t="s">
        <v>995</v>
      </c>
      <c r="B1314">
        <v>2507</v>
      </c>
      <c r="C1314" t="s">
        <v>1006</v>
      </c>
      <c r="D1314" s="237" t="str">
        <f>IF('P15(世田谷区)'!O8&lt;&gt;"",'P15(世田谷区)'!O8,"")</f>
        <v/>
      </c>
      <c r="E1314" t="s">
        <v>647</v>
      </c>
      <c r="F1314" t="s">
        <v>651</v>
      </c>
    </row>
    <row r="1315" spans="1:6" x14ac:dyDescent="0.2">
      <c r="A1315" t="s">
        <v>995</v>
      </c>
      <c r="B1315">
        <v>2510</v>
      </c>
      <c r="C1315" t="s">
        <v>681</v>
      </c>
      <c r="D1315" s="237" t="str">
        <f>IF('P15(世田谷区)'!D9&lt;&gt;"",'P15(世田谷区)'!D9,"")</f>
        <v/>
      </c>
      <c r="E1315" t="s">
        <v>647</v>
      </c>
      <c r="F1315" t="s">
        <v>651</v>
      </c>
    </row>
    <row r="1316" spans="1:6" x14ac:dyDescent="0.2">
      <c r="A1316" t="s">
        <v>995</v>
      </c>
      <c r="B1316">
        <v>2511</v>
      </c>
      <c r="C1316" t="s">
        <v>735</v>
      </c>
      <c r="D1316" s="237" t="str">
        <f>IF('P15(世田谷区)'!E9&lt;&gt;"",'P15(世田谷区)'!E9,"")</f>
        <v/>
      </c>
      <c r="E1316" t="s">
        <v>647</v>
      </c>
      <c r="F1316" t="s">
        <v>651</v>
      </c>
    </row>
    <row r="1317" spans="1:6" x14ac:dyDescent="0.2">
      <c r="A1317" t="s">
        <v>995</v>
      </c>
      <c r="B1317">
        <v>2512</v>
      </c>
      <c r="C1317" t="s">
        <v>736</v>
      </c>
      <c r="D1317" s="237" t="str">
        <f>IF('P15(世田谷区)'!F9&lt;&gt;"",'P15(世田谷区)'!F9,"")</f>
        <v/>
      </c>
      <c r="E1317" t="s">
        <v>647</v>
      </c>
      <c r="F1317" t="s">
        <v>651</v>
      </c>
    </row>
    <row r="1318" spans="1:6" x14ac:dyDescent="0.2">
      <c r="A1318" t="s">
        <v>995</v>
      </c>
      <c r="B1318">
        <v>2513</v>
      </c>
      <c r="C1318" t="s">
        <v>682</v>
      </c>
      <c r="D1318" s="237" t="str">
        <f>IF('P15(世田谷区)'!G9&lt;&gt;"",'P15(世田谷区)'!G9,"")</f>
        <v/>
      </c>
      <c r="E1318" t="s">
        <v>647</v>
      </c>
      <c r="F1318" t="s">
        <v>651</v>
      </c>
    </row>
    <row r="1319" spans="1:6" x14ac:dyDescent="0.2">
      <c r="A1319" t="s">
        <v>995</v>
      </c>
      <c r="B1319">
        <v>2514</v>
      </c>
      <c r="C1319" t="s">
        <v>737</v>
      </c>
      <c r="D1319" s="237" t="str">
        <f>IF('P15(世田谷区)'!H9&lt;&gt;"",'P15(世田谷区)'!H9,"")</f>
        <v/>
      </c>
      <c r="E1319" t="s">
        <v>647</v>
      </c>
      <c r="F1319" t="s">
        <v>651</v>
      </c>
    </row>
    <row r="1320" spans="1:6" x14ac:dyDescent="0.2">
      <c r="A1320" t="s">
        <v>995</v>
      </c>
      <c r="B1320">
        <v>2515</v>
      </c>
      <c r="C1320" t="s">
        <v>738</v>
      </c>
      <c r="D1320" s="237" t="str">
        <f>IF('P15(世田谷区)'!I9&lt;&gt;"",'P15(世田谷区)'!I9,"")</f>
        <v/>
      </c>
      <c r="E1320" t="s">
        <v>647</v>
      </c>
      <c r="F1320" t="s">
        <v>651</v>
      </c>
    </row>
    <row r="1321" spans="1:6" x14ac:dyDescent="0.2">
      <c r="A1321" t="s">
        <v>995</v>
      </c>
      <c r="B1321">
        <v>2516</v>
      </c>
      <c r="C1321" t="s">
        <v>905</v>
      </c>
      <c r="D1321" s="237" t="str">
        <f>IF('P15(世田谷区)'!J9&lt;&gt;"",'P15(世田谷区)'!J9,"")</f>
        <v/>
      </c>
      <c r="E1321" t="s">
        <v>647</v>
      </c>
      <c r="F1321" t="s">
        <v>651</v>
      </c>
    </row>
    <row r="1322" spans="1:6" x14ac:dyDescent="0.2">
      <c r="A1322" t="s">
        <v>995</v>
      </c>
      <c r="B1322">
        <v>2517</v>
      </c>
      <c r="C1322" t="s">
        <v>859</v>
      </c>
      <c r="D1322" s="237" t="str">
        <f>IF('P15(世田谷区)'!K9&lt;&gt;"",'P15(世田谷区)'!K9,"")</f>
        <v/>
      </c>
      <c r="E1322" t="s">
        <v>647</v>
      </c>
      <c r="F1322" t="s">
        <v>651</v>
      </c>
    </row>
    <row r="1323" spans="1:6" x14ac:dyDescent="0.2">
      <c r="A1323" t="s">
        <v>995</v>
      </c>
      <c r="B1323">
        <v>2518</v>
      </c>
      <c r="C1323" t="s">
        <v>906</v>
      </c>
      <c r="D1323" s="237" t="str">
        <f>IF('P15(世田谷区)'!L9&lt;&gt;"",'P15(世田谷区)'!L9,"")</f>
        <v/>
      </c>
      <c r="E1323" t="s">
        <v>647</v>
      </c>
      <c r="F1323" t="s">
        <v>651</v>
      </c>
    </row>
    <row r="1324" spans="1:6" x14ac:dyDescent="0.2">
      <c r="A1324" t="s">
        <v>995</v>
      </c>
      <c r="B1324">
        <v>2519</v>
      </c>
      <c r="C1324" t="s">
        <v>1007</v>
      </c>
      <c r="D1324" s="237" t="str">
        <f>IF('P15(世田谷区)'!M9&lt;&gt;"",'P15(世田谷区)'!M9,"")</f>
        <v/>
      </c>
      <c r="E1324" t="s">
        <v>647</v>
      </c>
      <c r="F1324" t="s">
        <v>651</v>
      </c>
    </row>
    <row r="1325" spans="1:6" x14ac:dyDescent="0.2">
      <c r="A1325" t="s">
        <v>995</v>
      </c>
      <c r="B1325">
        <v>2520</v>
      </c>
      <c r="C1325" t="s">
        <v>860</v>
      </c>
      <c r="D1325" s="237" t="str">
        <f>IF('P15(世田谷区)'!N9&lt;&gt;"",'P15(世田谷区)'!N9,"")</f>
        <v/>
      </c>
      <c r="E1325" t="s">
        <v>647</v>
      </c>
      <c r="F1325" t="s">
        <v>651</v>
      </c>
    </row>
    <row r="1326" spans="1:6" x14ac:dyDescent="0.2">
      <c r="A1326" t="s">
        <v>995</v>
      </c>
      <c r="B1326">
        <v>2521</v>
      </c>
      <c r="C1326" t="s">
        <v>1008</v>
      </c>
      <c r="D1326" s="237" t="str">
        <f>IF('P15(世田谷区)'!O9&lt;&gt;"",'P15(世田谷区)'!O9,"")</f>
        <v/>
      </c>
      <c r="E1326" t="s">
        <v>647</v>
      </c>
      <c r="F1326" t="s">
        <v>651</v>
      </c>
    </row>
    <row r="1327" spans="1:6" x14ac:dyDescent="0.2">
      <c r="A1327" t="s">
        <v>995</v>
      </c>
      <c r="B1327">
        <v>2523</v>
      </c>
      <c r="C1327" t="s">
        <v>683</v>
      </c>
      <c r="D1327" s="237" t="str">
        <f>IF('P15(世田谷区)'!D10&lt;&gt;"",'P15(世田谷区)'!D10,"")</f>
        <v/>
      </c>
      <c r="E1327" t="s">
        <v>647</v>
      </c>
      <c r="F1327" t="s">
        <v>651</v>
      </c>
    </row>
    <row r="1328" spans="1:6" x14ac:dyDescent="0.2">
      <c r="A1328" t="s">
        <v>995</v>
      </c>
      <c r="B1328">
        <v>2524</v>
      </c>
      <c r="C1328" t="s">
        <v>739</v>
      </c>
      <c r="D1328" s="237" t="str">
        <f>IF('P15(世田谷区)'!E10&lt;&gt;"",'P15(世田谷区)'!E10,"")</f>
        <v/>
      </c>
      <c r="E1328" t="s">
        <v>647</v>
      </c>
      <c r="F1328" t="s">
        <v>651</v>
      </c>
    </row>
    <row r="1329" spans="1:6" x14ac:dyDescent="0.2">
      <c r="A1329" t="s">
        <v>995</v>
      </c>
      <c r="B1329">
        <v>2525</v>
      </c>
      <c r="C1329" t="s">
        <v>740</v>
      </c>
      <c r="D1329" s="237" t="str">
        <f>IF('P15(世田谷区)'!F10&lt;&gt;"",'P15(世田谷区)'!F10,"")</f>
        <v/>
      </c>
      <c r="E1329" t="s">
        <v>647</v>
      </c>
      <c r="F1329" t="s">
        <v>651</v>
      </c>
    </row>
    <row r="1330" spans="1:6" x14ac:dyDescent="0.2">
      <c r="A1330" t="s">
        <v>995</v>
      </c>
      <c r="B1330">
        <v>2526</v>
      </c>
      <c r="C1330" t="s">
        <v>684</v>
      </c>
      <c r="D1330" s="237" t="str">
        <f>IF('P15(世田谷区)'!G10&lt;&gt;"",'P15(世田谷区)'!G10,"")</f>
        <v/>
      </c>
      <c r="E1330" t="s">
        <v>647</v>
      </c>
      <c r="F1330" t="s">
        <v>651</v>
      </c>
    </row>
    <row r="1331" spans="1:6" x14ac:dyDescent="0.2">
      <c r="A1331" t="s">
        <v>995</v>
      </c>
      <c r="B1331">
        <v>2527</v>
      </c>
      <c r="C1331" t="s">
        <v>741</v>
      </c>
      <c r="D1331" s="237" t="str">
        <f>IF('P15(世田谷区)'!H10&lt;&gt;"",'P15(世田谷区)'!H10,"")</f>
        <v/>
      </c>
      <c r="E1331" t="s">
        <v>647</v>
      </c>
      <c r="F1331" t="s">
        <v>651</v>
      </c>
    </row>
    <row r="1332" spans="1:6" x14ac:dyDescent="0.2">
      <c r="A1332" t="s">
        <v>995</v>
      </c>
      <c r="B1332">
        <v>2528</v>
      </c>
      <c r="C1332" t="s">
        <v>742</v>
      </c>
      <c r="D1332" s="237" t="str">
        <f>IF('P15(世田谷区)'!I10&lt;&gt;"",'P15(世田谷区)'!I10,"")</f>
        <v/>
      </c>
      <c r="E1332" t="s">
        <v>647</v>
      </c>
      <c r="F1332" t="s">
        <v>651</v>
      </c>
    </row>
    <row r="1333" spans="1:6" x14ac:dyDescent="0.2">
      <c r="A1333" t="s">
        <v>995</v>
      </c>
      <c r="B1333">
        <v>2529</v>
      </c>
      <c r="C1333" t="s">
        <v>824</v>
      </c>
      <c r="D1333" s="237" t="str">
        <f>IF('P15(世田谷区)'!J10&lt;&gt;"",'P15(世田谷区)'!J10,"")</f>
        <v/>
      </c>
      <c r="E1333" t="s">
        <v>647</v>
      </c>
      <c r="F1333" t="s">
        <v>651</v>
      </c>
    </row>
    <row r="1334" spans="1:6" x14ac:dyDescent="0.2">
      <c r="A1334" t="s">
        <v>995</v>
      </c>
      <c r="B1334">
        <v>2530</v>
      </c>
      <c r="C1334" t="s">
        <v>861</v>
      </c>
      <c r="D1334" s="237" t="str">
        <f>IF('P15(世田谷区)'!K10&lt;&gt;"",'P15(世田谷区)'!K10,"")</f>
        <v/>
      </c>
      <c r="E1334" t="s">
        <v>647</v>
      </c>
      <c r="F1334" t="s">
        <v>651</v>
      </c>
    </row>
    <row r="1335" spans="1:6" x14ac:dyDescent="0.2">
      <c r="A1335" t="s">
        <v>995</v>
      </c>
      <c r="B1335">
        <v>2531</v>
      </c>
      <c r="C1335" t="s">
        <v>909</v>
      </c>
      <c r="D1335" s="237" t="str">
        <f>IF('P15(世田谷区)'!L10&lt;&gt;"",'P15(世田谷区)'!L10,"")</f>
        <v/>
      </c>
      <c r="E1335" t="s">
        <v>647</v>
      </c>
      <c r="F1335" t="s">
        <v>651</v>
      </c>
    </row>
    <row r="1336" spans="1:6" x14ac:dyDescent="0.2">
      <c r="A1336" t="s">
        <v>995</v>
      </c>
      <c r="B1336">
        <v>2532</v>
      </c>
      <c r="C1336" t="s">
        <v>852</v>
      </c>
      <c r="D1336" s="237" t="str">
        <f>IF('P15(世田谷区)'!M10&lt;&gt;"",'P15(世田谷区)'!M10,"")</f>
        <v/>
      </c>
      <c r="E1336" t="s">
        <v>647</v>
      </c>
      <c r="F1336" t="s">
        <v>651</v>
      </c>
    </row>
    <row r="1337" spans="1:6" x14ac:dyDescent="0.2">
      <c r="A1337" t="s">
        <v>995</v>
      </c>
      <c r="B1337">
        <v>2533</v>
      </c>
      <c r="C1337" t="s">
        <v>862</v>
      </c>
      <c r="D1337" s="237" t="str">
        <f>IF('P15(世田谷区)'!N10&lt;&gt;"",'P15(世田谷区)'!N10,"")</f>
        <v/>
      </c>
      <c r="E1337" t="s">
        <v>647</v>
      </c>
      <c r="F1337" t="s">
        <v>651</v>
      </c>
    </row>
    <row r="1338" spans="1:6" x14ac:dyDescent="0.2">
      <c r="A1338" t="s">
        <v>995</v>
      </c>
      <c r="B1338">
        <v>2534</v>
      </c>
      <c r="C1338" t="s">
        <v>1009</v>
      </c>
      <c r="D1338" s="237" t="str">
        <f>IF('P15(世田谷区)'!O10&lt;&gt;"",'P15(世田谷区)'!O10,"")</f>
        <v/>
      </c>
      <c r="E1338" t="s">
        <v>647</v>
      </c>
      <c r="F1338" t="s">
        <v>651</v>
      </c>
    </row>
    <row r="1339" spans="1:6" x14ac:dyDescent="0.2">
      <c r="A1339" t="s">
        <v>995</v>
      </c>
      <c r="B1339">
        <v>2536</v>
      </c>
      <c r="C1339" t="s">
        <v>685</v>
      </c>
      <c r="D1339" s="237" t="str">
        <f>IF('P15(世田谷区)'!D11&lt;&gt;"",'P15(世田谷区)'!D11,"")</f>
        <v/>
      </c>
      <c r="E1339" t="s">
        <v>647</v>
      </c>
      <c r="F1339" t="s">
        <v>651</v>
      </c>
    </row>
    <row r="1340" spans="1:6" x14ac:dyDescent="0.2">
      <c r="A1340" t="s">
        <v>995</v>
      </c>
      <c r="B1340">
        <v>2537</v>
      </c>
      <c r="C1340" t="s">
        <v>743</v>
      </c>
      <c r="D1340" s="237" t="str">
        <f>IF('P15(世田谷区)'!E11&lt;&gt;"",'P15(世田谷区)'!E11,"")</f>
        <v/>
      </c>
      <c r="E1340" t="s">
        <v>647</v>
      </c>
      <c r="F1340" t="s">
        <v>651</v>
      </c>
    </row>
    <row r="1341" spans="1:6" x14ac:dyDescent="0.2">
      <c r="A1341" t="s">
        <v>995</v>
      </c>
      <c r="B1341">
        <v>2538</v>
      </c>
      <c r="C1341" t="s">
        <v>744</v>
      </c>
      <c r="D1341" s="237" t="str">
        <f>IF('P15(世田谷区)'!F11&lt;&gt;"",'P15(世田谷区)'!F11,"")</f>
        <v/>
      </c>
      <c r="E1341" t="s">
        <v>647</v>
      </c>
      <c r="F1341" t="s">
        <v>651</v>
      </c>
    </row>
    <row r="1342" spans="1:6" x14ac:dyDescent="0.2">
      <c r="A1342" t="s">
        <v>995</v>
      </c>
      <c r="B1342">
        <v>2539</v>
      </c>
      <c r="C1342" t="s">
        <v>686</v>
      </c>
      <c r="D1342" s="237" t="str">
        <f>IF('P15(世田谷区)'!G11&lt;&gt;"",'P15(世田谷区)'!G11,"")</f>
        <v/>
      </c>
      <c r="E1342" t="s">
        <v>647</v>
      </c>
      <c r="F1342" t="s">
        <v>651</v>
      </c>
    </row>
    <row r="1343" spans="1:6" x14ac:dyDescent="0.2">
      <c r="A1343" t="s">
        <v>995</v>
      </c>
      <c r="B1343">
        <v>2540</v>
      </c>
      <c r="C1343" t="s">
        <v>745</v>
      </c>
      <c r="D1343" s="237" t="str">
        <f>IF('P15(世田谷区)'!H11&lt;&gt;"",'P15(世田谷区)'!H11,"")</f>
        <v/>
      </c>
      <c r="E1343" t="s">
        <v>647</v>
      </c>
      <c r="F1343" t="s">
        <v>651</v>
      </c>
    </row>
    <row r="1344" spans="1:6" x14ac:dyDescent="0.2">
      <c r="A1344" t="s">
        <v>995</v>
      </c>
      <c r="B1344">
        <v>2541</v>
      </c>
      <c r="C1344" t="s">
        <v>746</v>
      </c>
      <c r="D1344" s="237" t="str">
        <f>IF('P15(世田谷区)'!I11&lt;&gt;"",'P15(世田谷区)'!I11,"")</f>
        <v/>
      </c>
      <c r="E1344" t="s">
        <v>647</v>
      </c>
      <c r="F1344" t="s">
        <v>651</v>
      </c>
    </row>
    <row r="1345" spans="1:6" x14ac:dyDescent="0.2">
      <c r="A1345" t="s">
        <v>995</v>
      </c>
      <c r="B1345">
        <v>2542</v>
      </c>
      <c r="C1345" t="s">
        <v>912</v>
      </c>
      <c r="D1345" s="237" t="str">
        <f>IF('P15(世田谷区)'!J11&lt;&gt;"",'P15(世田谷区)'!J11,"")</f>
        <v/>
      </c>
      <c r="E1345" t="s">
        <v>647</v>
      </c>
      <c r="F1345" t="s">
        <v>651</v>
      </c>
    </row>
    <row r="1346" spans="1:6" x14ac:dyDescent="0.2">
      <c r="A1346" t="s">
        <v>995</v>
      </c>
      <c r="B1346">
        <v>2543</v>
      </c>
      <c r="C1346" t="s">
        <v>1010</v>
      </c>
      <c r="D1346" s="237" t="str">
        <f>IF('P15(世田谷区)'!K11&lt;&gt;"",'P15(世田谷区)'!K11,"")</f>
        <v/>
      </c>
      <c r="E1346" t="s">
        <v>647</v>
      </c>
      <c r="F1346" t="s">
        <v>651</v>
      </c>
    </row>
    <row r="1347" spans="1:6" x14ac:dyDescent="0.2">
      <c r="A1347" t="s">
        <v>995</v>
      </c>
      <c r="B1347">
        <v>2544</v>
      </c>
      <c r="C1347" t="s">
        <v>913</v>
      </c>
      <c r="D1347" s="237" t="str">
        <f>IF('P15(世田谷区)'!L11&lt;&gt;"",'P15(世田谷区)'!L11,"")</f>
        <v/>
      </c>
      <c r="E1347" t="s">
        <v>647</v>
      </c>
      <c r="F1347" t="s">
        <v>651</v>
      </c>
    </row>
    <row r="1348" spans="1:6" x14ac:dyDescent="0.2">
      <c r="A1348" t="s">
        <v>995</v>
      </c>
      <c r="B1348">
        <v>2545</v>
      </c>
      <c r="C1348" t="s">
        <v>1011</v>
      </c>
      <c r="D1348" s="237" t="str">
        <f>IF('P15(世田谷区)'!M11&lt;&gt;"",'P15(世田谷区)'!M11,"")</f>
        <v/>
      </c>
      <c r="E1348" t="s">
        <v>647</v>
      </c>
      <c r="F1348" t="s">
        <v>651</v>
      </c>
    </row>
    <row r="1349" spans="1:6" x14ac:dyDescent="0.2">
      <c r="A1349" t="s">
        <v>995</v>
      </c>
      <c r="B1349">
        <v>2546</v>
      </c>
      <c r="C1349" t="s">
        <v>964</v>
      </c>
      <c r="D1349" s="237" t="str">
        <f>IF('P15(世田谷区)'!N11&lt;&gt;"",'P15(世田谷区)'!N11,"")</f>
        <v/>
      </c>
      <c r="E1349" t="s">
        <v>647</v>
      </c>
      <c r="F1349" t="s">
        <v>651</v>
      </c>
    </row>
    <row r="1350" spans="1:6" x14ac:dyDescent="0.2">
      <c r="A1350" t="s">
        <v>995</v>
      </c>
      <c r="B1350">
        <v>2547</v>
      </c>
      <c r="C1350" t="s">
        <v>1012</v>
      </c>
      <c r="D1350" s="237" t="str">
        <f>IF('P15(世田谷区)'!O11&lt;&gt;"",'P15(世田谷区)'!O11,"")</f>
        <v/>
      </c>
      <c r="E1350" t="s">
        <v>647</v>
      </c>
      <c r="F1350" t="s">
        <v>651</v>
      </c>
    </row>
    <row r="1351" spans="1:6" x14ac:dyDescent="0.2">
      <c r="A1351" t="s">
        <v>995</v>
      </c>
      <c r="B1351">
        <v>2552</v>
      </c>
      <c r="C1351" t="s">
        <v>1013</v>
      </c>
      <c r="D1351" s="238" t="e">
        <f>IF('P14(世田谷区)'!#REF!&lt;&gt;"",'P14(世田谷区)'!#REF!,"")</f>
        <v>#REF!</v>
      </c>
      <c r="E1351" t="s">
        <v>647</v>
      </c>
      <c r="F1351" t="s">
        <v>668</v>
      </c>
    </row>
    <row r="1352" spans="1:6" x14ac:dyDescent="0.2">
      <c r="A1352" t="s">
        <v>995</v>
      </c>
      <c r="B1352">
        <v>2554</v>
      </c>
      <c r="C1352" t="s">
        <v>1014</v>
      </c>
      <c r="D1352" s="238" t="e">
        <f>IF('P14(世田谷区)'!#REF!&lt;&gt;"",'P14(世田谷区)'!#REF!,"")</f>
        <v>#REF!</v>
      </c>
      <c r="E1352" t="s">
        <v>647</v>
      </c>
      <c r="F1352" t="s">
        <v>668</v>
      </c>
    </row>
    <row r="1353" spans="1:6" x14ac:dyDescent="0.2">
      <c r="A1353" t="s">
        <v>995</v>
      </c>
      <c r="B1353">
        <v>2556</v>
      </c>
      <c r="C1353" t="s">
        <v>1015</v>
      </c>
      <c r="D1353" s="238" t="e">
        <f>IF('P14(世田谷区)'!#REF!&lt;&gt;"",'P14(世田谷区)'!#REF!,"")</f>
        <v>#REF!</v>
      </c>
      <c r="E1353" t="s">
        <v>647</v>
      </c>
      <c r="F1353" t="s">
        <v>668</v>
      </c>
    </row>
    <row r="1354" spans="1:6" x14ac:dyDescent="0.2">
      <c r="A1354" t="s">
        <v>995</v>
      </c>
      <c r="B1354">
        <v>2558</v>
      </c>
      <c r="C1354" t="s">
        <v>1016</v>
      </c>
      <c r="D1354" s="237" t="str">
        <f>IF('P14(世田谷区)'!E23&lt;&gt;"",'P14(世田谷区)'!E23,"")</f>
        <v/>
      </c>
      <c r="E1354" t="s">
        <v>647</v>
      </c>
      <c r="F1354" t="s">
        <v>651</v>
      </c>
    </row>
    <row r="1355" spans="1:6" x14ac:dyDescent="0.2">
      <c r="A1355" t="s">
        <v>1017</v>
      </c>
      <c r="B1355">
        <v>2561</v>
      </c>
      <c r="C1355" t="s">
        <v>1018</v>
      </c>
      <c r="D1355" s="237" t="e">
        <f>IF(#REF!&lt;&gt;"",#REF!,"")</f>
        <v>#REF!</v>
      </c>
      <c r="E1355" t="s">
        <v>647</v>
      </c>
      <c r="F1355" t="s">
        <v>651</v>
      </c>
    </row>
    <row r="1356" spans="1:6" x14ac:dyDescent="0.2">
      <c r="A1356" t="s">
        <v>1017</v>
      </c>
      <c r="B1356">
        <v>2565</v>
      </c>
      <c r="C1356" t="s">
        <v>1019</v>
      </c>
      <c r="D1356" s="237" t="e">
        <f>IF(#REF!&lt;&gt;"",#REF!,"")</f>
        <v>#REF!</v>
      </c>
      <c r="E1356" t="s">
        <v>647</v>
      </c>
      <c r="F1356" t="s">
        <v>651</v>
      </c>
    </row>
    <row r="1357" spans="1:6" x14ac:dyDescent="0.2">
      <c r="A1357" t="s">
        <v>1017</v>
      </c>
      <c r="B1357">
        <v>2567</v>
      </c>
      <c r="C1357" t="s">
        <v>1020</v>
      </c>
      <c r="D1357" s="237" t="e">
        <f>IF(#REF!&lt;&gt;"",#REF!,"")</f>
        <v>#REF!</v>
      </c>
      <c r="E1357" t="s">
        <v>647</v>
      </c>
      <c r="F1357" t="s">
        <v>651</v>
      </c>
    </row>
    <row r="1358" spans="1:6" x14ac:dyDescent="0.2">
      <c r="A1358" t="s">
        <v>1017</v>
      </c>
      <c r="B1358">
        <v>2569</v>
      </c>
      <c r="C1358" t="s">
        <v>1021</v>
      </c>
      <c r="D1358" s="237" t="e">
        <f>IF(#REF!&lt;&gt;"",#REF!,"")</f>
        <v>#REF!</v>
      </c>
      <c r="E1358" t="s">
        <v>647</v>
      </c>
      <c r="F1358" t="s">
        <v>651</v>
      </c>
    </row>
    <row r="1359" spans="1:6" x14ac:dyDescent="0.2">
      <c r="A1359" t="s">
        <v>1017</v>
      </c>
      <c r="B1359">
        <v>2571</v>
      </c>
      <c r="C1359" t="s">
        <v>1022</v>
      </c>
      <c r="D1359" s="237" t="e">
        <f>IF(#REF!&lt;&gt;"",#REF!,"")</f>
        <v>#REF!</v>
      </c>
      <c r="E1359" t="s">
        <v>647</v>
      </c>
      <c r="F1359" t="s">
        <v>651</v>
      </c>
    </row>
    <row r="1360" spans="1:6" x14ac:dyDescent="0.2">
      <c r="A1360" t="s">
        <v>1017</v>
      </c>
      <c r="B1360">
        <v>2573</v>
      </c>
      <c r="C1360" t="s">
        <v>1023</v>
      </c>
      <c r="D1360" s="238" t="e">
        <f>IF(#REF!&lt;&gt;"",#REF!,"")</f>
        <v>#REF!</v>
      </c>
      <c r="E1360" t="s">
        <v>647</v>
      </c>
      <c r="F1360" t="s">
        <v>668</v>
      </c>
    </row>
    <row r="1361" spans="1:6" x14ac:dyDescent="0.2">
      <c r="A1361" t="s">
        <v>1017</v>
      </c>
      <c r="B1361">
        <v>2575</v>
      </c>
      <c r="C1361" t="s">
        <v>1024</v>
      </c>
      <c r="D1361" s="237" t="e">
        <f>IF(#REF!&lt;&gt;"",#REF!,"")</f>
        <v>#REF!</v>
      </c>
      <c r="E1361" t="s">
        <v>647</v>
      </c>
      <c r="F1361" t="s">
        <v>651</v>
      </c>
    </row>
    <row r="1362" spans="1:6" x14ac:dyDescent="0.2">
      <c r="A1362" t="s">
        <v>1017</v>
      </c>
      <c r="B1362">
        <v>2578</v>
      </c>
      <c r="C1362" t="s">
        <v>1025</v>
      </c>
      <c r="D1362" s="237" t="e">
        <f>IF(#REF!&lt;&gt;"",#REF!,"")</f>
        <v>#REF!</v>
      </c>
      <c r="E1362" t="s">
        <v>647</v>
      </c>
      <c r="F1362" t="s">
        <v>651</v>
      </c>
    </row>
    <row r="1363" spans="1:6" x14ac:dyDescent="0.2">
      <c r="A1363" t="s">
        <v>1017</v>
      </c>
      <c r="B1363">
        <v>2580</v>
      </c>
      <c r="C1363" t="s">
        <v>1026</v>
      </c>
      <c r="D1363" s="237" t="e">
        <f>IF(#REF!&lt;&gt;"",#REF!,"")</f>
        <v>#REF!</v>
      </c>
      <c r="E1363" t="s">
        <v>647</v>
      </c>
      <c r="F1363" t="s">
        <v>651</v>
      </c>
    </row>
    <row r="1364" spans="1:6" x14ac:dyDescent="0.2">
      <c r="A1364" t="s">
        <v>1017</v>
      </c>
      <c r="B1364">
        <v>2582</v>
      </c>
      <c r="C1364" t="s">
        <v>968</v>
      </c>
      <c r="D1364" s="237" t="e">
        <f>IF(#REF!&lt;&gt;"",#REF!,"")</f>
        <v>#REF!</v>
      </c>
      <c r="E1364" t="s">
        <v>647</v>
      </c>
      <c r="F1364" t="s">
        <v>651</v>
      </c>
    </row>
    <row r="1365" spans="1:6" x14ac:dyDescent="0.2">
      <c r="A1365" t="s">
        <v>894</v>
      </c>
      <c r="B1365">
        <v>2586</v>
      </c>
      <c r="C1365" t="s">
        <v>1027</v>
      </c>
      <c r="D1365" s="237" t="e">
        <f>IF(#REF!&lt;&gt;"",#REF!,"")</f>
        <v>#REF!</v>
      </c>
      <c r="E1365" t="s">
        <v>647</v>
      </c>
      <c r="F1365" t="s">
        <v>651</v>
      </c>
    </row>
    <row r="1366" spans="1:6" x14ac:dyDescent="0.2">
      <c r="A1366" t="s">
        <v>894</v>
      </c>
      <c r="B1366">
        <v>2589</v>
      </c>
      <c r="C1366" t="s">
        <v>1028</v>
      </c>
      <c r="D1366" s="237" t="e">
        <f>IF(#REF!&lt;&gt;"",#REF!,"")</f>
        <v>#REF!</v>
      </c>
      <c r="E1366" t="s">
        <v>647</v>
      </c>
      <c r="F1366" t="s">
        <v>651</v>
      </c>
    </row>
    <row r="1367" spans="1:6" x14ac:dyDescent="0.2">
      <c r="A1367" t="s">
        <v>894</v>
      </c>
      <c r="B1367">
        <v>2591</v>
      </c>
      <c r="C1367" t="s">
        <v>719</v>
      </c>
      <c r="D1367" s="237" t="e">
        <f>IF(#REF!&lt;&gt;"",#REF!,"")</f>
        <v>#REF!</v>
      </c>
      <c r="E1367" t="s">
        <v>647</v>
      </c>
      <c r="F1367" t="s">
        <v>651</v>
      </c>
    </row>
    <row r="1368" spans="1:6" x14ac:dyDescent="0.2">
      <c r="A1368" t="s">
        <v>894</v>
      </c>
      <c r="B1368">
        <v>2594</v>
      </c>
      <c r="C1368" t="s">
        <v>807</v>
      </c>
      <c r="D1368" s="237" t="e">
        <f>IF(#REF!&lt;&gt;"",#REF!,"")</f>
        <v>#REF!</v>
      </c>
      <c r="E1368" t="s">
        <v>647</v>
      </c>
      <c r="F1368" t="s">
        <v>651</v>
      </c>
    </row>
    <row r="1369" spans="1:6" x14ac:dyDescent="0.2">
      <c r="A1369" t="s">
        <v>894</v>
      </c>
      <c r="B1369">
        <v>2596</v>
      </c>
      <c r="C1369" t="s">
        <v>955</v>
      </c>
      <c r="D1369" s="237" t="e">
        <f>IF(#REF!&lt;&gt;"",#REF!,"")</f>
        <v>#REF!</v>
      </c>
      <c r="E1369" t="s">
        <v>647</v>
      </c>
      <c r="F1369" t="s">
        <v>651</v>
      </c>
    </row>
    <row r="1370" spans="1:6" x14ac:dyDescent="0.2">
      <c r="A1370" t="s">
        <v>894</v>
      </c>
      <c r="B1370">
        <v>2598</v>
      </c>
      <c r="C1370" t="s">
        <v>823</v>
      </c>
      <c r="D1370" s="237" t="e">
        <f>IF(#REF!&lt;&gt;"",#REF!,"")</f>
        <v>#REF!</v>
      </c>
      <c r="E1370" t="s">
        <v>647</v>
      </c>
      <c r="F1370" t="s">
        <v>651</v>
      </c>
    </row>
    <row r="1371" spans="1:6" x14ac:dyDescent="0.2">
      <c r="A1371" t="s">
        <v>1029</v>
      </c>
      <c r="B1371">
        <v>2602</v>
      </c>
      <c r="C1371" t="s">
        <v>672</v>
      </c>
      <c r="D1371" s="237" t="str">
        <f>IF('P16(世田谷区)'!F1&lt;&gt;"",'P16(世田谷区)'!F1,"")</f>
        <v/>
      </c>
      <c r="E1371" t="s">
        <v>647</v>
      </c>
      <c r="F1371" t="s">
        <v>651</v>
      </c>
    </row>
    <row r="1372" spans="1:6" x14ac:dyDescent="0.2">
      <c r="A1372" t="s">
        <v>1029</v>
      </c>
      <c r="B1372">
        <v>2612</v>
      </c>
      <c r="C1372" t="s">
        <v>673</v>
      </c>
      <c r="D1372" s="237" t="str">
        <f>IF('P16(世田谷区)'!D6&lt;&gt;"",'P16(世田谷区)'!D6,"")</f>
        <v/>
      </c>
      <c r="E1372" t="s">
        <v>647</v>
      </c>
      <c r="F1372" t="s">
        <v>651</v>
      </c>
    </row>
    <row r="1373" spans="1:6" x14ac:dyDescent="0.2">
      <c r="A1373" t="s">
        <v>1029</v>
      </c>
      <c r="B1373">
        <v>2615</v>
      </c>
      <c r="C1373" t="s">
        <v>674</v>
      </c>
      <c r="D1373" s="237" t="str">
        <f>IF('P16(世田谷区)'!G6&lt;&gt;"",'P16(世田谷区)'!G6,"")</f>
        <v/>
      </c>
      <c r="E1373" t="s">
        <v>647</v>
      </c>
      <c r="F1373" t="s">
        <v>651</v>
      </c>
    </row>
    <row r="1374" spans="1:6" x14ac:dyDescent="0.2">
      <c r="A1374" t="s">
        <v>1029</v>
      </c>
      <c r="B1374">
        <v>2618</v>
      </c>
      <c r="C1374" t="s">
        <v>675</v>
      </c>
      <c r="D1374" s="237" t="str">
        <f>IF('P16(世田谷区)'!D7&lt;&gt;"",'P16(世田谷区)'!D7,"")</f>
        <v/>
      </c>
      <c r="E1374" t="s">
        <v>647</v>
      </c>
      <c r="F1374" t="s">
        <v>651</v>
      </c>
    </row>
    <row r="1375" spans="1:6" x14ac:dyDescent="0.2">
      <c r="A1375" t="s">
        <v>1029</v>
      </c>
      <c r="B1375">
        <v>2621</v>
      </c>
      <c r="C1375" t="s">
        <v>676</v>
      </c>
      <c r="D1375" s="237" t="str">
        <f>IF('P16(世田谷区)'!G7&lt;&gt;"",'P16(世田谷区)'!G7,"")</f>
        <v/>
      </c>
      <c r="E1375" t="s">
        <v>647</v>
      </c>
      <c r="F1375" t="s">
        <v>651</v>
      </c>
    </row>
    <row r="1376" spans="1:6" x14ac:dyDescent="0.2">
      <c r="A1376" t="s">
        <v>1029</v>
      </c>
      <c r="B1376">
        <v>2625</v>
      </c>
      <c r="C1376" t="s">
        <v>677</v>
      </c>
      <c r="D1376" s="237" t="str">
        <f>IF('P16(世田谷区)'!D8&lt;&gt;"",'P16(世田谷区)'!D8,"")</f>
        <v/>
      </c>
      <c r="E1376" t="s">
        <v>647</v>
      </c>
      <c r="F1376" t="s">
        <v>651</v>
      </c>
    </row>
    <row r="1377" spans="1:6" x14ac:dyDescent="0.2">
      <c r="A1377" t="s">
        <v>1029</v>
      </c>
      <c r="B1377">
        <v>2628</v>
      </c>
      <c r="C1377" t="s">
        <v>678</v>
      </c>
      <c r="D1377" s="237" t="str">
        <f>IF('P16(世田谷区)'!G8&lt;&gt;"",'P16(世田谷区)'!G8,"")</f>
        <v/>
      </c>
      <c r="E1377" t="s">
        <v>647</v>
      </c>
      <c r="F1377" t="s">
        <v>651</v>
      </c>
    </row>
    <row r="1378" spans="1:6" x14ac:dyDescent="0.2">
      <c r="A1378" t="s">
        <v>1029</v>
      </c>
      <c r="B1378">
        <v>2631</v>
      </c>
      <c r="C1378" t="s">
        <v>679</v>
      </c>
      <c r="D1378" s="237" t="str">
        <f>IF('P16(世田谷区)'!D9&lt;&gt;"",'P16(世田谷区)'!D9,"")</f>
        <v/>
      </c>
      <c r="E1378" t="s">
        <v>647</v>
      </c>
      <c r="F1378" t="s">
        <v>651</v>
      </c>
    </row>
    <row r="1379" spans="1:6" x14ac:dyDescent="0.2">
      <c r="A1379" t="s">
        <v>1029</v>
      </c>
      <c r="B1379">
        <v>2634</v>
      </c>
      <c r="C1379" t="s">
        <v>680</v>
      </c>
      <c r="D1379" s="237" t="str">
        <f>IF('P16(世田谷区)'!G9&lt;&gt;"",'P16(世田谷区)'!G9,"")</f>
        <v/>
      </c>
      <c r="E1379" t="s">
        <v>647</v>
      </c>
      <c r="F1379" t="s">
        <v>651</v>
      </c>
    </row>
    <row r="1380" spans="1:6" x14ac:dyDescent="0.2">
      <c r="A1380" t="s">
        <v>1029</v>
      </c>
      <c r="B1380">
        <v>2637</v>
      </c>
      <c r="C1380" t="s">
        <v>681</v>
      </c>
      <c r="D1380" s="237" t="str">
        <f>IF('P16(世田谷区)'!D10&lt;&gt;"",'P16(世田谷区)'!D10,"")</f>
        <v/>
      </c>
      <c r="E1380" t="s">
        <v>647</v>
      </c>
      <c r="F1380" t="s">
        <v>651</v>
      </c>
    </row>
    <row r="1381" spans="1:6" x14ac:dyDescent="0.2">
      <c r="A1381" t="s">
        <v>1029</v>
      </c>
      <c r="B1381">
        <v>2640</v>
      </c>
      <c r="C1381" t="s">
        <v>682</v>
      </c>
      <c r="D1381" s="237" t="str">
        <f>IF('P16(世田谷区)'!G10&lt;&gt;"",'P16(世田谷区)'!G10,"")</f>
        <v/>
      </c>
      <c r="E1381" t="s">
        <v>647</v>
      </c>
      <c r="F1381" t="s">
        <v>651</v>
      </c>
    </row>
    <row r="1382" spans="1:6" x14ac:dyDescent="0.2">
      <c r="A1382" t="s">
        <v>1029</v>
      </c>
      <c r="B1382">
        <v>2644</v>
      </c>
      <c r="C1382" t="s">
        <v>683</v>
      </c>
      <c r="D1382" s="237" t="str">
        <f>IF('P16(世田谷区)'!D11&lt;&gt;"",'P16(世田谷区)'!D11,"")</f>
        <v/>
      </c>
      <c r="E1382" t="s">
        <v>647</v>
      </c>
      <c r="F1382" t="s">
        <v>651</v>
      </c>
    </row>
    <row r="1383" spans="1:6" x14ac:dyDescent="0.2">
      <c r="A1383" t="s">
        <v>1029</v>
      </c>
      <c r="B1383">
        <v>2647</v>
      </c>
      <c r="C1383" t="s">
        <v>684</v>
      </c>
      <c r="D1383" s="237" t="str">
        <f>IF('P16(世田谷区)'!G11&lt;&gt;"",'P16(世田谷区)'!G11,"")</f>
        <v/>
      </c>
      <c r="E1383" t="s">
        <v>647</v>
      </c>
      <c r="F1383" t="s">
        <v>651</v>
      </c>
    </row>
    <row r="1384" spans="1:6" x14ac:dyDescent="0.2">
      <c r="A1384" t="s">
        <v>1029</v>
      </c>
      <c r="B1384">
        <v>2650</v>
      </c>
      <c r="C1384" t="s">
        <v>685</v>
      </c>
      <c r="D1384" s="237" t="str">
        <f>IF('P16(世田谷区)'!D12&lt;&gt;"",'P16(世田谷区)'!D12,"")</f>
        <v/>
      </c>
      <c r="E1384" t="s">
        <v>647</v>
      </c>
      <c r="F1384" t="s">
        <v>651</v>
      </c>
    </row>
    <row r="1385" spans="1:6" x14ac:dyDescent="0.2">
      <c r="A1385" t="s">
        <v>1029</v>
      </c>
      <c r="B1385">
        <v>2653</v>
      </c>
      <c r="C1385" t="s">
        <v>686</v>
      </c>
      <c r="D1385" s="237" t="str">
        <f>IF('P16(世田谷区)'!G12&lt;&gt;"",'P16(世田谷区)'!G12,"")</f>
        <v/>
      </c>
      <c r="E1385" t="s">
        <v>647</v>
      </c>
      <c r="F1385" t="s">
        <v>651</v>
      </c>
    </row>
    <row r="1386" spans="1:6" x14ac:dyDescent="0.2">
      <c r="A1386" t="s">
        <v>1029</v>
      </c>
      <c r="B1386">
        <v>2656</v>
      </c>
      <c r="C1386" t="s">
        <v>687</v>
      </c>
      <c r="D1386" s="237" t="str">
        <f>IF('P16(世田谷区)'!D13&lt;&gt;"",'P16(世田谷区)'!D13,"")</f>
        <v/>
      </c>
      <c r="E1386" t="s">
        <v>647</v>
      </c>
      <c r="F1386" t="s">
        <v>651</v>
      </c>
    </row>
    <row r="1387" spans="1:6" x14ac:dyDescent="0.2">
      <c r="A1387" t="s">
        <v>1029</v>
      </c>
      <c r="B1387">
        <v>2659</v>
      </c>
      <c r="C1387" t="s">
        <v>688</v>
      </c>
      <c r="D1387" s="237" t="str">
        <f>IF('P16(世田谷区)'!G13&lt;&gt;"",'P16(世田谷区)'!G13,"")</f>
        <v/>
      </c>
      <c r="E1387" t="s">
        <v>647</v>
      </c>
      <c r="F1387" t="s">
        <v>651</v>
      </c>
    </row>
    <row r="1388" spans="1:6" x14ac:dyDescent="0.2">
      <c r="A1388" t="s">
        <v>1029</v>
      </c>
      <c r="B1388">
        <v>2663</v>
      </c>
      <c r="C1388" t="s">
        <v>689</v>
      </c>
      <c r="D1388" s="237" t="str">
        <f>IF('P16(世田谷区)'!D14&lt;&gt;"",'P16(世田谷区)'!D14,"")</f>
        <v/>
      </c>
      <c r="E1388" t="s">
        <v>647</v>
      </c>
      <c r="F1388" t="s">
        <v>651</v>
      </c>
    </row>
    <row r="1389" spans="1:6" x14ac:dyDescent="0.2">
      <c r="A1389" t="s">
        <v>1029</v>
      </c>
      <c r="B1389">
        <v>2666</v>
      </c>
      <c r="C1389" t="s">
        <v>690</v>
      </c>
      <c r="D1389" s="237" t="str">
        <f>IF('P16(世田谷区)'!G14&lt;&gt;"",'P16(世田谷区)'!G14,"")</f>
        <v/>
      </c>
      <c r="E1389" t="s">
        <v>647</v>
      </c>
      <c r="F1389" t="s">
        <v>651</v>
      </c>
    </row>
    <row r="1390" spans="1:6" x14ac:dyDescent="0.2">
      <c r="A1390" t="s">
        <v>1029</v>
      </c>
      <c r="B1390">
        <v>2669</v>
      </c>
      <c r="C1390" t="s">
        <v>691</v>
      </c>
      <c r="D1390" s="237" t="str">
        <f>IF('P16(世田谷区)'!D15&lt;&gt;"",'P16(世田谷区)'!D15,"")</f>
        <v/>
      </c>
      <c r="E1390" t="s">
        <v>647</v>
      </c>
      <c r="F1390" t="s">
        <v>651</v>
      </c>
    </row>
    <row r="1391" spans="1:6" x14ac:dyDescent="0.2">
      <c r="A1391" t="s">
        <v>1029</v>
      </c>
      <c r="B1391">
        <v>2672</v>
      </c>
      <c r="C1391" t="s">
        <v>692</v>
      </c>
      <c r="D1391" s="237" t="str">
        <f>IF('P16(世田谷区)'!G15&lt;&gt;"",'P16(世田谷区)'!G15,"")</f>
        <v/>
      </c>
      <c r="E1391" t="s">
        <v>647</v>
      </c>
      <c r="F1391" t="s">
        <v>651</v>
      </c>
    </row>
    <row r="1392" spans="1:6" x14ac:dyDescent="0.2">
      <c r="A1392" t="s">
        <v>1029</v>
      </c>
      <c r="B1392">
        <v>2675</v>
      </c>
      <c r="C1392" t="s">
        <v>693</v>
      </c>
      <c r="D1392" s="237" t="str">
        <f>IF('P16(世田谷区)'!D16&lt;&gt;"",'P16(世田谷区)'!D16,"")</f>
        <v/>
      </c>
      <c r="E1392" t="s">
        <v>647</v>
      </c>
      <c r="F1392" t="s">
        <v>651</v>
      </c>
    </row>
    <row r="1393" spans="1:6" x14ac:dyDescent="0.2">
      <c r="A1393" t="s">
        <v>1029</v>
      </c>
      <c r="B1393">
        <v>2678</v>
      </c>
      <c r="C1393" t="s">
        <v>694</v>
      </c>
      <c r="D1393" s="237" t="str">
        <f>IF('P16(世田谷区)'!G16&lt;&gt;"",'P16(世田谷区)'!G16,"")</f>
        <v/>
      </c>
      <c r="E1393" t="s">
        <v>647</v>
      </c>
      <c r="F1393" t="s">
        <v>651</v>
      </c>
    </row>
    <row r="1394" spans="1:6" x14ac:dyDescent="0.2">
      <c r="A1394" t="s">
        <v>1029</v>
      </c>
      <c r="B1394">
        <v>2682</v>
      </c>
      <c r="C1394" t="s">
        <v>695</v>
      </c>
      <c r="D1394" s="237" t="str">
        <f>IF('P16(世田谷区)'!D17&lt;&gt;"",'P16(世田谷区)'!D17,"")</f>
        <v/>
      </c>
      <c r="E1394" t="s">
        <v>647</v>
      </c>
      <c r="F1394" t="s">
        <v>651</v>
      </c>
    </row>
    <row r="1395" spans="1:6" x14ac:dyDescent="0.2">
      <c r="A1395" t="s">
        <v>1029</v>
      </c>
      <c r="B1395">
        <v>2685</v>
      </c>
      <c r="C1395" t="s">
        <v>696</v>
      </c>
      <c r="D1395" s="237" t="str">
        <f>IF('P16(世田谷区)'!G17&lt;&gt;"",'P16(世田谷区)'!G17,"")</f>
        <v/>
      </c>
      <c r="E1395" t="s">
        <v>647</v>
      </c>
      <c r="F1395" t="s">
        <v>651</v>
      </c>
    </row>
    <row r="1396" spans="1:6" x14ac:dyDescent="0.2">
      <c r="A1396" t="s">
        <v>1029</v>
      </c>
      <c r="B1396">
        <v>2688</v>
      </c>
      <c r="C1396" t="s">
        <v>697</v>
      </c>
      <c r="D1396" s="237" t="str">
        <f>IF('P16(世田谷区)'!D18&lt;&gt;"",'P16(世田谷区)'!D18,"")</f>
        <v/>
      </c>
      <c r="E1396" t="s">
        <v>647</v>
      </c>
      <c r="F1396" t="s">
        <v>651</v>
      </c>
    </row>
    <row r="1397" spans="1:6" x14ac:dyDescent="0.2">
      <c r="A1397" t="s">
        <v>1029</v>
      </c>
      <c r="B1397">
        <v>2691</v>
      </c>
      <c r="C1397" t="s">
        <v>700</v>
      </c>
      <c r="D1397" s="237" t="str">
        <f>IF('P16(世田谷区)'!G18&lt;&gt;"",'P16(世田谷区)'!G18,"")</f>
        <v/>
      </c>
      <c r="E1397" t="s">
        <v>647</v>
      </c>
      <c r="F1397" t="s">
        <v>651</v>
      </c>
    </row>
    <row r="1398" spans="1:6" x14ac:dyDescent="0.2">
      <c r="A1398" t="s">
        <v>1029</v>
      </c>
      <c r="B1398">
        <v>2694</v>
      </c>
      <c r="C1398" t="s">
        <v>701</v>
      </c>
      <c r="D1398" s="237" t="str">
        <f>IF('P16(世田谷区)'!D19&lt;&gt;"",'P16(世田谷区)'!D19,"")</f>
        <v/>
      </c>
      <c r="E1398" t="s">
        <v>647</v>
      </c>
      <c r="F1398" t="s">
        <v>651</v>
      </c>
    </row>
    <row r="1399" spans="1:6" x14ac:dyDescent="0.2">
      <c r="A1399" t="s">
        <v>1029</v>
      </c>
      <c r="B1399">
        <v>2697</v>
      </c>
      <c r="C1399" t="s">
        <v>704</v>
      </c>
      <c r="D1399" s="237" t="str">
        <f>IF('P16(世田谷区)'!G19&lt;&gt;"",'P16(世田谷区)'!G19,"")</f>
        <v/>
      </c>
      <c r="E1399" t="s">
        <v>647</v>
      </c>
      <c r="F1399" t="s">
        <v>651</v>
      </c>
    </row>
    <row r="1400" spans="1:6" x14ac:dyDescent="0.2">
      <c r="A1400" t="s">
        <v>1029</v>
      </c>
      <c r="B1400">
        <v>2700</v>
      </c>
      <c r="C1400" t="s">
        <v>771</v>
      </c>
      <c r="D1400" s="237" t="str">
        <f>IF('P16(世田谷区)'!D20&lt;&gt;"",'P16(世田谷区)'!D20,"")</f>
        <v/>
      </c>
      <c r="E1400" t="s">
        <v>647</v>
      </c>
      <c r="F1400" t="s">
        <v>651</v>
      </c>
    </row>
    <row r="1401" spans="1:6" x14ac:dyDescent="0.2">
      <c r="A1401" t="s">
        <v>1029</v>
      </c>
      <c r="B1401">
        <v>2703</v>
      </c>
      <c r="C1401" t="s">
        <v>774</v>
      </c>
      <c r="D1401" s="237" t="str">
        <f>IF('P16(世田谷区)'!G20&lt;&gt;"",'P16(世田谷区)'!G20,"")</f>
        <v/>
      </c>
      <c r="E1401" t="s">
        <v>647</v>
      </c>
      <c r="F1401" t="s">
        <v>651</v>
      </c>
    </row>
    <row r="1402" spans="1:6" x14ac:dyDescent="0.2">
      <c r="A1402" t="s">
        <v>1029</v>
      </c>
      <c r="B1402">
        <v>2706</v>
      </c>
      <c r="C1402" t="s">
        <v>777</v>
      </c>
      <c r="D1402" s="237" t="str">
        <f>IF('P16(世田谷区)'!D21&lt;&gt;"",'P16(世田谷区)'!D21,"")</f>
        <v/>
      </c>
      <c r="E1402" t="s">
        <v>647</v>
      </c>
      <c r="F1402" t="s">
        <v>651</v>
      </c>
    </row>
    <row r="1403" spans="1:6" x14ac:dyDescent="0.2">
      <c r="A1403" t="s">
        <v>1029</v>
      </c>
      <c r="B1403">
        <v>2709</v>
      </c>
      <c r="C1403" t="s">
        <v>780</v>
      </c>
      <c r="D1403" s="237" t="str">
        <f>IF('P16(世田谷区)'!G21&lt;&gt;"",'P16(世田谷区)'!G21,"")</f>
        <v/>
      </c>
      <c r="E1403" t="s">
        <v>647</v>
      </c>
      <c r="F1403" t="s">
        <v>651</v>
      </c>
    </row>
    <row r="1404" spans="1:6" x14ac:dyDescent="0.2">
      <c r="A1404" t="s">
        <v>1029</v>
      </c>
      <c r="B1404">
        <v>2712</v>
      </c>
      <c r="C1404" t="s">
        <v>783</v>
      </c>
      <c r="D1404" s="237" t="str">
        <f>IF('P16(世田谷区)'!D22&lt;&gt;"",'P16(世田谷区)'!D22,"")</f>
        <v/>
      </c>
      <c r="E1404" t="s">
        <v>647</v>
      </c>
      <c r="F1404" t="s">
        <v>651</v>
      </c>
    </row>
    <row r="1405" spans="1:6" x14ac:dyDescent="0.2">
      <c r="A1405" t="s">
        <v>1029</v>
      </c>
      <c r="B1405">
        <v>2715</v>
      </c>
      <c r="C1405" t="s">
        <v>786</v>
      </c>
      <c r="D1405" s="237" t="str">
        <f>IF('P16(世田谷区)'!G22&lt;&gt;"",'P16(世田谷区)'!G22,"")</f>
        <v/>
      </c>
      <c r="E1405" t="s">
        <v>647</v>
      </c>
      <c r="F1405" t="s">
        <v>651</v>
      </c>
    </row>
    <row r="1406" spans="1:6" x14ac:dyDescent="0.2">
      <c r="A1406" t="s">
        <v>1030</v>
      </c>
      <c r="B1406">
        <v>2727</v>
      </c>
      <c r="C1406" t="s">
        <v>943</v>
      </c>
      <c r="D1406" s="237" t="str">
        <f>IF('P17(世田谷区)'!B6&lt;&gt;"",'P17(世田谷区)'!B6,"")</f>
        <v/>
      </c>
      <c r="E1406" t="s">
        <v>647</v>
      </c>
      <c r="F1406" t="s">
        <v>651</v>
      </c>
    </row>
    <row r="1407" spans="1:6" x14ac:dyDescent="0.2">
      <c r="A1407" t="s">
        <v>1030</v>
      </c>
      <c r="B1407">
        <v>2728</v>
      </c>
      <c r="C1407" t="s">
        <v>828</v>
      </c>
      <c r="D1407" s="237" t="str">
        <f>IF('P17(世田谷区)'!E6&lt;&gt;"",'P17(世田谷区)'!E6,"")</f>
        <v/>
      </c>
      <c r="E1407" t="s">
        <v>647</v>
      </c>
      <c r="F1407" t="s">
        <v>651</v>
      </c>
    </row>
    <row r="1408" spans="1:6" x14ac:dyDescent="0.2">
      <c r="A1408" t="s">
        <v>1030</v>
      </c>
      <c r="B1408">
        <v>2729</v>
      </c>
      <c r="C1408" t="s">
        <v>675</v>
      </c>
      <c r="D1408" s="237" t="str">
        <f>IF('P17(世田谷区)'!F6&lt;&gt;"",'P17(世田谷区)'!F6,"")</f>
        <v/>
      </c>
      <c r="E1408" t="s">
        <v>647</v>
      </c>
      <c r="F1408" t="s">
        <v>651</v>
      </c>
    </row>
    <row r="1409" spans="1:6" x14ac:dyDescent="0.2">
      <c r="A1409" t="s">
        <v>1030</v>
      </c>
      <c r="B1409">
        <v>2730</v>
      </c>
      <c r="C1409" t="s">
        <v>719</v>
      </c>
      <c r="D1409" s="237" t="str">
        <f>IF('P17(世田谷区)'!G6&lt;&gt;"",'P17(世田谷区)'!G6,"")</f>
        <v>保育士</v>
      </c>
      <c r="E1409" t="s">
        <v>647</v>
      </c>
      <c r="F1409" t="s">
        <v>651</v>
      </c>
    </row>
    <row r="1410" spans="1:6" x14ac:dyDescent="0.2">
      <c r="A1410" t="s">
        <v>1030</v>
      </c>
      <c r="B1410">
        <v>2731</v>
      </c>
      <c r="C1410" t="s">
        <v>720</v>
      </c>
      <c r="D1410" s="237" t="str">
        <f>IF('P17(世田谷区)'!H6&lt;&gt;"",'P17(世田谷区)'!H6,"")</f>
        <v>家庭的
保育者</v>
      </c>
      <c r="E1410" t="s">
        <v>647</v>
      </c>
      <c r="F1410" t="s">
        <v>651</v>
      </c>
    </row>
    <row r="1411" spans="1:6" x14ac:dyDescent="0.2">
      <c r="A1411" t="s">
        <v>1030</v>
      </c>
      <c r="B1411">
        <v>2732</v>
      </c>
      <c r="C1411" t="s">
        <v>676</v>
      </c>
      <c r="D1411" s="237" t="str">
        <f>IF('P17(世田谷区)'!I6&lt;&gt;"",'P17(世田谷区)'!I6,"")</f>
        <v>家庭的
保育補助者</v>
      </c>
      <c r="E1411" t="s">
        <v>647</v>
      </c>
      <c r="F1411" t="s">
        <v>651</v>
      </c>
    </row>
    <row r="1412" spans="1:6" x14ac:dyDescent="0.2">
      <c r="A1412" t="s">
        <v>1030</v>
      </c>
      <c r="B1412">
        <v>2734</v>
      </c>
      <c r="C1412" t="s">
        <v>806</v>
      </c>
      <c r="D1412" s="237" t="str">
        <f>IF('P17(世田谷区)'!B7&lt;&gt;"",'P17(世田谷区)'!B7,"")</f>
        <v/>
      </c>
      <c r="E1412" t="s">
        <v>647</v>
      </c>
      <c r="F1412" t="s">
        <v>651</v>
      </c>
    </row>
    <row r="1413" spans="1:6" x14ac:dyDescent="0.2">
      <c r="A1413" t="s">
        <v>1030</v>
      </c>
      <c r="B1413">
        <v>2735</v>
      </c>
      <c r="C1413" t="s">
        <v>654</v>
      </c>
      <c r="D1413" s="237" t="str">
        <f>IF('P17(世田谷区)'!E7&lt;&gt;"",'P17(世田谷区)'!E7,"")</f>
        <v/>
      </c>
      <c r="E1413" t="s">
        <v>647</v>
      </c>
      <c r="F1413" t="s">
        <v>651</v>
      </c>
    </row>
    <row r="1414" spans="1:6" x14ac:dyDescent="0.2">
      <c r="A1414" t="s">
        <v>1030</v>
      </c>
      <c r="B1414">
        <v>2736</v>
      </c>
      <c r="C1414" t="s">
        <v>677</v>
      </c>
      <c r="D1414" s="237" t="str">
        <f>IF('P17(世田谷区)'!F7&lt;&gt;"",'P17(世田谷区)'!F7,"")</f>
        <v/>
      </c>
      <c r="E1414" t="s">
        <v>647</v>
      </c>
      <c r="F1414" t="s">
        <v>651</v>
      </c>
    </row>
    <row r="1415" spans="1:6" x14ac:dyDescent="0.2">
      <c r="A1415" t="s">
        <v>1030</v>
      </c>
      <c r="B1415">
        <v>2737</v>
      </c>
      <c r="C1415" t="s">
        <v>725</v>
      </c>
      <c r="D1415" s="237" t="str">
        <f>IF('P17(世田谷区)'!G7&lt;&gt;"",'P17(世田谷区)'!G7,"")</f>
        <v/>
      </c>
      <c r="E1415" t="s">
        <v>647</v>
      </c>
      <c r="F1415" t="s">
        <v>651</v>
      </c>
    </row>
    <row r="1416" spans="1:6" x14ac:dyDescent="0.2">
      <c r="A1416" t="s">
        <v>1030</v>
      </c>
      <c r="B1416">
        <v>2738</v>
      </c>
      <c r="C1416" t="s">
        <v>726</v>
      </c>
      <c r="D1416" s="237" t="str">
        <f>IF('P17(世田谷区)'!H7&lt;&gt;"",'P17(世田谷区)'!H7,"")</f>
        <v/>
      </c>
      <c r="E1416" t="s">
        <v>647</v>
      </c>
      <c r="F1416" t="s">
        <v>651</v>
      </c>
    </row>
    <row r="1417" spans="1:6" x14ac:dyDescent="0.2">
      <c r="A1417" t="s">
        <v>1030</v>
      </c>
      <c r="B1417">
        <v>2739</v>
      </c>
      <c r="C1417" t="s">
        <v>678</v>
      </c>
      <c r="D1417" s="237" t="str">
        <f>IF('P17(世田谷区)'!I7&lt;&gt;"",'P17(世田谷区)'!I7,"")</f>
        <v/>
      </c>
      <c r="E1417" t="s">
        <v>647</v>
      </c>
      <c r="F1417" t="s">
        <v>651</v>
      </c>
    </row>
    <row r="1418" spans="1:6" x14ac:dyDescent="0.2">
      <c r="A1418" t="s">
        <v>1030</v>
      </c>
      <c r="B1418">
        <v>2741</v>
      </c>
      <c r="C1418" t="s">
        <v>807</v>
      </c>
      <c r="D1418" s="237" t="str">
        <f>IF('P17(世田谷区)'!B8&lt;&gt;"",'P17(世田谷区)'!B8,"")</f>
        <v/>
      </c>
      <c r="E1418" t="s">
        <v>647</v>
      </c>
      <c r="F1418" t="s">
        <v>651</v>
      </c>
    </row>
    <row r="1419" spans="1:6" x14ac:dyDescent="0.2">
      <c r="A1419" t="s">
        <v>1030</v>
      </c>
      <c r="B1419">
        <v>2742</v>
      </c>
      <c r="C1419" t="s">
        <v>829</v>
      </c>
      <c r="D1419" s="237" t="str">
        <f>IF('P17(世田谷区)'!E8&lt;&gt;"",'P17(世田谷区)'!E8,"")</f>
        <v/>
      </c>
      <c r="E1419" t="s">
        <v>647</v>
      </c>
      <c r="F1419" t="s">
        <v>651</v>
      </c>
    </row>
    <row r="1420" spans="1:6" x14ac:dyDescent="0.2">
      <c r="A1420" t="s">
        <v>1030</v>
      </c>
      <c r="B1420">
        <v>2743</v>
      </c>
      <c r="C1420" t="s">
        <v>679</v>
      </c>
      <c r="D1420" s="237" t="str">
        <f>IF('P17(世田谷区)'!F8&lt;&gt;"",'P17(世田谷区)'!F8,"")</f>
        <v/>
      </c>
      <c r="E1420" t="s">
        <v>647</v>
      </c>
      <c r="F1420" t="s">
        <v>651</v>
      </c>
    </row>
    <row r="1421" spans="1:6" x14ac:dyDescent="0.2">
      <c r="A1421" t="s">
        <v>1030</v>
      </c>
      <c r="B1421">
        <v>2744</v>
      </c>
      <c r="C1421" t="s">
        <v>730</v>
      </c>
      <c r="D1421" s="237" t="str">
        <f>IF('P17(世田谷区)'!G8&lt;&gt;"",'P17(世田谷区)'!G8,"")</f>
        <v/>
      </c>
      <c r="E1421" t="s">
        <v>647</v>
      </c>
      <c r="F1421" t="s">
        <v>651</v>
      </c>
    </row>
    <row r="1422" spans="1:6" x14ac:dyDescent="0.2">
      <c r="A1422" t="s">
        <v>1030</v>
      </c>
      <c r="B1422">
        <v>2745</v>
      </c>
      <c r="C1422" t="s">
        <v>731</v>
      </c>
      <c r="D1422" s="237" t="str">
        <f>IF('P17(世田谷区)'!H8&lt;&gt;"",'P17(世田谷区)'!H8,"")</f>
        <v/>
      </c>
      <c r="E1422" t="s">
        <v>647</v>
      </c>
      <c r="F1422" t="s">
        <v>651</v>
      </c>
    </row>
    <row r="1423" spans="1:6" x14ac:dyDescent="0.2">
      <c r="A1423" t="s">
        <v>1030</v>
      </c>
      <c r="B1423">
        <v>2746</v>
      </c>
      <c r="C1423" t="s">
        <v>680</v>
      </c>
      <c r="D1423" s="237" t="str">
        <f>IF('P17(世田谷区)'!I8&lt;&gt;"",'P17(世田谷区)'!I8,"")</f>
        <v/>
      </c>
      <c r="E1423" t="s">
        <v>647</v>
      </c>
      <c r="F1423" t="s">
        <v>651</v>
      </c>
    </row>
    <row r="1424" spans="1:6" x14ac:dyDescent="0.2">
      <c r="A1424" t="s">
        <v>1030</v>
      </c>
      <c r="B1424">
        <v>2748</v>
      </c>
      <c r="C1424" t="s">
        <v>955</v>
      </c>
      <c r="D1424" s="237" t="str">
        <f>IF('P17(世田谷区)'!B9&lt;&gt;"",'P17(世田谷区)'!B9,"")</f>
        <v/>
      </c>
      <c r="E1424" t="s">
        <v>647</v>
      </c>
      <c r="F1424" t="s">
        <v>651</v>
      </c>
    </row>
    <row r="1425" spans="1:6" x14ac:dyDescent="0.2">
      <c r="A1425" t="s">
        <v>1030</v>
      </c>
      <c r="B1425">
        <v>2749</v>
      </c>
      <c r="C1425" t="s">
        <v>656</v>
      </c>
      <c r="D1425" s="237" t="str">
        <f>IF('P17(世田谷区)'!E9&lt;&gt;"",'P17(世田谷区)'!E9,"")</f>
        <v/>
      </c>
      <c r="E1425" t="s">
        <v>647</v>
      </c>
      <c r="F1425" t="s">
        <v>651</v>
      </c>
    </row>
    <row r="1426" spans="1:6" x14ac:dyDescent="0.2">
      <c r="A1426" t="s">
        <v>1030</v>
      </c>
      <c r="B1426">
        <v>2750</v>
      </c>
      <c r="C1426" t="s">
        <v>681</v>
      </c>
      <c r="D1426" s="237" t="str">
        <f>IF('P17(世田谷区)'!F9&lt;&gt;"",'P17(世田谷区)'!F9,"")</f>
        <v/>
      </c>
      <c r="E1426" t="s">
        <v>647</v>
      </c>
      <c r="F1426" t="s">
        <v>651</v>
      </c>
    </row>
    <row r="1427" spans="1:6" x14ac:dyDescent="0.2">
      <c r="A1427" t="s">
        <v>1030</v>
      </c>
      <c r="B1427">
        <v>2751</v>
      </c>
      <c r="C1427" t="s">
        <v>735</v>
      </c>
      <c r="D1427" s="237" t="str">
        <f>IF('P17(世田谷区)'!G9&lt;&gt;"",'P17(世田谷区)'!G9,"")</f>
        <v/>
      </c>
      <c r="E1427" t="s">
        <v>647</v>
      </c>
      <c r="F1427" t="s">
        <v>651</v>
      </c>
    </row>
    <row r="1428" spans="1:6" x14ac:dyDescent="0.2">
      <c r="A1428" t="s">
        <v>1030</v>
      </c>
      <c r="B1428">
        <v>2752</v>
      </c>
      <c r="C1428" t="s">
        <v>736</v>
      </c>
      <c r="D1428" s="237" t="str">
        <f>IF('P17(世田谷区)'!H9&lt;&gt;"",'P17(世田谷区)'!H9,"")</f>
        <v/>
      </c>
      <c r="E1428" t="s">
        <v>647</v>
      </c>
      <c r="F1428" t="s">
        <v>651</v>
      </c>
    </row>
    <row r="1429" spans="1:6" x14ac:dyDescent="0.2">
      <c r="A1429" t="s">
        <v>1030</v>
      </c>
      <c r="B1429">
        <v>2753</v>
      </c>
      <c r="C1429" t="s">
        <v>682</v>
      </c>
      <c r="D1429" s="237" t="str">
        <f>IF('P17(世田谷区)'!I9&lt;&gt;"",'P17(世田谷区)'!I9,"")</f>
        <v/>
      </c>
      <c r="E1429" t="s">
        <v>647</v>
      </c>
      <c r="F1429" t="s">
        <v>651</v>
      </c>
    </row>
    <row r="1430" spans="1:6" x14ac:dyDescent="0.2">
      <c r="A1430" t="s">
        <v>1030</v>
      </c>
      <c r="B1430">
        <v>2755</v>
      </c>
      <c r="C1430" t="s">
        <v>823</v>
      </c>
      <c r="D1430" s="237" t="str">
        <f>IF('P17(世田谷区)'!B10&lt;&gt;"",'P17(世田谷区)'!B10,"")</f>
        <v/>
      </c>
      <c r="E1430" t="s">
        <v>647</v>
      </c>
      <c r="F1430" t="s">
        <v>651</v>
      </c>
    </row>
    <row r="1431" spans="1:6" x14ac:dyDescent="0.2">
      <c r="A1431" t="s">
        <v>1030</v>
      </c>
      <c r="B1431">
        <v>2756</v>
      </c>
      <c r="C1431" t="s">
        <v>657</v>
      </c>
      <c r="D1431" s="237" t="str">
        <f>IF('P17(世田谷区)'!E10&lt;&gt;"",'P17(世田谷区)'!E10,"")</f>
        <v/>
      </c>
      <c r="E1431" t="s">
        <v>647</v>
      </c>
      <c r="F1431" t="s">
        <v>651</v>
      </c>
    </row>
    <row r="1432" spans="1:6" x14ac:dyDescent="0.2">
      <c r="A1432" t="s">
        <v>1030</v>
      </c>
      <c r="B1432">
        <v>2757</v>
      </c>
      <c r="C1432" t="s">
        <v>683</v>
      </c>
      <c r="D1432" s="237" t="str">
        <f>IF('P17(世田谷区)'!F10&lt;&gt;"",'P17(世田谷区)'!F10,"")</f>
        <v/>
      </c>
      <c r="E1432" t="s">
        <v>647</v>
      </c>
      <c r="F1432" t="s">
        <v>651</v>
      </c>
    </row>
    <row r="1433" spans="1:6" x14ac:dyDescent="0.2">
      <c r="A1433" t="s">
        <v>1030</v>
      </c>
      <c r="B1433">
        <v>2758</v>
      </c>
      <c r="C1433" t="s">
        <v>739</v>
      </c>
      <c r="D1433" s="237" t="str">
        <f>IF('P17(世田谷区)'!G10&lt;&gt;"",'P17(世田谷区)'!G10,"")</f>
        <v/>
      </c>
      <c r="E1433" t="s">
        <v>647</v>
      </c>
      <c r="F1433" t="s">
        <v>651</v>
      </c>
    </row>
    <row r="1434" spans="1:6" x14ac:dyDescent="0.2">
      <c r="A1434" t="s">
        <v>1030</v>
      </c>
      <c r="B1434">
        <v>2759</v>
      </c>
      <c r="C1434" t="s">
        <v>740</v>
      </c>
      <c r="D1434" s="237" t="str">
        <f>IF('P17(世田谷区)'!H10&lt;&gt;"",'P17(世田谷区)'!H10,"")</f>
        <v/>
      </c>
      <c r="E1434" t="s">
        <v>647</v>
      </c>
      <c r="F1434" t="s">
        <v>651</v>
      </c>
    </row>
    <row r="1435" spans="1:6" x14ac:dyDescent="0.2">
      <c r="A1435" t="s">
        <v>1030</v>
      </c>
      <c r="B1435">
        <v>2760</v>
      </c>
      <c r="C1435" t="s">
        <v>684</v>
      </c>
      <c r="D1435" s="237" t="str">
        <f>IF('P17(世田谷区)'!I10&lt;&gt;"",'P17(世田谷区)'!I10,"")</f>
        <v/>
      </c>
      <c r="E1435" t="s">
        <v>647</v>
      </c>
      <c r="F1435" t="s">
        <v>651</v>
      </c>
    </row>
    <row r="1436" spans="1:6" x14ac:dyDescent="0.2">
      <c r="A1436" t="s">
        <v>1030</v>
      </c>
      <c r="B1436">
        <v>2761</v>
      </c>
      <c r="C1436" t="s">
        <v>808</v>
      </c>
      <c r="D1436" s="237" t="str">
        <f>IF('P17(世田谷区)'!B11&lt;&gt;"",'P17(世田谷区)'!B11,"")</f>
        <v/>
      </c>
      <c r="E1436" t="s">
        <v>647</v>
      </c>
      <c r="F1436" t="s">
        <v>651</v>
      </c>
    </row>
    <row r="1437" spans="1:6" x14ac:dyDescent="0.2">
      <c r="A1437" t="s">
        <v>1030</v>
      </c>
      <c r="B1437">
        <v>2762</v>
      </c>
      <c r="C1437" t="s">
        <v>830</v>
      </c>
      <c r="D1437" s="237" t="str">
        <f>IF('P17(世田谷区)'!E11&lt;&gt;"",'P17(世田谷区)'!E11,"")</f>
        <v/>
      </c>
      <c r="E1437" t="s">
        <v>647</v>
      </c>
      <c r="F1437" t="s">
        <v>651</v>
      </c>
    </row>
    <row r="1438" spans="1:6" x14ac:dyDescent="0.2">
      <c r="A1438" t="s">
        <v>1030</v>
      </c>
      <c r="B1438">
        <v>2763</v>
      </c>
      <c r="C1438" t="s">
        <v>685</v>
      </c>
      <c r="D1438" s="237" t="str">
        <f>IF('P17(世田谷区)'!F11&lt;&gt;"",'P17(世田谷区)'!F11,"")</f>
        <v/>
      </c>
      <c r="E1438" t="s">
        <v>647</v>
      </c>
      <c r="F1438" t="s">
        <v>651</v>
      </c>
    </row>
    <row r="1439" spans="1:6" x14ac:dyDescent="0.2">
      <c r="A1439" t="s">
        <v>1030</v>
      </c>
      <c r="B1439">
        <v>2764</v>
      </c>
      <c r="C1439" t="s">
        <v>743</v>
      </c>
      <c r="D1439" s="237" t="str">
        <f>IF('P17(世田谷区)'!G11&lt;&gt;"",'P17(世田谷区)'!G11,"")</f>
        <v/>
      </c>
      <c r="E1439" t="s">
        <v>647</v>
      </c>
      <c r="F1439" t="s">
        <v>651</v>
      </c>
    </row>
    <row r="1440" spans="1:6" x14ac:dyDescent="0.2">
      <c r="A1440" t="s">
        <v>1030</v>
      </c>
      <c r="B1440">
        <v>2765</v>
      </c>
      <c r="C1440" t="s">
        <v>744</v>
      </c>
      <c r="D1440" s="237" t="str">
        <f>IF('P17(世田谷区)'!H11&lt;&gt;"",'P17(世田谷区)'!H11,"")</f>
        <v/>
      </c>
      <c r="E1440" t="s">
        <v>647</v>
      </c>
      <c r="F1440" t="s">
        <v>651</v>
      </c>
    </row>
    <row r="1441" spans="1:6" x14ac:dyDescent="0.2">
      <c r="A1441" t="s">
        <v>1030</v>
      </c>
      <c r="B1441">
        <v>2766</v>
      </c>
      <c r="C1441" t="s">
        <v>686</v>
      </c>
      <c r="D1441" s="237" t="str">
        <f>IF('P17(世田谷区)'!I11&lt;&gt;"",'P17(世田谷区)'!I11,"")</f>
        <v/>
      </c>
      <c r="E1441" t="s">
        <v>647</v>
      </c>
      <c r="F1441" t="s">
        <v>651</v>
      </c>
    </row>
    <row r="1442" spans="1:6" x14ac:dyDescent="0.2">
      <c r="A1442" t="s">
        <v>1030</v>
      </c>
      <c r="B1442">
        <v>2770</v>
      </c>
      <c r="C1442" t="s">
        <v>748</v>
      </c>
      <c r="D1442" s="245" t="str">
        <f>IF('P17(世田谷区)'!H12&lt;&gt;"",'P17(世田谷区)'!H12,"")</f>
        <v/>
      </c>
      <c r="E1442" t="s">
        <v>647</v>
      </c>
      <c r="F1442" t="s">
        <v>1031</v>
      </c>
    </row>
    <row r="1443" spans="1:6" x14ac:dyDescent="0.2">
      <c r="A1443" t="s">
        <v>1030</v>
      </c>
      <c r="B1443">
        <v>2774</v>
      </c>
      <c r="C1443" t="s">
        <v>694</v>
      </c>
      <c r="D1443" s="237" t="str">
        <f>IF('P17(世田谷区)'!L18&lt;&gt;"",'P17(世田谷区)'!L18,"")</f>
        <v/>
      </c>
      <c r="E1443" t="s">
        <v>647</v>
      </c>
      <c r="F1443" t="s">
        <v>651</v>
      </c>
    </row>
    <row r="1444" spans="1:6" x14ac:dyDescent="0.2">
      <c r="A1444" t="s">
        <v>1030</v>
      </c>
      <c r="B1444">
        <v>2777</v>
      </c>
      <c r="C1444" t="s">
        <v>1032</v>
      </c>
      <c r="D1444" s="237" t="e">
        <f>IF('P17(世田谷区)'!#REF!&lt;&gt;"",'P17(世田谷区)'!#REF!,"")</f>
        <v>#REF!</v>
      </c>
      <c r="E1444" t="s">
        <v>647</v>
      </c>
      <c r="F1444" t="s">
        <v>651</v>
      </c>
    </row>
    <row r="1445" spans="1:6" x14ac:dyDescent="0.2">
      <c r="A1445" t="s">
        <v>1033</v>
      </c>
      <c r="B1445">
        <v>2785</v>
      </c>
      <c r="C1445" t="s">
        <v>804</v>
      </c>
      <c r="D1445" s="237" t="e">
        <f>IF(#REF!&lt;&gt;"",#REF!,"")</f>
        <v>#REF!</v>
      </c>
      <c r="E1445" t="s">
        <v>647</v>
      </c>
      <c r="F1445" t="s">
        <v>651</v>
      </c>
    </row>
    <row r="1446" spans="1:6" x14ac:dyDescent="0.2">
      <c r="A1446" t="s">
        <v>1033</v>
      </c>
      <c r="B1446">
        <v>2786</v>
      </c>
      <c r="C1446" t="s">
        <v>706</v>
      </c>
      <c r="D1446" s="237" t="e">
        <f>IF(#REF!&lt;&gt;"",#REF!,"")</f>
        <v>#REF!</v>
      </c>
      <c r="E1446" t="s">
        <v>647</v>
      </c>
      <c r="F1446" t="s">
        <v>651</v>
      </c>
    </row>
    <row r="1447" spans="1:6" x14ac:dyDescent="0.2">
      <c r="A1447" t="s">
        <v>1033</v>
      </c>
      <c r="B1447">
        <v>2787</v>
      </c>
      <c r="C1447" t="s">
        <v>707</v>
      </c>
      <c r="D1447" s="237" t="e">
        <f>IF(#REF!&lt;&gt;"",#REF!,"")</f>
        <v>#REF!</v>
      </c>
      <c r="E1447" t="s">
        <v>647</v>
      </c>
      <c r="F1447" t="s">
        <v>651</v>
      </c>
    </row>
    <row r="1448" spans="1:6" x14ac:dyDescent="0.2">
      <c r="A1448" t="s">
        <v>1033</v>
      </c>
      <c r="B1448">
        <v>2788</v>
      </c>
      <c r="C1448" t="s">
        <v>708</v>
      </c>
      <c r="D1448" s="237" t="e">
        <f>IF(#REF!&lt;&gt;"",#REF!,"")</f>
        <v>#REF!</v>
      </c>
      <c r="E1448" t="s">
        <v>647</v>
      </c>
      <c r="F1448" t="s">
        <v>651</v>
      </c>
    </row>
    <row r="1449" spans="1:6" x14ac:dyDescent="0.2">
      <c r="A1449" t="s">
        <v>1033</v>
      </c>
      <c r="B1449">
        <v>2789</v>
      </c>
      <c r="C1449" t="s">
        <v>1034</v>
      </c>
      <c r="D1449" s="237" t="e">
        <f>IF(#REF!&lt;&gt;"",#REF!,"")</f>
        <v>#REF!</v>
      </c>
      <c r="E1449" t="s">
        <v>647</v>
      </c>
      <c r="F1449" t="s">
        <v>651</v>
      </c>
    </row>
    <row r="1450" spans="1:6" x14ac:dyDescent="0.2">
      <c r="A1450" t="s">
        <v>1033</v>
      </c>
      <c r="B1450">
        <v>2796</v>
      </c>
      <c r="C1450" t="s">
        <v>829</v>
      </c>
      <c r="D1450" s="237" t="e">
        <f>IF(#REF!&lt;&gt;"",#REF!,"")</f>
        <v>#REF!</v>
      </c>
      <c r="E1450" t="s">
        <v>647</v>
      </c>
      <c r="F1450" t="s">
        <v>651</v>
      </c>
    </row>
    <row r="1451" spans="1:6" x14ac:dyDescent="0.2">
      <c r="A1451" t="s">
        <v>1033</v>
      </c>
      <c r="B1451">
        <v>2797</v>
      </c>
      <c r="C1451" t="s">
        <v>679</v>
      </c>
      <c r="D1451" s="237" t="e">
        <f>IF(#REF!&lt;&gt;"",#REF!,"")</f>
        <v>#REF!</v>
      </c>
      <c r="E1451" t="s">
        <v>647</v>
      </c>
      <c r="F1451" t="s">
        <v>651</v>
      </c>
    </row>
    <row r="1452" spans="1:6" x14ac:dyDescent="0.2">
      <c r="A1452" t="s">
        <v>1033</v>
      </c>
      <c r="B1452">
        <v>2798</v>
      </c>
      <c r="C1452" t="s">
        <v>730</v>
      </c>
      <c r="D1452" s="237" t="e">
        <f>IF(#REF!&lt;&gt;"",#REF!,"")</f>
        <v>#REF!</v>
      </c>
      <c r="E1452" t="s">
        <v>647</v>
      </c>
      <c r="F1452" t="s">
        <v>651</v>
      </c>
    </row>
    <row r="1453" spans="1:6" x14ac:dyDescent="0.2">
      <c r="A1453" t="s">
        <v>1033</v>
      </c>
      <c r="B1453">
        <v>2799</v>
      </c>
      <c r="C1453" t="s">
        <v>1035</v>
      </c>
      <c r="D1453" s="237" t="e">
        <f>IF(#REF!&lt;&gt;"",#REF!,"")</f>
        <v>#REF!</v>
      </c>
      <c r="E1453" t="s">
        <v>647</v>
      </c>
      <c r="F1453" t="s">
        <v>651</v>
      </c>
    </row>
    <row r="1454" spans="1:6" x14ac:dyDescent="0.2">
      <c r="A1454" t="s">
        <v>1033</v>
      </c>
      <c r="B1454">
        <v>2802</v>
      </c>
      <c r="C1454" t="s">
        <v>741</v>
      </c>
      <c r="D1454" s="237" t="e">
        <f>IF(#REF!&lt;&gt;"",#REF!,"")</f>
        <v>#REF!</v>
      </c>
      <c r="E1454" t="s">
        <v>647</v>
      </c>
      <c r="F1454" t="s">
        <v>651</v>
      </c>
    </row>
    <row r="1455" spans="1:6" x14ac:dyDescent="0.2">
      <c r="A1455" t="s">
        <v>1033</v>
      </c>
      <c r="B1455">
        <v>2804</v>
      </c>
      <c r="C1455" t="s">
        <v>749</v>
      </c>
      <c r="D1455" s="237" t="e">
        <f>IF(#REF!&lt;&gt;"",#REF!,"")</f>
        <v>#REF!</v>
      </c>
      <c r="E1455" t="s">
        <v>647</v>
      </c>
      <c r="F1455" t="s">
        <v>651</v>
      </c>
    </row>
    <row r="1456" spans="1:6" x14ac:dyDescent="0.2">
      <c r="A1456" t="s">
        <v>1033</v>
      </c>
      <c r="B1456">
        <v>2806</v>
      </c>
      <c r="C1456" t="s">
        <v>809</v>
      </c>
      <c r="D1456" s="237" t="e">
        <f>IF(#REF!&lt;&gt;"",#REF!,"")</f>
        <v>#REF!</v>
      </c>
      <c r="E1456" t="s">
        <v>647</v>
      </c>
      <c r="F1456" t="s">
        <v>651</v>
      </c>
    </row>
    <row r="1457" spans="1:6" x14ac:dyDescent="0.2">
      <c r="A1457" t="s">
        <v>1033</v>
      </c>
      <c r="B1457">
        <v>2808</v>
      </c>
      <c r="C1457" t="s">
        <v>944</v>
      </c>
      <c r="D1457" s="237" t="e">
        <f>IF(#REF!&lt;&gt;"",#REF!,"")</f>
        <v>#REF!</v>
      </c>
      <c r="E1457" t="s">
        <v>647</v>
      </c>
      <c r="F1457" t="s">
        <v>651</v>
      </c>
    </row>
    <row r="1458" spans="1:6" x14ac:dyDescent="0.2">
      <c r="A1458" t="s">
        <v>1033</v>
      </c>
      <c r="B1458">
        <v>2810</v>
      </c>
      <c r="C1458" t="s">
        <v>968</v>
      </c>
      <c r="D1458" s="237" t="e">
        <f>IF(#REF!&lt;&gt;"",#REF!,"")</f>
        <v>#REF!</v>
      </c>
      <c r="E1458" t="s">
        <v>647</v>
      </c>
      <c r="F1458" t="s">
        <v>651</v>
      </c>
    </row>
    <row r="1459" spans="1:6" x14ac:dyDescent="0.2">
      <c r="A1459" t="s">
        <v>1033</v>
      </c>
      <c r="B1459">
        <v>2812</v>
      </c>
      <c r="C1459" t="s">
        <v>810</v>
      </c>
      <c r="D1459" s="237" t="e">
        <f>IF(#REF!&lt;&gt;"",#REF!,"")</f>
        <v>#REF!</v>
      </c>
      <c r="E1459" t="s">
        <v>647</v>
      </c>
      <c r="F1459" t="s">
        <v>651</v>
      </c>
    </row>
    <row r="1460" spans="1:6" x14ac:dyDescent="0.2">
      <c r="A1460" t="s">
        <v>1033</v>
      </c>
      <c r="B1460">
        <v>2814</v>
      </c>
      <c r="C1460" t="s">
        <v>1036</v>
      </c>
      <c r="D1460" s="237" t="e">
        <f>IF(#REF!&lt;&gt;"",#REF!,"")</f>
        <v>#REF!</v>
      </c>
      <c r="E1460" t="s">
        <v>647</v>
      </c>
      <c r="F1460" t="s">
        <v>651</v>
      </c>
    </row>
    <row r="1461" spans="1:6" x14ac:dyDescent="0.2">
      <c r="A1461" t="s">
        <v>1037</v>
      </c>
      <c r="B1461">
        <v>2817</v>
      </c>
      <c r="C1461" t="s">
        <v>1038</v>
      </c>
      <c r="D1461" s="237" t="str">
        <f>IF('P18世田谷区)'!B3&lt;&gt;"",'P18世田谷区)'!B3,"")</f>
        <v/>
      </c>
      <c r="E1461" t="s">
        <v>647</v>
      </c>
      <c r="F1461" t="s">
        <v>651</v>
      </c>
    </row>
    <row r="1462" spans="1:6" x14ac:dyDescent="0.2">
      <c r="A1462" t="s">
        <v>1037</v>
      </c>
      <c r="B1462">
        <v>2819</v>
      </c>
      <c r="C1462" t="s">
        <v>706</v>
      </c>
      <c r="D1462" s="237" t="str">
        <f>IF('P18世田谷区)'!D5&lt;&gt;"",'P18世田谷区)'!D5,"")</f>
        <v/>
      </c>
      <c r="E1462" t="s">
        <v>647</v>
      </c>
      <c r="F1462" t="s">
        <v>651</v>
      </c>
    </row>
    <row r="1463" spans="1:6" x14ac:dyDescent="0.2">
      <c r="A1463" t="s">
        <v>1037</v>
      </c>
      <c r="B1463">
        <v>2821</v>
      </c>
      <c r="C1463" t="s">
        <v>719</v>
      </c>
      <c r="D1463" s="237" t="e">
        <f>IF('P18世田谷区)'!#REF!&lt;&gt;"",'P18世田谷区)'!#REF!,"")</f>
        <v>#REF!</v>
      </c>
      <c r="E1463" t="s">
        <v>647</v>
      </c>
      <c r="F1463" t="s">
        <v>651</v>
      </c>
    </row>
    <row r="1464" spans="1:6" x14ac:dyDescent="0.2">
      <c r="A1464" t="s">
        <v>1037</v>
      </c>
      <c r="B1464">
        <v>2824</v>
      </c>
      <c r="C1464" t="s">
        <v>681</v>
      </c>
      <c r="D1464" s="237" t="str">
        <f>IF('P18世田谷区)'!D11&lt;&gt;"",'P18世田谷区)'!D11,"")</f>
        <v/>
      </c>
      <c r="E1464" t="s">
        <v>647</v>
      </c>
      <c r="F1464" t="s">
        <v>651</v>
      </c>
    </row>
    <row r="1465" spans="1:6" x14ac:dyDescent="0.2">
      <c r="A1465" t="s">
        <v>1037</v>
      </c>
      <c r="B1465">
        <v>2826</v>
      </c>
      <c r="C1465" t="s">
        <v>965</v>
      </c>
      <c r="D1465" s="237" t="str">
        <f>IF('P18世田谷区)'!B14&lt;&gt;"",'P18世田谷区)'!B14,"")</f>
        <v/>
      </c>
      <c r="E1465" t="s">
        <v>647</v>
      </c>
      <c r="F1465" t="s">
        <v>651</v>
      </c>
    </row>
    <row r="1466" spans="1:6" x14ac:dyDescent="0.2">
      <c r="A1466" t="s">
        <v>1037</v>
      </c>
      <c r="B1466">
        <v>2828</v>
      </c>
      <c r="C1466" t="s">
        <v>949</v>
      </c>
      <c r="D1466" s="237" t="str">
        <f>IF('P18世田谷区)'!B15&lt;&gt;"",'P18世田谷区)'!B15,"")</f>
        <v/>
      </c>
      <c r="E1466" t="s">
        <v>647</v>
      </c>
      <c r="F1466" t="s">
        <v>651</v>
      </c>
    </row>
    <row r="1467" spans="1:6" x14ac:dyDescent="0.2">
      <c r="A1467" t="s">
        <v>1037</v>
      </c>
      <c r="B1467">
        <v>2830</v>
      </c>
      <c r="C1467" t="s">
        <v>957</v>
      </c>
      <c r="D1467" s="237" t="str">
        <f>IF('P18世田谷区)'!B16&lt;&gt;"",'P18世田谷区)'!B16,"")</f>
        <v/>
      </c>
      <c r="E1467" t="s">
        <v>647</v>
      </c>
      <c r="F1467" t="s">
        <v>651</v>
      </c>
    </row>
    <row r="1468" spans="1:6" x14ac:dyDescent="0.2">
      <c r="A1468" t="s">
        <v>1037</v>
      </c>
      <c r="B1468">
        <v>2832</v>
      </c>
      <c r="C1468" t="s">
        <v>966</v>
      </c>
      <c r="D1468" s="237" t="str">
        <f>IF('P18世田谷区)'!C17&lt;&gt;"",'P18世田谷区)'!C17,"")</f>
        <v/>
      </c>
      <c r="E1468" t="s">
        <v>647</v>
      </c>
      <c r="F1468" t="s">
        <v>651</v>
      </c>
    </row>
    <row r="1469" spans="1:6" x14ac:dyDescent="0.2">
      <c r="A1469" t="s">
        <v>1037</v>
      </c>
      <c r="B1469">
        <v>2836</v>
      </c>
      <c r="C1469" t="s">
        <v>771</v>
      </c>
      <c r="D1469" s="237" t="str">
        <f>IF('P18世田谷区)'!D21&lt;&gt;"",'P18世田谷区)'!D21,"")</f>
        <v/>
      </c>
      <c r="E1469" t="s">
        <v>647</v>
      </c>
      <c r="F1469" t="s">
        <v>651</v>
      </c>
    </row>
    <row r="1470" spans="1:6" x14ac:dyDescent="0.2">
      <c r="A1470" t="s">
        <v>1039</v>
      </c>
      <c r="B1470">
        <v>2840</v>
      </c>
      <c r="C1470" t="s">
        <v>652</v>
      </c>
      <c r="D1470" s="237" t="e">
        <f>IF(#REF!&lt;&gt;"",#REF!,"")</f>
        <v>#REF!</v>
      </c>
      <c r="E1470" t="s">
        <v>647</v>
      </c>
      <c r="F1470" t="s">
        <v>651</v>
      </c>
    </row>
    <row r="1471" spans="1:6" x14ac:dyDescent="0.2">
      <c r="A1471" t="s">
        <v>1039</v>
      </c>
      <c r="B1471">
        <v>2842</v>
      </c>
      <c r="C1471" t="s">
        <v>942</v>
      </c>
      <c r="D1471" s="237" t="e">
        <f>IF(#REF!&lt;&gt;"",#REF!,"")</f>
        <v>#REF!</v>
      </c>
      <c r="E1471" t="s">
        <v>647</v>
      </c>
      <c r="F1471" t="s">
        <v>651</v>
      </c>
    </row>
    <row r="1472" spans="1:6" x14ac:dyDescent="0.2">
      <c r="A1472" t="s">
        <v>1039</v>
      </c>
      <c r="B1472">
        <v>2844</v>
      </c>
      <c r="C1472" t="s">
        <v>821</v>
      </c>
      <c r="D1472" s="237" t="e">
        <f>IF(#REF!&lt;&gt;"",#REF!,"")</f>
        <v>#REF!</v>
      </c>
      <c r="E1472" t="s">
        <v>647</v>
      </c>
      <c r="F1472" t="s">
        <v>651</v>
      </c>
    </row>
    <row r="1473" spans="1:6" x14ac:dyDescent="0.2">
      <c r="A1473" t="s">
        <v>1039</v>
      </c>
      <c r="B1473">
        <v>2846</v>
      </c>
      <c r="C1473" t="s">
        <v>1040</v>
      </c>
      <c r="D1473" s="237" t="e">
        <f>IF(#REF!&lt;&gt;"",#REF!,"")</f>
        <v>#REF!</v>
      </c>
      <c r="E1473" t="s">
        <v>647</v>
      </c>
      <c r="F1473" t="s">
        <v>651</v>
      </c>
    </row>
    <row r="1474" spans="1:6" x14ac:dyDescent="0.2">
      <c r="A1474" t="s">
        <v>1039</v>
      </c>
      <c r="B1474">
        <v>2849</v>
      </c>
      <c r="C1474" t="s">
        <v>823</v>
      </c>
      <c r="D1474" s="237" t="e">
        <f>IF(#REF!&lt;&gt;"",#REF!,"")</f>
        <v>#REF!</v>
      </c>
      <c r="E1474" t="s">
        <v>647</v>
      </c>
      <c r="F1474" t="s">
        <v>651</v>
      </c>
    </row>
    <row r="1475" spans="1:6" x14ac:dyDescent="0.2">
      <c r="A1475" t="s">
        <v>1039</v>
      </c>
      <c r="B1475">
        <v>2851</v>
      </c>
      <c r="C1475" t="s">
        <v>808</v>
      </c>
      <c r="D1475" s="237" t="e">
        <f>IF(#REF!&lt;&gt;"",#REF!,"")</f>
        <v>#REF!</v>
      </c>
      <c r="E1475" t="s">
        <v>647</v>
      </c>
      <c r="F1475" t="s">
        <v>651</v>
      </c>
    </row>
    <row r="1476" spans="1:6" x14ac:dyDescent="0.2">
      <c r="A1476" t="s">
        <v>1039</v>
      </c>
      <c r="B1476">
        <v>2853</v>
      </c>
      <c r="C1476" t="s">
        <v>965</v>
      </c>
      <c r="D1476" s="237" t="e">
        <f>IF(#REF!&lt;&gt;"",#REF!,"")</f>
        <v>#REF!</v>
      </c>
      <c r="E1476" t="s">
        <v>647</v>
      </c>
      <c r="F1476" t="s">
        <v>651</v>
      </c>
    </row>
    <row r="1477" spans="1:6" x14ac:dyDescent="0.2">
      <c r="A1477" t="s">
        <v>1039</v>
      </c>
      <c r="B1477">
        <v>2855</v>
      </c>
      <c r="C1477" t="s">
        <v>949</v>
      </c>
      <c r="D1477" s="237" t="e">
        <f>IF(#REF!&lt;&gt;"",#REF!,"")</f>
        <v>#REF!</v>
      </c>
      <c r="E1477" t="s">
        <v>647</v>
      </c>
      <c r="F1477" t="s">
        <v>651</v>
      </c>
    </row>
    <row r="1478" spans="1:6" x14ac:dyDescent="0.2">
      <c r="A1478" t="s">
        <v>1039</v>
      </c>
      <c r="B1478">
        <v>2857</v>
      </c>
      <c r="C1478" t="s">
        <v>957</v>
      </c>
      <c r="D1478" s="237" t="e">
        <f>IF(#REF!&lt;&gt;"",#REF!,"")</f>
        <v>#REF!</v>
      </c>
      <c r="E1478" t="s">
        <v>647</v>
      </c>
      <c r="F1478" t="s">
        <v>651</v>
      </c>
    </row>
    <row r="1479" spans="1:6" x14ac:dyDescent="0.2">
      <c r="A1479" t="s">
        <v>1039</v>
      </c>
      <c r="B1479">
        <v>2859</v>
      </c>
      <c r="C1479" t="s">
        <v>809</v>
      </c>
      <c r="D1479" s="237" t="e">
        <f>IF(#REF!&lt;&gt;"",#REF!,"")</f>
        <v>#REF!</v>
      </c>
      <c r="E1479" t="s">
        <v>647</v>
      </c>
      <c r="F1479" t="s">
        <v>651</v>
      </c>
    </row>
    <row r="1480" spans="1:6" x14ac:dyDescent="0.2">
      <c r="A1480" t="s">
        <v>1039</v>
      </c>
      <c r="B1480">
        <v>2861</v>
      </c>
      <c r="C1480" t="s">
        <v>944</v>
      </c>
      <c r="D1480" s="237" t="e">
        <f>IF(#REF!&lt;&gt;"",#REF!,"")</f>
        <v>#REF!</v>
      </c>
      <c r="E1480" t="s">
        <v>647</v>
      </c>
      <c r="F1480" t="s">
        <v>651</v>
      </c>
    </row>
    <row r="1481" spans="1:6" x14ac:dyDescent="0.2">
      <c r="A1481" t="s">
        <v>1039</v>
      </c>
      <c r="B1481">
        <v>2863</v>
      </c>
      <c r="C1481" t="s">
        <v>968</v>
      </c>
      <c r="D1481" s="237" t="e">
        <f>IF(#REF!&lt;&gt;"",#REF!,"")</f>
        <v>#REF!</v>
      </c>
      <c r="E1481" t="s">
        <v>647</v>
      </c>
      <c r="F1481" t="s">
        <v>651</v>
      </c>
    </row>
    <row r="1482" spans="1:6" x14ac:dyDescent="0.2">
      <c r="A1482" t="s">
        <v>1039</v>
      </c>
      <c r="B1482">
        <v>2865</v>
      </c>
      <c r="C1482" t="s">
        <v>665</v>
      </c>
      <c r="D1482" s="237" t="e">
        <f>IF(#REF!&lt;&gt;"",#REF!,"")</f>
        <v>#REF!</v>
      </c>
      <c r="E1482" t="s">
        <v>647</v>
      </c>
      <c r="F1482" t="s">
        <v>651</v>
      </c>
    </row>
    <row r="1483" spans="1:6" x14ac:dyDescent="0.2">
      <c r="A1483" t="s">
        <v>1041</v>
      </c>
      <c r="B1483">
        <v>2868</v>
      </c>
      <c r="C1483" t="s">
        <v>1042</v>
      </c>
      <c r="D1483" s="237" t="e">
        <f>IF(#REF!&lt;&gt;"",#REF!,"")</f>
        <v>#REF!</v>
      </c>
      <c r="E1483" t="s">
        <v>647</v>
      </c>
      <c r="F1483" t="s">
        <v>651</v>
      </c>
    </row>
    <row r="1484" spans="1:6" x14ac:dyDescent="0.2">
      <c r="A1484" t="s">
        <v>1041</v>
      </c>
      <c r="B1484">
        <v>2870</v>
      </c>
      <c r="C1484" t="s">
        <v>1043</v>
      </c>
      <c r="D1484" s="237" t="e">
        <f>IF(#REF!&lt;&gt;"",#REF!,"")</f>
        <v>#REF!</v>
      </c>
      <c r="E1484" t="s">
        <v>647</v>
      </c>
      <c r="F1484" t="s">
        <v>651</v>
      </c>
    </row>
    <row r="1485" spans="1:6" x14ac:dyDescent="0.2">
      <c r="A1485" t="s">
        <v>1041</v>
      </c>
      <c r="B1485">
        <v>2872</v>
      </c>
      <c r="C1485" t="s">
        <v>674</v>
      </c>
      <c r="D1485" s="237" t="e">
        <f>IF(#REF!&lt;&gt;"",#REF!,"")</f>
        <v>#REF!</v>
      </c>
      <c r="E1485" t="s">
        <v>647</v>
      </c>
      <c r="F1485" t="s">
        <v>651</v>
      </c>
    </row>
    <row r="1486" spans="1:6" x14ac:dyDescent="0.2">
      <c r="A1486" t="s">
        <v>1041</v>
      </c>
      <c r="B1486">
        <v>2874</v>
      </c>
      <c r="C1486" t="s">
        <v>678</v>
      </c>
      <c r="D1486" s="237" t="e">
        <f>IF(#REF!&lt;&gt;"",#REF!,"")</f>
        <v>#REF!</v>
      </c>
      <c r="E1486" t="s">
        <v>647</v>
      </c>
      <c r="F1486" t="s">
        <v>651</v>
      </c>
    </row>
    <row r="1487" spans="1:6" x14ac:dyDescent="0.2">
      <c r="A1487" t="s">
        <v>1041</v>
      </c>
      <c r="B1487">
        <v>2881</v>
      </c>
      <c r="C1487" t="s">
        <v>830</v>
      </c>
      <c r="D1487" s="237" t="e">
        <f>IF(#REF!&lt;&gt;"",#REF!,"")</f>
        <v>#REF!</v>
      </c>
      <c r="E1487" t="s">
        <v>647</v>
      </c>
      <c r="F1487" t="s">
        <v>651</v>
      </c>
    </row>
    <row r="1488" spans="1:6" x14ac:dyDescent="0.2">
      <c r="A1488" t="s">
        <v>1041</v>
      </c>
      <c r="B1488">
        <v>2882</v>
      </c>
      <c r="C1488" t="s">
        <v>685</v>
      </c>
      <c r="D1488" s="237" t="e">
        <f>IF(#REF!&lt;&gt;"",#REF!,"")</f>
        <v>#REF!</v>
      </c>
      <c r="E1488" t="s">
        <v>647</v>
      </c>
      <c r="F1488" t="s">
        <v>651</v>
      </c>
    </row>
    <row r="1489" spans="1:6" x14ac:dyDescent="0.2">
      <c r="A1489" t="s">
        <v>1041</v>
      </c>
      <c r="B1489">
        <v>2885</v>
      </c>
      <c r="C1489" t="s">
        <v>831</v>
      </c>
      <c r="D1489" s="237" t="e">
        <f>IF(#REF!&lt;&gt;"",#REF!,"")</f>
        <v>#REF!</v>
      </c>
      <c r="E1489" t="s">
        <v>647</v>
      </c>
      <c r="F1489" t="s">
        <v>651</v>
      </c>
    </row>
    <row r="1490" spans="1:6" x14ac:dyDescent="0.2">
      <c r="A1490" t="s">
        <v>1041</v>
      </c>
      <c r="B1490">
        <v>2886</v>
      </c>
      <c r="C1490" t="s">
        <v>687</v>
      </c>
      <c r="D1490" s="237" t="e">
        <f>IF(#REF!&lt;&gt;"",#REF!,"")</f>
        <v>#REF!</v>
      </c>
      <c r="E1490" t="s">
        <v>647</v>
      </c>
      <c r="F1490" t="s">
        <v>651</v>
      </c>
    </row>
    <row r="1491" spans="1:6" x14ac:dyDescent="0.2">
      <c r="A1491" t="s">
        <v>1041</v>
      </c>
      <c r="B1491">
        <v>2889</v>
      </c>
      <c r="C1491" t="s">
        <v>832</v>
      </c>
      <c r="D1491" s="237" t="e">
        <f>IF(#REF!&lt;&gt;"",#REF!,"")</f>
        <v>#REF!</v>
      </c>
      <c r="E1491" t="s">
        <v>647</v>
      </c>
      <c r="F1491" t="s">
        <v>651</v>
      </c>
    </row>
    <row r="1492" spans="1:6" x14ac:dyDescent="0.2">
      <c r="A1492" t="s">
        <v>1041</v>
      </c>
      <c r="B1492">
        <v>2890</v>
      </c>
      <c r="C1492" t="s">
        <v>689</v>
      </c>
      <c r="D1492" s="237" t="e">
        <f>IF(#REF!&lt;&gt;"",#REF!,"")</f>
        <v>#REF!</v>
      </c>
      <c r="E1492" t="s">
        <v>647</v>
      </c>
      <c r="F1492" t="s">
        <v>651</v>
      </c>
    </row>
    <row r="1493" spans="1:6" x14ac:dyDescent="0.2">
      <c r="A1493" t="s">
        <v>1041</v>
      </c>
      <c r="B1493">
        <v>2897</v>
      </c>
      <c r="C1493" t="s">
        <v>969</v>
      </c>
      <c r="D1493" s="237" t="e">
        <f>IF(#REF!&lt;&gt;"",#REF!,"")</f>
        <v>#REF!</v>
      </c>
      <c r="E1493" t="s">
        <v>647</v>
      </c>
      <c r="F1493" t="s">
        <v>651</v>
      </c>
    </row>
    <row r="1494" spans="1:6" x14ac:dyDescent="0.2">
      <c r="A1494" t="s">
        <v>1041</v>
      </c>
      <c r="B1494">
        <v>2898</v>
      </c>
      <c r="C1494" t="s">
        <v>697</v>
      </c>
      <c r="D1494" s="237" t="e">
        <f>IF(#REF!&lt;&gt;"",#REF!,"")</f>
        <v>#REF!</v>
      </c>
      <c r="E1494" t="s">
        <v>647</v>
      </c>
      <c r="F1494" t="s">
        <v>651</v>
      </c>
    </row>
    <row r="1495" spans="1:6" x14ac:dyDescent="0.2">
      <c r="A1495" t="s">
        <v>1041</v>
      </c>
      <c r="B1495">
        <v>2900</v>
      </c>
      <c r="C1495" t="s">
        <v>834</v>
      </c>
      <c r="D1495" s="237" t="e">
        <f>IF(#REF!&lt;&gt;"",#REF!,"")</f>
        <v>#REF!</v>
      </c>
      <c r="E1495" t="s">
        <v>647</v>
      </c>
      <c r="F1495" t="s">
        <v>651</v>
      </c>
    </row>
    <row r="1496" spans="1:6" x14ac:dyDescent="0.2">
      <c r="A1496" t="s">
        <v>1041</v>
      </c>
      <c r="B1496">
        <v>2901</v>
      </c>
      <c r="C1496" t="s">
        <v>701</v>
      </c>
      <c r="D1496" s="237" t="e">
        <f>IF(#REF!&lt;&gt;"",#REF!,"")</f>
        <v>#REF!</v>
      </c>
      <c r="E1496" t="s">
        <v>647</v>
      </c>
      <c r="F1496" t="s">
        <v>651</v>
      </c>
    </row>
    <row r="1497" spans="1:6" x14ac:dyDescent="0.2">
      <c r="A1497" t="s">
        <v>1041</v>
      </c>
      <c r="B1497">
        <v>2903</v>
      </c>
      <c r="C1497" t="s">
        <v>667</v>
      </c>
      <c r="D1497" s="237" t="e">
        <f>IF(#REF!&lt;&gt;"",#REF!,"")</f>
        <v>#REF!</v>
      </c>
      <c r="E1497" t="s">
        <v>647</v>
      </c>
      <c r="F1497" t="s">
        <v>651</v>
      </c>
    </row>
    <row r="1498" spans="1:6" x14ac:dyDescent="0.2">
      <c r="A1498" t="s">
        <v>1041</v>
      </c>
      <c r="B1498">
        <v>2904</v>
      </c>
      <c r="C1498" t="s">
        <v>771</v>
      </c>
      <c r="D1498" s="237" t="e">
        <f>IF(#REF!&lt;&gt;"",#REF!,"")</f>
        <v>#REF!</v>
      </c>
      <c r="E1498" t="s">
        <v>647</v>
      </c>
      <c r="F1498" t="s">
        <v>651</v>
      </c>
    </row>
    <row r="1499" spans="1:6" x14ac:dyDescent="0.2">
      <c r="A1499" t="s">
        <v>1044</v>
      </c>
      <c r="B1499">
        <v>2913</v>
      </c>
      <c r="C1499" t="s">
        <v>942</v>
      </c>
      <c r="D1499" s="238" t="e">
        <f>IF(#REF!&lt;&gt;"",#REF!,"")</f>
        <v>#REF!</v>
      </c>
      <c r="E1499" t="s">
        <v>647</v>
      </c>
      <c r="F1499" t="s">
        <v>668</v>
      </c>
    </row>
    <row r="1500" spans="1:6" x14ac:dyDescent="0.2">
      <c r="A1500" t="s">
        <v>1044</v>
      </c>
      <c r="B1500">
        <v>2914</v>
      </c>
      <c r="C1500" t="s">
        <v>804</v>
      </c>
      <c r="D1500" s="237" t="e">
        <f>IF(#REF!&lt;&gt;"",#REF!,"")</f>
        <v>#REF!</v>
      </c>
      <c r="E1500" t="s">
        <v>647</v>
      </c>
      <c r="F1500" t="s">
        <v>651</v>
      </c>
    </row>
    <row r="1501" spans="1:6" x14ac:dyDescent="0.2">
      <c r="A1501" t="s">
        <v>1044</v>
      </c>
      <c r="B1501">
        <v>2915</v>
      </c>
      <c r="C1501" t="s">
        <v>706</v>
      </c>
      <c r="D1501" s="237" t="e">
        <f>IF(#REF!&lt;&gt;"",#REF!,"")</f>
        <v>#REF!</v>
      </c>
      <c r="E1501" t="s">
        <v>647</v>
      </c>
      <c r="F1501" t="s">
        <v>651</v>
      </c>
    </row>
    <row r="1502" spans="1:6" x14ac:dyDescent="0.2">
      <c r="A1502" t="s">
        <v>1044</v>
      </c>
      <c r="B1502">
        <v>2916</v>
      </c>
      <c r="C1502" t="s">
        <v>1045</v>
      </c>
      <c r="D1502" s="237" t="e">
        <f>IF(#REF!&lt;&gt;"",#REF!,"")</f>
        <v>#REF!</v>
      </c>
      <c r="E1502" t="s">
        <v>647</v>
      </c>
      <c r="F1502" t="s">
        <v>651</v>
      </c>
    </row>
    <row r="1503" spans="1:6" x14ac:dyDescent="0.2">
      <c r="A1503" t="s">
        <v>1044</v>
      </c>
      <c r="B1503">
        <v>2917</v>
      </c>
      <c r="C1503" t="s">
        <v>711</v>
      </c>
      <c r="D1503" s="237" t="e">
        <f>IF(#REF!&lt;&gt;"",#REF!,"")</f>
        <v>#REF!</v>
      </c>
      <c r="E1503" t="s">
        <v>647</v>
      </c>
      <c r="F1503" t="s">
        <v>651</v>
      </c>
    </row>
    <row r="1504" spans="1:6" x14ac:dyDescent="0.2">
      <c r="A1504" t="s">
        <v>1044</v>
      </c>
      <c r="B1504">
        <v>2919</v>
      </c>
      <c r="C1504" t="s">
        <v>712</v>
      </c>
      <c r="D1504" s="237" t="e">
        <f>IF(#REF!&lt;&gt;"",#REF!,"")</f>
        <v>#REF!</v>
      </c>
      <c r="E1504" t="s">
        <v>647</v>
      </c>
      <c r="F1504" t="s">
        <v>651</v>
      </c>
    </row>
    <row r="1505" spans="1:6" x14ac:dyDescent="0.2">
      <c r="A1505" t="s">
        <v>1044</v>
      </c>
      <c r="B1505">
        <v>2921</v>
      </c>
      <c r="C1505" t="s">
        <v>821</v>
      </c>
      <c r="D1505" s="238" t="e">
        <f>IF(#REF!&lt;&gt;"",#REF!,"")</f>
        <v>#REF!</v>
      </c>
      <c r="E1505" t="s">
        <v>647</v>
      </c>
      <c r="F1505" t="s">
        <v>668</v>
      </c>
    </row>
    <row r="1506" spans="1:6" x14ac:dyDescent="0.2">
      <c r="A1506" t="s">
        <v>1044</v>
      </c>
      <c r="B1506">
        <v>2922</v>
      </c>
      <c r="C1506" t="s">
        <v>827</v>
      </c>
      <c r="D1506" s="237" t="e">
        <f>IF(#REF!&lt;&gt;"",#REF!,"")</f>
        <v>#REF!</v>
      </c>
      <c r="E1506" t="s">
        <v>647</v>
      </c>
      <c r="F1506" t="s">
        <v>651</v>
      </c>
    </row>
    <row r="1507" spans="1:6" x14ac:dyDescent="0.2">
      <c r="A1507" t="s">
        <v>1044</v>
      </c>
      <c r="B1507">
        <v>2923</v>
      </c>
      <c r="C1507" t="s">
        <v>673</v>
      </c>
      <c r="D1507" s="237" t="e">
        <f>IF(#REF!&lt;&gt;"",#REF!,"")</f>
        <v>#REF!</v>
      </c>
      <c r="E1507" t="s">
        <v>647</v>
      </c>
      <c r="F1507" t="s">
        <v>651</v>
      </c>
    </row>
    <row r="1508" spans="1:6" x14ac:dyDescent="0.2">
      <c r="A1508" t="s">
        <v>1044</v>
      </c>
      <c r="B1508">
        <v>2924</v>
      </c>
      <c r="C1508" t="s">
        <v>1046</v>
      </c>
      <c r="D1508" s="237" t="e">
        <f>IF(#REF!&lt;&gt;"",#REF!,"")</f>
        <v>#REF!</v>
      </c>
      <c r="E1508" t="s">
        <v>647</v>
      </c>
      <c r="F1508" t="s">
        <v>651</v>
      </c>
    </row>
    <row r="1509" spans="1:6" x14ac:dyDescent="0.2">
      <c r="A1509" t="s">
        <v>1044</v>
      </c>
      <c r="B1509">
        <v>2925</v>
      </c>
      <c r="C1509" t="s">
        <v>717</v>
      </c>
      <c r="D1509" s="237" t="e">
        <f>IF(#REF!&lt;&gt;"",#REF!,"")</f>
        <v>#REF!</v>
      </c>
      <c r="E1509" t="s">
        <v>647</v>
      </c>
      <c r="F1509" t="s">
        <v>651</v>
      </c>
    </row>
    <row r="1510" spans="1:6" x14ac:dyDescent="0.2">
      <c r="A1510" t="s">
        <v>1044</v>
      </c>
      <c r="B1510">
        <v>2927</v>
      </c>
      <c r="C1510" t="s">
        <v>718</v>
      </c>
      <c r="D1510" s="237" t="e">
        <f>IF(#REF!&lt;&gt;"",#REF!,"")</f>
        <v>#REF!</v>
      </c>
      <c r="E1510" t="s">
        <v>647</v>
      </c>
      <c r="F1510" t="s">
        <v>651</v>
      </c>
    </row>
    <row r="1511" spans="1:6" x14ac:dyDescent="0.2">
      <c r="A1511" t="s">
        <v>1044</v>
      </c>
      <c r="B1511">
        <v>2938</v>
      </c>
      <c r="C1511" t="s">
        <v>966</v>
      </c>
      <c r="D1511" s="237" t="e">
        <f>IF(#REF!&lt;&gt;"",#REF!,"")</f>
        <v>#REF!</v>
      </c>
      <c r="E1511" t="s">
        <v>647</v>
      </c>
      <c r="F1511" t="s">
        <v>651</v>
      </c>
    </row>
    <row r="1512" spans="1:6" x14ac:dyDescent="0.2">
      <c r="A1512" t="s">
        <v>1044</v>
      </c>
      <c r="B1512">
        <v>2940</v>
      </c>
      <c r="C1512" t="s">
        <v>759</v>
      </c>
      <c r="D1512" s="237" t="e">
        <f>IF(#REF!&lt;&gt;"",#REF!,"")</f>
        <v>#REF!</v>
      </c>
      <c r="E1512" t="s">
        <v>647</v>
      </c>
      <c r="F1512" t="s">
        <v>651</v>
      </c>
    </row>
    <row r="1513" spans="1:6" x14ac:dyDescent="0.2">
      <c r="A1513" t="s">
        <v>1044</v>
      </c>
      <c r="B1513">
        <v>2942</v>
      </c>
      <c r="C1513" t="s">
        <v>694</v>
      </c>
      <c r="D1513" s="237" t="e">
        <f>IF(#REF!&lt;&gt;"",#REF!,"")</f>
        <v>#REF!</v>
      </c>
      <c r="E1513" t="s">
        <v>647</v>
      </c>
      <c r="F1513" t="s">
        <v>651</v>
      </c>
    </row>
    <row r="1514" spans="1:6" x14ac:dyDescent="0.2">
      <c r="A1514" t="s">
        <v>1044</v>
      </c>
      <c r="B1514">
        <v>2944</v>
      </c>
      <c r="C1514" t="s">
        <v>762</v>
      </c>
      <c r="D1514" s="237" t="e">
        <f>IF(#REF!&lt;&gt;"",#REF!,"")</f>
        <v>#REF!</v>
      </c>
      <c r="E1514" t="s">
        <v>647</v>
      </c>
      <c r="F1514" t="s">
        <v>651</v>
      </c>
    </row>
    <row r="1515" spans="1:6" x14ac:dyDescent="0.2">
      <c r="A1515" t="s">
        <v>1044</v>
      </c>
      <c r="B1515">
        <v>2946</v>
      </c>
      <c r="C1515" t="s">
        <v>870</v>
      </c>
      <c r="D1515" s="237" t="e">
        <f>IF(#REF!&lt;&gt;"",#REF!,"")</f>
        <v>#REF!</v>
      </c>
      <c r="E1515" t="s">
        <v>647</v>
      </c>
      <c r="F1515" t="s">
        <v>651</v>
      </c>
    </row>
    <row r="1516" spans="1:6" x14ac:dyDescent="0.2">
      <c r="A1516" t="s">
        <v>1044</v>
      </c>
      <c r="B1516">
        <v>2948</v>
      </c>
      <c r="C1516" t="s">
        <v>1047</v>
      </c>
      <c r="D1516" s="237" t="e">
        <f>IF(#REF!&lt;&gt;"",#REF!,"")</f>
        <v>#REF!</v>
      </c>
      <c r="E1516" t="s">
        <v>647</v>
      </c>
      <c r="F1516" t="s">
        <v>651</v>
      </c>
    </row>
    <row r="1517" spans="1:6" x14ac:dyDescent="0.2">
      <c r="A1517" t="s">
        <v>1044</v>
      </c>
      <c r="B1517">
        <v>2950</v>
      </c>
      <c r="C1517" t="s">
        <v>969</v>
      </c>
      <c r="D1517" s="237" t="e">
        <f>IF(#REF!&lt;&gt;"",#REF!,"")</f>
        <v>#REF!</v>
      </c>
      <c r="E1517" t="s">
        <v>647</v>
      </c>
      <c r="F1517" t="s">
        <v>651</v>
      </c>
    </row>
    <row r="1518" spans="1:6" x14ac:dyDescent="0.2">
      <c r="A1518" t="s">
        <v>1044</v>
      </c>
      <c r="B1518">
        <v>2952</v>
      </c>
      <c r="C1518" t="s">
        <v>698</v>
      </c>
      <c r="D1518" s="237" t="e">
        <f>IF(#REF!&lt;&gt;"",#REF!,"")</f>
        <v>#REF!</v>
      </c>
      <c r="E1518" t="s">
        <v>647</v>
      </c>
      <c r="F1518" t="s">
        <v>651</v>
      </c>
    </row>
    <row r="1519" spans="1:6" x14ac:dyDescent="0.2">
      <c r="A1519" t="s">
        <v>1044</v>
      </c>
      <c r="B1519">
        <v>2955</v>
      </c>
      <c r="C1519" t="s">
        <v>767</v>
      </c>
      <c r="D1519" s="237" t="e">
        <f>IF(#REF!&lt;&gt;"",#REF!,"")</f>
        <v>#REF!</v>
      </c>
      <c r="E1519" t="s">
        <v>647</v>
      </c>
      <c r="F1519" t="s">
        <v>651</v>
      </c>
    </row>
    <row r="1520" spans="1:6" x14ac:dyDescent="0.2">
      <c r="A1520" t="s">
        <v>1044</v>
      </c>
      <c r="B1520">
        <v>2957</v>
      </c>
      <c r="C1520" t="s">
        <v>936</v>
      </c>
      <c r="D1520" s="237" t="e">
        <f>IF(#REF!&lt;&gt;"",#REF!,"")</f>
        <v>#REF!</v>
      </c>
      <c r="E1520" t="s">
        <v>647</v>
      </c>
      <c r="F1520" t="s">
        <v>651</v>
      </c>
    </row>
    <row r="1521" spans="1:6" x14ac:dyDescent="0.2">
      <c r="A1521" t="s">
        <v>1044</v>
      </c>
      <c r="B1521">
        <v>2959</v>
      </c>
      <c r="C1521" t="s">
        <v>667</v>
      </c>
      <c r="D1521" s="237" t="e">
        <f>IF(#REF!&lt;&gt;"",#REF!,"")</f>
        <v>#REF!</v>
      </c>
      <c r="E1521" t="s">
        <v>647</v>
      </c>
      <c r="F1521" t="s">
        <v>651</v>
      </c>
    </row>
    <row r="1522" spans="1:6" x14ac:dyDescent="0.2">
      <c r="A1522" t="s">
        <v>1044</v>
      </c>
      <c r="B1522">
        <v>2961</v>
      </c>
      <c r="C1522" t="s">
        <v>836</v>
      </c>
      <c r="D1522" s="237" t="e">
        <f>IF(#REF!&lt;&gt;"",#REF!,"")</f>
        <v>#REF!</v>
      </c>
      <c r="E1522" t="s">
        <v>647</v>
      </c>
      <c r="F1522" t="s">
        <v>651</v>
      </c>
    </row>
    <row r="1523" spans="1:6" x14ac:dyDescent="0.2">
      <c r="A1523" t="s">
        <v>1044</v>
      </c>
      <c r="B1523">
        <v>2963</v>
      </c>
      <c r="C1523" t="s">
        <v>784</v>
      </c>
      <c r="D1523" s="237" t="e">
        <f>IF(#REF!&lt;&gt;"",#REF!,"")</f>
        <v>#REF!</v>
      </c>
      <c r="E1523" t="s">
        <v>647</v>
      </c>
      <c r="F1523" t="s">
        <v>651</v>
      </c>
    </row>
    <row r="1524" spans="1:6" x14ac:dyDescent="0.2">
      <c r="A1524" t="s">
        <v>1044</v>
      </c>
      <c r="B1524">
        <v>2965</v>
      </c>
      <c r="C1524" t="s">
        <v>787</v>
      </c>
      <c r="D1524" s="237" t="e">
        <f>IF(#REF!&lt;&gt;"",#REF!,"")</f>
        <v>#REF!</v>
      </c>
      <c r="E1524" t="s">
        <v>647</v>
      </c>
      <c r="F1524" t="s">
        <v>651</v>
      </c>
    </row>
    <row r="1525" spans="1:6" x14ac:dyDescent="0.2">
      <c r="A1525" t="s">
        <v>1044</v>
      </c>
      <c r="B1525">
        <v>2968</v>
      </c>
      <c r="C1525" t="s">
        <v>971</v>
      </c>
      <c r="D1525" s="237" t="e">
        <f>IF(#REF!&lt;&gt;"",#REF!,"")</f>
        <v>#REF!</v>
      </c>
      <c r="E1525" t="s">
        <v>647</v>
      </c>
      <c r="F1525" t="s">
        <v>651</v>
      </c>
    </row>
    <row r="1526" spans="1:6" x14ac:dyDescent="0.2">
      <c r="A1526" t="s">
        <v>1044</v>
      </c>
      <c r="B1526">
        <v>2970</v>
      </c>
      <c r="C1526" t="s">
        <v>992</v>
      </c>
      <c r="D1526" s="237" t="e">
        <f>IF(#REF!&lt;&gt;"",#REF!,"")</f>
        <v>#REF!</v>
      </c>
      <c r="E1526" t="s">
        <v>647</v>
      </c>
      <c r="F1526" t="s">
        <v>651</v>
      </c>
    </row>
    <row r="1527" spans="1:6" x14ac:dyDescent="0.2">
      <c r="A1527" t="s">
        <v>1044</v>
      </c>
      <c r="B1527">
        <v>2973</v>
      </c>
      <c r="C1527" t="s">
        <v>972</v>
      </c>
      <c r="D1527" s="237" t="e">
        <f>IF(#REF!&lt;&gt;"",#REF!,"")</f>
        <v>#REF!</v>
      </c>
      <c r="E1527" t="s">
        <v>647</v>
      </c>
      <c r="F1527" t="s">
        <v>651</v>
      </c>
    </row>
    <row r="1528" spans="1:6" x14ac:dyDescent="0.2">
      <c r="A1528" t="s">
        <v>1044</v>
      </c>
      <c r="B1528">
        <v>2975</v>
      </c>
      <c r="C1528" t="s">
        <v>814</v>
      </c>
      <c r="D1528" s="237" t="e">
        <f>IF(#REF!&lt;&gt;"",#REF!,"")</f>
        <v>#REF!</v>
      </c>
      <c r="E1528" t="s">
        <v>647</v>
      </c>
      <c r="F1528" t="s">
        <v>651</v>
      </c>
    </row>
    <row r="1529" spans="1:6" x14ac:dyDescent="0.2">
      <c r="A1529" t="s">
        <v>1044</v>
      </c>
      <c r="B1529">
        <v>2977</v>
      </c>
      <c r="C1529" t="s">
        <v>898</v>
      </c>
      <c r="D1529" s="237" t="e">
        <f>IF(#REF!&lt;&gt;"",#REF!,"")</f>
        <v>#REF!</v>
      </c>
      <c r="E1529" t="s">
        <v>647</v>
      </c>
      <c r="F1529" t="s">
        <v>651</v>
      </c>
    </row>
    <row r="1530" spans="1:6" x14ac:dyDescent="0.2">
      <c r="A1530" t="s">
        <v>1044</v>
      </c>
      <c r="B1530">
        <v>2979</v>
      </c>
      <c r="C1530" t="s">
        <v>1048</v>
      </c>
      <c r="D1530" s="237" t="e">
        <f>IF(#REF!&lt;&gt;"",#REF!,"")</f>
        <v>#REF!</v>
      </c>
      <c r="E1530" t="s">
        <v>647</v>
      </c>
      <c r="F1530" t="s">
        <v>651</v>
      </c>
    </row>
    <row r="1531" spans="1:6" x14ac:dyDescent="0.2">
      <c r="A1531" t="s">
        <v>1049</v>
      </c>
      <c r="B1531">
        <v>2981</v>
      </c>
      <c r="C1531" t="s">
        <v>1050</v>
      </c>
      <c r="D1531" s="237" t="e">
        <f>IF(#REF!&lt;&gt;"",#REF!,"")</f>
        <v>#REF!</v>
      </c>
      <c r="E1531" t="s">
        <v>647</v>
      </c>
      <c r="F1531" t="s">
        <v>651</v>
      </c>
    </row>
    <row r="1532" spans="1:6" x14ac:dyDescent="0.2">
      <c r="A1532" t="s">
        <v>1049</v>
      </c>
      <c r="B1532">
        <v>2997</v>
      </c>
      <c r="C1532" t="s">
        <v>677</v>
      </c>
      <c r="D1532" s="244" t="e">
        <f>IF(#REF!&lt;&gt;"",#REF!,"")</f>
        <v>#REF!</v>
      </c>
      <c r="E1532" t="s">
        <v>647</v>
      </c>
      <c r="F1532" t="s">
        <v>948</v>
      </c>
    </row>
    <row r="1533" spans="1:6" x14ac:dyDescent="0.2">
      <c r="A1533" t="s">
        <v>1049</v>
      </c>
      <c r="B1533">
        <v>2998</v>
      </c>
      <c r="C1533" t="s">
        <v>725</v>
      </c>
      <c r="D1533" s="237" t="e">
        <f>IF(#REF!&lt;&gt;"",#REF!,"")</f>
        <v>#REF!</v>
      </c>
      <c r="E1533" t="s">
        <v>647</v>
      </c>
      <c r="F1533" t="s">
        <v>651</v>
      </c>
    </row>
    <row r="1534" spans="1:6" x14ac:dyDescent="0.2">
      <c r="A1534" t="s">
        <v>1049</v>
      </c>
      <c r="B1534">
        <v>2999</v>
      </c>
      <c r="C1534" t="s">
        <v>726</v>
      </c>
      <c r="D1534" s="237" t="e">
        <f>IF(#REF!&lt;&gt;"",#REF!,"")</f>
        <v>#REF!</v>
      </c>
      <c r="E1534" t="s">
        <v>647</v>
      </c>
      <c r="F1534" t="s">
        <v>651</v>
      </c>
    </row>
    <row r="1535" spans="1:6" x14ac:dyDescent="0.2">
      <c r="A1535" t="s">
        <v>1049</v>
      </c>
      <c r="B1535">
        <v>3000</v>
      </c>
      <c r="C1535" t="s">
        <v>678</v>
      </c>
      <c r="D1535" s="237" t="e">
        <f>IF(#REF!&lt;&gt;"",#REF!,"")</f>
        <v>#REF!</v>
      </c>
      <c r="E1535" t="s">
        <v>647</v>
      </c>
      <c r="F1535" t="s">
        <v>651</v>
      </c>
    </row>
    <row r="1536" spans="1:6" x14ac:dyDescent="0.2">
      <c r="A1536" t="s">
        <v>1049</v>
      </c>
      <c r="B1536">
        <v>3001</v>
      </c>
      <c r="C1536" t="s">
        <v>727</v>
      </c>
      <c r="D1536" s="237" t="e">
        <f>IF(#REF!&lt;&gt;"",#REF!,"")</f>
        <v>#REF!</v>
      </c>
      <c r="E1536" t="s">
        <v>647</v>
      </c>
      <c r="F1536" t="s">
        <v>651</v>
      </c>
    </row>
    <row r="1537" spans="1:6" x14ac:dyDescent="0.2">
      <c r="A1537" t="s">
        <v>1049</v>
      </c>
      <c r="B1537">
        <v>3002</v>
      </c>
      <c r="C1537" t="s">
        <v>728</v>
      </c>
      <c r="D1537" s="237" t="e">
        <f>IF(#REF!&lt;&gt;"",#REF!,"")</f>
        <v>#REF!</v>
      </c>
      <c r="E1537" t="s">
        <v>647</v>
      </c>
      <c r="F1537" t="s">
        <v>651</v>
      </c>
    </row>
    <row r="1538" spans="1:6" x14ac:dyDescent="0.2">
      <c r="A1538" t="s">
        <v>1049</v>
      </c>
      <c r="B1538">
        <v>3003</v>
      </c>
      <c r="C1538" t="s">
        <v>845</v>
      </c>
      <c r="D1538" s="237" t="e">
        <f>IF(#REF!&lt;&gt;"",#REF!,"")</f>
        <v>#REF!</v>
      </c>
      <c r="E1538" t="s">
        <v>647</v>
      </c>
      <c r="F1538" t="s">
        <v>651</v>
      </c>
    </row>
    <row r="1539" spans="1:6" x14ac:dyDescent="0.2">
      <c r="A1539" t="s">
        <v>1049</v>
      </c>
      <c r="B1539">
        <v>3005</v>
      </c>
      <c r="C1539" t="s">
        <v>961</v>
      </c>
      <c r="D1539" s="237" t="e">
        <f>IF(#REF!&lt;&gt;"",#REF!,"")</f>
        <v>#REF!</v>
      </c>
      <c r="E1539" t="s">
        <v>647</v>
      </c>
      <c r="F1539" t="s">
        <v>651</v>
      </c>
    </row>
    <row r="1540" spans="1:6" x14ac:dyDescent="0.2">
      <c r="A1540" t="s">
        <v>1049</v>
      </c>
      <c r="B1540">
        <v>3009</v>
      </c>
      <c r="C1540" t="s">
        <v>679</v>
      </c>
      <c r="D1540" s="244" t="e">
        <f>IF(#REF!&lt;&gt;"",#REF!,"")</f>
        <v>#REF!</v>
      </c>
      <c r="E1540" t="s">
        <v>647</v>
      </c>
      <c r="F1540" t="s">
        <v>948</v>
      </c>
    </row>
    <row r="1541" spans="1:6" x14ac:dyDescent="0.2">
      <c r="A1541" t="s">
        <v>1049</v>
      </c>
      <c r="B1541">
        <v>3010</v>
      </c>
      <c r="C1541" t="s">
        <v>730</v>
      </c>
      <c r="D1541" s="237" t="e">
        <f>IF(#REF!&lt;&gt;"",#REF!,"")</f>
        <v>#REF!</v>
      </c>
      <c r="E1541" t="s">
        <v>647</v>
      </c>
      <c r="F1541" t="s">
        <v>651</v>
      </c>
    </row>
    <row r="1542" spans="1:6" x14ac:dyDescent="0.2">
      <c r="A1542" t="s">
        <v>1049</v>
      </c>
      <c r="B1542">
        <v>3011</v>
      </c>
      <c r="C1542" t="s">
        <v>731</v>
      </c>
      <c r="D1542" s="237" t="e">
        <f>IF(#REF!&lt;&gt;"",#REF!,"")</f>
        <v>#REF!</v>
      </c>
      <c r="E1542" t="s">
        <v>647</v>
      </c>
      <c r="F1542" t="s">
        <v>651</v>
      </c>
    </row>
    <row r="1543" spans="1:6" x14ac:dyDescent="0.2">
      <c r="A1543" t="s">
        <v>1049</v>
      </c>
      <c r="B1543">
        <v>3012</v>
      </c>
      <c r="C1543" t="s">
        <v>680</v>
      </c>
      <c r="D1543" s="237" t="e">
        <f>IF(#REF!&lt;&gt;"",#REF!,"")</f>
        <v>#REF!</v>
      </c>
      <c r="E1543" t="s">
        <v>647</v>
      </c>
      <c r="F1543" t="s">
        <v>651</v>
      </c>
    </row>
    <row r="1544" spans="1:6" x14ac:dyDescent="0.2">
      <c r="A1544" t="s">
        <v>1049</v>
      </c>
      <c r="B1544">
        <v>3013</v>
      </c>
      <c r="C1544" t="s">
        <v>732</v>
      </c>
      <c r="D1544" s="237" t="e">
        <f>IF(#REF!&lt;&gt;"",#REF!,"")</f>
        <v>#REF!</v>
      </c>
      <c r="E1544" t="s">
        <v>647</v>
      </c>
      <c r="F1544" t="s">
        <v>651</v>
      </c>
    </row>
    <row r="1545" spans="1:6" x14ac:dyDescent="0.2">
      <c r="A1545" t="s">
        <v>1049</v>
      </c>
      <c r="B1545">
        <v>3014</v>
      </c>
      <c r="C1545" t="s">
        <v>733</v>
      </c>
      <c r="D1545" s="237" t="e">
        <f>IF(#REF!&lt;&gt;"",#REF!,"")</f>
        <v>#REF!</v>
      </c>
      <c r="E1545" t="s">
        <v>647</v>
      </c>
      <c r="F1545" t="s">
        <v>651</v>
      </c>
    </row>
    <row r="1546" spans="1:6" x14ac:dyDescent="0.2">
      <c r="A1546" t="s">
        <v>1049</v>
      </c>
      <c r="B1546">
        <v>3015</v>
      </c>
      <c r="C1546" t="s">
        <v>849</v>
      </c>
      <c r="D1546" s="237" t="e">
        <f>IF(#REF!&lt;&gt;"",#REF!,"")</f>
        <v>#REF!</v>
      </c>
      <c r="E1546" t="s">
        <v>647</v>
      </c>
      <c r="F1546" t="s">
        <v>651</v>
      </c>
    </row>
    <row r="1547" spans="1:6" x14ac:dyDescent="0.2">
      <c r="A1547" t="s">
        <v>1049</v>
      </c>
      <c r="B1547">
        <v>3017</v>
      </c>
      <c r="C1547" t="s">
        <v>902</v>
      </c>
      <c r="D1547" s="237" t="e">
        <f>IF(#REF!&lt;&gt;"",#REF!,"")</f>
        <v>#REF!</v>
      </c>
      <c r="E1547" t="s">
        <v>647</v>
      </c>
      <c r="F1547" t="s">
        <v>651</v>
      </c>
    </row>
    <row r="1548" spans="1:6" x14ac:dyDescent="0.2">
      <c r="A1548" t="s">
        <v>1049</v>
      </c>
      <c r="B1548">
        <v>3021</v>
      </c>
      <c r="C1548" t="s">
        <v>681</v>
      </c>
      <c r="D1548" s="244" t="e">
        <f>IF(#REF!&lt;&gt;"",#REF!,"")</f>
        <v>#REF!</v>
      </c>
      <c r="E1548" t="s">
        <v>647</v>
      </c>
      <c r="F1548" t="s">
        <v>948</v>
      </c>
    </row>
    <row r="1549" spans="1:6" x14ac:dyDescent="0.2">
      <c r="A1549" t="s">
        <v>1049</v>
      </c>
      <c r="B1549">
        <v>3022</v>
      </c>
      <c r="C1549" t="s">
        <v>735</v>
      </c>
      <c r="D1549" s="237" t="e">
        <f>IF(#REF!&lt;&gt;"",#REF!,"")</f>
        <v>#REF!</v>
      </c>
      <c r="E1549" t="s">
        <v>647</v>
      </c>
      <c r="F1549" t="s">
        <v>651</v>
      </c>
    </row>
    <row r="1550" spans="1:6" x14ac:dyDescent="0.2">
      <c r="A1550" t="s">
        <v>1049</v>
      </c>
      <c r="B1550">
        <v>3023</v>
      </c>
      <c r="C1550" t="s">
        <v>736</v>
      </c>
      <c r="D1550" s="237" t="e">
        <f>IF(#REF!&lt;&gt;"",#REF!,"")</f>
        <v>#REF!</v>
      </c>
      <c r="E1550" t="s">
        <v>647</v>
      </c>
      <c r="F1550" t="s">
        <v>651</v>
      </c>
    </row>
    <row r="1551" spans="1:6" x14ac:dyDescent="0.2">
      <c r="A1551" t="s">
        <v>1049</v>
      </c>
      <c r="B1551">
        <v>3024</v>
      </c>
      <c r="C1551" t="s">
        <v>682</v>
      </c>
      <c r="D1551" s="237" t="e">
        <f>IF(#REF!&lt;&gt;"",#REF!,"")</f>
        <v>#REF!</v>
      </c>
      <c r="E1551" t="s">
        <v>647</v>
      </c>
      <c r="F1551" t="s">
        <v>651</v>
      </c>
    </row>
    <row r="1552" spans="1:6" x14ac:dyDescent="0.2">
      <c r="A1552" t="s">
        <v>1049</v>
      </c>
      <c r="B1552">
        <v>3025</v>
      </c>
      <c r="C1552" t="s">
        <v>737</v>
      </c>
      <c r="D1552" s="237" t="e">
        <f>IF(#REF!&lt;&gt;"",#REF!,"")</f>
        <v>#REF!</v>
      </c>
      <c r="E1552" t="s">
        <v>647</v>
      </c>
      <c r="F1552" t="s">
        <v>651</v>
      </c>
    </row>
    <row r="1553" spans="1:6" x14ac:dyDescent="0.2">
      <c r="A1553" t="s">
        <v>1049</v>
      </c>
      <c r="B1553">
        <v>3026</v>
      </c>
      <c r="C1553" t="s">
        <v>738</v>
      </c>
      <c r="D1553" s="237" t="e">
        <f>IF(#REF!&lt;&gt;"",#REF!,"")</f>
        <v>#REF!</v>
      </c>
      <c r="E1553" t="s">
        <v>647</v>
      </c>
      <c r="F1553" t="s">
        <v>651</v>
      </c>
    </row>
    <row r="1554" spans="1:6" x14ac:dyDescent="0.2">
      <c r="A1554" t="s">
        <v>1049</v>
      </c>
      <c r="B1554">
        <v>3027</v>
      </c>
      <c r="C1554" t="s">
        <v>905</v>
      </c>
      <c r="D1554" s="237" t="e">
        <f>IF(#REF!&lt;&gt;"",#REF!,"")</f>
        <v>#REF!</v>
      </c>
      <c r="E1554" t="s">
        <v>647</v>
      </c>
      <c r="F1554" t="s">
        <v>651</v>
      </c>
    </row>
    <row r="1555" spans="1:6" x14ac:dyDescent="0.2">
      <c r="A1555" t="s">
        <v>1049</v>
      </c>
      <c r="B1555">
        <v>3029</v>
      </c>
      <c r="C1555" t="s">
        <v>906</v>
      </c>
      <c r="D1555" s="237" t="e">
        <f>IF(#REF!&lt;&gt;"",#REF!,"")</f>
        <v>#REF!</v>
      </c>
      <c r="E1555" t="s">
        <v>647</v>
      </c>
      <c r="F1555" t="s">
        <v>651</v>
      </c>
    </row>
    <row r="1556" spans="1:6" x14ac:dyDescent="0.2">
      <c r="A1556" t="s">
        <v>1049</v>
      </c>
      <c r="B1556">
        <v>3033</v>
      </c>
      <c r="C1556" t="s">
        <v>683</v>
      </c>
      <c r="D1556" s="244" t="e">
        <f>IF(#REF!&lt;&gt;"",#REF!,"")</f>
        <v>#REF!</v>
      </c>
      <c r="E1556" t="s">
        <v>647</v>
      </c>
      <c r="F1556" t="s">
        <v>948</v>
      </c>
    </row>
    <row r="1557" spans="1:6" x14ac:dyDescent="0.2">
      <c r="A1557" t="s">
        <v>1049</v>
      </c>
      <c r="B1557">
        <v>3034</v>
      </c>
      <c r="C1557" t="s">
        <v>739</v>
      </c>
      <c r="D1557" s="237" t="e">
        <f>IF(#REF!&lt;&gt;"",#REF!,"")</f>
        <v>#REF!</v>
      </c>
      <c r="E1557" t="s">
        <v>647</v>
      </c>
      <c r="F1557" t="s">
        <v>651</v>
      </c>
    </row>
    <row r="1558" spans="1:6" x14ac:dyDescent="0.2">
      <c r="A1558" t="s">
        <v>1049</v>
      </c>
      <c r="B1558">
        <v>3035</v>
      </c>
      <c r="C1558" t="s">
        <v>740</v>
      </c>
      <c r="D1558" s="237" t="e">
        <f>IF(#REF!&lt;&gt;"",#REF!,"")</f>
        <v>#REF!</v>
      </c>
      <c r="E1558" t="s">
        <v>647</v>
      </c>
      <c r="F1558" t="s">
        <v>651</v>
      </c>
    </row>
    <row r="1559" spans="1:6" x14ac:dyDescent="0.2">
      <c r="A1559" t="s">
        <v>1049</v>
      </c>
      <c r="B1559">
        <v>3036</v>
      </c>
      <c r="C1559" t="s">
        <v>684</v>
      </c>
      <c r="D1559" s="237" t="e">
        <f>IF(#REF!&lt;&gt;"",#REF!,"")</f>
        <v>#REF!</v>
      </c>
      <c r="E1559" t="s">
        <v>647</v>
      </c>
      <c r="F1559" t="s">
        <v>651</v>
      </c>
    </row>
    <row r="1560" spans="1:6" x14ac:dyDescent="0.2">
      <c r="A1560" t="s">
        <v>1049</v>
      </c>
      <c r="B1560">
        <v>3037</v>
      </c>
      <c r="C1560" t="s">
        <v>741</v>
      </c>
      <c r="D1560" s="237" t="e">
        <f>IF(#REF!&lt;&gt;"",#REF!,"")</f>
        <v>#REF!</v>
      </c>
      <c r="E1560" t="s">
        <v>647</v>
      </c>
      <c r="F1560" t="s">
        <v>651</v>
      </c>
    </row>
    <row r="1561" spans="1:6" x14ac:dyDescent="0.2">
      <c r="A1561" t="s">
        <v>1049</v>
      </c>
      <c r="B1561">
        <v>3038</v>
      </c>
      <c r="C1561" t="s">
        <v>742</v>
      </c>
      <c r="D1561" s="237" t="e">
        <f>IF(#REF!&lt;&gt;"",#REF!,"")</f>
        <v>#REF!</v>
      </c>
      <c r="E1561" t="s">
        <v>647</v>
      </c>
      <c r="F1561" t="s">
        <v>651</v>
      </c>
    </row>
    <row r="1562" spans="1:6" x14ac:dyDescent="0.2">
      <c r="A1562" t="s">
        <v>1049</v>
      </c>
      <c r="B1562">
        <v>3039</v>
      </c>
      <c r="C1562" t="s">
        <v>824</v>
      </c>
      <c r="D1562" s="237" t="e">
        <f>IF(#REF!&lt;&gt;"",#REF!,"")</f>
        <v>#REF!</v>
      </c>
      <c r="E1562" t="s">
        <v>647</v>
      </c>
      <c r="F1562" t="s">
        <v>651</v>
      </c>
    </row>
    <row r="1563" spans="1:6" x14ac:dyDescent="0.2">
      <c r="A1563" t="s">
        <v>1049</v>
      </c>
      <c r="B1563">
        <v>3041</v>
      </c>
      <c r="C1563" t="s">
        <v>909</v>
      </c>
      <c r="D1563" s="237" t="e">
        <f>IF(#REF!&lt;&gt;"",#REF!,"")</f>
        <v>#REF!</v>
      </c>
      <c r="E1563" t="s">
        <v>647</v>
      </c>
      <c r="F1563" t="s">
        <v>651</v>
      </c>
    </row>
    <row r="1564" spans="1:6" x14ac:dyDescent="0.2">
      <c r="A1564" t="s">
        <v>1049</v>
      </c>
      <c r="B1564">
        <v>3045</v>
      </c>
      <c r="C1564" t="s">
        <v>685</v>
      </c>
      <c r="D1564" s="244" t="e">
        <f>IF(#REF!&lt;&gt;"",#REF!,"")</f>
        <v>#REF!</v>
      </c>
      <c r="E1564" t="s">
        <v>647</v>
      </c>
      <c r="F1564" t="s">
        <v>948</v>
      </c>
    </row>
    <row r="1565" spans="1:6" x14ac:dyDescent="0.2">
      <c r="A1565" t="s">
        <v>1049</v>
      </c>
      <c r="B1565">
        <v>3046</v>
      </c>
      <c r="C1565" t="s">
        <v>743</v>
      </c>
      <c r="D1565" s="237" t="e">
        <f>IF(#REF!&lt;&gt;"",#REF!,"")</f>
        <v>#REF!</v>
      </c>
      <c r="E1565" t="s">
        <v>647</v>
      </c>
      <c r="F1565" t="s">
        <v>651</v>
      </c>
    </row>
    <row r="1566" spans="1:6" x14ac:dyDescent="0.2">
      <c r="A1566" t="s">
        <v>1049</v>
      </c>
      <c r="B1566">
        <v>3047</v>
      </c>
      <c r="C1566" t="s">
        <v>744</v>
      </c>
      <c r="D1566" s="237" t="e">
        <f>IF(#REF!&lt;&gt;"",#REF!,"")</f>
        <v>#REF!</v>
      </c>
      <c r="E1566" t="s">
        <v>647</v>
      </c>
      <c r="F1566" t="s">
        <v>651</v>
      </c>
    </row>
    <row r="1567" spans="1:6" x14ac:dyDescent="0.2">
      <c r="A1567" t="s">
        <v>1049</v>
      </c>
      <c r="B1567">
        <v>3048</v>
      </c>
      <c r="C1567" t="s">
        <v>686</v>
      </c>
      <c r="D1567" s="237" t="e">
        <f>IF(#REF!&lt;&gt;"",#REF!,"")</f>
        <v>#REF!</v>
      </c>
      <c r="E1567" t="s">
        <v>647</v>
      </c>
      <c r="F1567" t="s">
        <v>651</v>
      </c>
    </row>
    <row r="1568" spans="1:6" x14ac:dyDescent="0.2">
      <c r="A1568" t="s">
        <v>1049</v>
      </c>
      <c r="B1568">
        <v>3049</v>
      </c>
      <c r="C1568" t="s">
        <v>745</v>
      </c>
      <c r="D1568" s="237" t="e">
        <f>IF(#REF!&lt;&gt;"",#REF!,"")</f>
        <v>#REF!</v>
      </c>
      <c r="E1568" t="s">
        <v>647</v>
      </c>
      <c r="F1568" t="s">
        <v>651</v>
      </c>
    </row>
    <row r="1569" spans="1:6" x14ac:dyDescent="0.2">
      <c r="A1569" t="s">
        <v>1049</v>
      </c>
      <c r="B1569">
        <v>3050</v>
      </c>
      <c r="C1569" t="s">
        <v>746</v>
      </c>
      <c r="D1569" s="237" t="e">
        <f>IF(#REF!&lt;&gt;"",#REF!,"")</f>
        <v>#REF!</v>
      </c>
      <c r="E1569" t="s">
        <v>647</v>
      </c>
      <c r="F1569" t="s">
        <v>651</v>
      </c>
    </row>
    <row r="1570" spans="1:6" x14ac:dyDescent="0.2">
      <c r="A1570" t="s">
        <v>1049</v>
      </c>
      <c r="B1570">
        <v>3051</v>
      </c>
      <c r="C1570" t="s">
        <v>912</v>
      </c>
      <c r="D1570" s="237" t="e">
        <f>IF(#REF!&lt;&gt;"",#REF!,"")</f>
        <v>#REF!</v>
      </c>
      <c r="E1570" t="s">
        <v>647</v>
      </c>
      <c r="F1570" t="s">
        <v>651</v>
      </c>
    </row>
    <row r="1571" spans="1:6" x14ac:dyDescent="0.2">
      <c r="A1571" t="s">
        <v>1049</v>
      </c>
      <c r="B1571">
        <v>3053</v>
      </c>
      <c r="C1571" t="s">
        <v>913</v>
      </c>
      <c r="D1571" s="237" t="e">
        <f>IF(#REF!&lt;&gt;"",#REF!,"")</f>
        <v>#REF!</v>
      </c>
      <c r="E1571" t="s">
        <v>647</v>
      </c>
      <c r="F1571" t="s">
        <v>651</v>
      </c>
    </row>
    <row r="1572" spans="1:6" x14ac:dyDescent="0.2">
      <c r="A1572" t="s">
        <v>1049</v>
      </c>
      <c r="B1572">
        <v>3057</v>
      </c>
      <c r="C1572" t="s">
        <v>687</v>
      </c>
      <c r="D1572" s="244" t="e">
        <f>IF(#REF!&lt;&gt;"",#REF!,"")</f>
        <v>#REF!</v>
      </c>
      <c r="E1572" t="s">
        <v>647</v>
      </c>
      <c r="F1572" t="s">
        <v>948</v>
      </c>
    </row>
    <row r="1573" spans="1:6" x14ac:dyDescent="0.2">
      <c r="A1573" t="s">
        <v>1049</v>
      </c>
      <c r="B1573">
        <v>3058</v>
      </c>
      <c r="C1573" t="s">
        <v>747</v>
      </c>
      <c r="D1573" s="237" t="e">
        <f>IF(#REF!&lt;&gt;"",#REF!,"")</f>
        <v>#REF!</v>
      </c>
      <c r="E1573" t="s">
        <v>647</v>
      </c>
      <c r="F1573" t="s">
        <v>651</v>
      </c>
    </row>
    <row r="1574" spans="1:6" x14ac:dyDescent="0.2">
      <c r="A1574" t="s">
        <v>1049</v>
      </c>
      <c r="B1574">
        <v>3059</v>
      </c>
      <c r="C1574" t="s">
        <v>748</v>
      </c>
      <c r="D1574" s="237" t="e">
        <f>IF(#REF!&lt;&gt;"",#REF!,"")</f>
        <v>#REF!</v>
      </c>
      <c r="E1574" t="s">
        <v>647</v>
      </c>
      <c r="F1574" t="s">
        <v>651</v>
      </c>
    </row>
    <row r="1575" spans="1:6" x14ac:dyDescent="0.2">
      <c r="A1575" t="s">
        <v>1049</v>
      </c>
      <c r="B1575">
        <v>3060</v>
      </c>
      <c r="C1575" t="s">
        <v>688</v>
      </c>
      <c r="D1575" s="237" t="e">
        <f>IF(#REF!&lt;&gt;"",#REF!,"")</f>
        <v>#REF!</v>
      </c>
      <c r="E1575" t="s">
        <v>647</v>
      </c>
      <c r="F1575" t="s">
        <v>651</v>
      </c>
    </row>
    <row r="1576" spans="1:6" x14ac:dyDescent="0.2">
      <c r="A1576" t="s">
        <v>1049</v>
      </c>
      <c r="B1576">
        <v>3061</v>
      </c>
      <c r="C1576" t="s">
        <v>749</v>
      </c>
      <c r="D1576" s="237" t="e">
        <f>IF(#REF!&lt;&gt;"",#REF!,"")</f>
        <v>#REF!</v>
      </c>
      <c r="E1576" t="s">
        <v>647</v>
      </c>
      <c r="F1576" t="s">
        <v>651</v>
      </c>
    </row>
    <row r="1577" spans="1:6" x14ac:dyDescent="0.2">
      <c r="A1577" t="s">
        <v>1049</v>
      </c>
      <c r="B1577">
        <v>3062</v>
      </c>
      <c r="C1577" t="s">
        <v>750</v>
      </c>
      <c r="D1577" s="237" t="e">
        <f>IF(#REF!&lt;&gt;"",#REF!,"")</f>
        <v>#REF!</v>
      </c>
      <c r="E1577" t="s">
        <v>647</v>
      </c>
      <c r="F1577" t="s">
        <v>651</v>
      </c>
    </row>
    <row r="1578" spans="1:6" x14ac:dyDescent="0.2">
      <c r="A1578" t="s">
        <v>1049</v>
      </c>
      <c r="B1578">
        <v>3063</v>
      </c>
      <c r="C1578" t="s">
        <v>916</v>
      </c>
      <c r="D1578" s="237" t="e">
        <f>IF(#REF!&lt;&gt;"",#REF!,"")</f>
        <v>#REF!</v>
      </c>
      <c r="E1578" t="s">
        <v>647</v>
      </c>
      <c r="F1578" t="s">
        <v>651</v>
      </c>
    </row>
    <row r="1579" spans="1:6" x14ac:dyDescent="0.2">
      <c r="A1579" t="s">
        <v>1049</v>
      </c>
      <c r="B1579">
        <v>3065</v>
      </c>
      <c r="C1579" t="s">
        <v>917</v>
      </c>
      <c r="D1579" s="237" t="e">
        <f>IF(#REF!&lt;&gt;"",#REF!,"")</f>
        <v>#REF!</v>
      </c>
      <c r="E1579" t="s">
        <v>647</v>
      </c>
      <c r="F1579" t="s">
        <v>651</v>
      </c>
    </row>
    <row r="1580" spans="1:6" x14ac:dyDescent="0.2">
      <c r="A1580" t="s">
        <v>1049</v>
      </c>
      <c r="B1580">
        <v>3069</v>
      </c>
      <c r="C1580" t="s">
        <v>689</v>
      </c>
      <c r="D1580" s="244" t="e">
        <f>IF(#REF!&lt;&gt;"",#REF!,"")</f>
        <v>#REF!</v>
      </c>
      <c r="E1580" t="s">
        <v>647</v>
      </c>
      <c r="F1580" t="s">
        <v>948</v>
      </c>
    </row>
    <row r="1581" spans="1:6" x14ac:dyDescent="0.2">
      <c r="A1581" t="s">
        <v>1049</v>
      </c>
      <c r="B1581">
        <v>3070</v>
      </c>
      <c r="C1581" t="s">
        <v>751</v>
      </c>
      <c r="D1581" s="237" t="e">
        <f>IF(#REF!&lt;&gt;"",#REF!,"")</f>
        <v>#REF!</v>
      </c>
      <c r="E1581" t="s">
        <v>647</v>
      </c>
      <c r="F1581" t="s">
        <v>651</v>
      </c>
    </row>
    <row r="1582" spans="1:6" x14ac:dyDescent="0.2">
      <c r="A1582" t="s">
        <v>1049</v>
      </c>
      <c r="B1582">
        <v>3071</v>
      </c>
      <c r="C1582" t="s">
        <v>752</v>
      </c>
      <c r="D1582" s="237" t="e">
        <f>IF(#REF!&lt;&gt;"",#REF!,"")</f>
        <v>#REF!</v>
      </c>
      <c r="E1582" t="s">
        <v>647</v>
      </c>
      <c r="F1582" t="s">
        <v>651</v>
      </c>
    </row>
    <row r="1583" spans="1:6" x14ac:dyDescent="0.2">
      <c r="A1583" t="s">
        <v>1049</v>
      </c>
      <c r="B1583">
        <v>3072</v>
      </c>
      <c r="C1583" t="s">
        <v>690</v>
      </c>
      <c r="D1583" s="237" t="e">
        <f>IF(#REF!&lt;&gt;"",#REF!,"")</f>
        <v>#REF!</v>
      </c>
      <c r="E1583" t="s">
        <v>647</v>
      </c>
      <c r="F1583" t="s">
        <v>651</v>
      </c>
    </row>
    <row r="1584" spans="1:6" x14ac:dyDescent="0.2">
      <c r="A1584" t="s">
        <v>1049</v>
      </c>
      <c r="B1584">
        <v>3073</v>
      </c>
      <c r="C1584" t="s">
        <v>753</v>
      </c>
      <c r="D1584" s="237" t="e">
        <f>IF(#REF!&lt;&gt;"",#REF!,"")</f>
        <v>#REF!</v>
      </c>
      <c r="E1584" t="s">
        <v>647</v>
      </c>
      <c r="F1584" t="s">
        <v>651</v>
      </c>
    </row>
    <row r="1585" spans="1:6" x14ac:dyDescent="0.2">
      <c r="A1585" t="s">
        <v>1049</v>
      </c>
      <c r="B1585">
        <v>3074</v>
      </c>
      <c r="C1585" t="s">
        <v>754</v>
      </c>
      <c r="D1585" s="237" t="e">
        <f>IF(#REF!&lt;&gt;"",#REF!,"")</f>
        <v>#REF!</v>
      </c>
      <c r="E1585" t="s">
        <v>647</v>
      </c>
      <c r="F1585" t="s">
        <v>651</v>
      </c>
    </row>
    <row r="1586" spans="1:6" x14ac:dyDescent="0.2">
      <c r="A1586" t="s">
        <v>1049</v>
      </c>
      <c r="B1586">
        <v>3075</v>
      </c>
      <c r="C1586" t="s">
        <v>921</v>
      </c>
      <c r="D1586" s="237" t="e">
        <f>IF(#REF!&lt;&gt;"",#REF!,"")</f>
        <v>#REF!</v>
      </c>
      <c r="E1586" t="s">
        <v>647</v>
      </c>
      <c r="F1586" t="s">
        <v>651</v>
      </c>
    </row>
    <row r="1587" spans="1:6" x14ac:dyDescent="0.2">
      <c r="A1587" t="s">
        <v>1049</v>
      </c>
      <c r="B1587">
        <v>3079</v>
      </c>
      <c r="C1587" t="s">
        <v>691</v>
      </c>
      <c r="D1587" s="244" t="e">
        <f>IF(#REF!&lt;&gt;"",#REF!,"")</f>
        <v>#REF!</v>
      </c>
      <c r="E1587" t="s">
        <v>647</v>
      </c>
      <c r="F1587" t="s">
        <v>948</v>
      </c>
    </row>
    <row r="1588" spans="1:6" x14ac:dyDescent="0.2">
      <c r="A1588" t="s">
        <v>1049</v>
      </c>
      <c r="B1588">
        <v>3080</v>
      </c>
      <c r="C1588" t="s">
        <v>755</v>
      </c>
      <c r="D1588" s="237" t="e">
        <f>IF(#REF!&lt;&gt;"",#REF!,"")</f>
        <v>#REF!</v>
      </c>
      <c r="E1588" t="s">
        <v>647</v>
      </c>
      <c r="F1588" t="s">
        <v>651</v>
      </c>
    </row>
    <row r="1589" spans="1:6" x14ac:dyDescent="0.2">
      <c r="A1589" t="s">
        <v>1049</v>
      </c>
      <c r="B1589">
        <v>3081</v>
      </c>
      <c r="C1589" t="s">
        <v>756</v>
      </c>
      <c r="D1589" s="237" t="e">
        <f>IF(#REF!&lt;&gt;"",#REF!,"")</f>
        <v>#REF!</v>
      </c>
      <c r="E1589" t="s">
        <v>647</v>
      </c>
      <c r="F1589" t="s">
        <v>651</v>
      </c>
    </row>
    <row r="1590" spans="1:6" x14ac:dyDescent="0.2">
      <c r="A1590" t="s">
        <v>1049</v>
      </c>
      <c r="B1590">
        <v>3082</v>
      </c>
      <c r="C1590" t="s">
        <v>692</v>
      </c>
      <c r="D1590" s="237" t="e">
        <f>IF(#REF!&lt;&gt;"",#REF!,"")</f>
        <v>#REF!</v>
      </c>
      <c r="E1590" t="s">
        <v>647</v>
      </c>
      <c r="F1590" t="s">
        <v>651</v>
      </c>
    </row>
    <row r="1591" spans="1:6" x14ac:dyDescent="0.2">
      <c r="A1591" t="s">
        <v>1049</v>
      </c>
      <c r="B1591">
        <v>3083</v>
      </c>
      <c r="C1591" t="s">
        <v>757</v>
      </c>
      <c r="D1591" s="237" t="e">
        <f>IF(#REF!&lt;&gt;"",#REF!,"")</f>
        <v>#REF!</v>
      </c>
      <c r="E1591" t="s">
        <v>647</v>
      </c>
      <c r="F1591" t="s">
        <v>651</v>
      </c>
    </row>
    <row r="1592" spans="1:6" x14ac:dyDescent="0.2">
      <c r="A1592" t="s">
        <v>1049</v>
      </c>
      <c r="B1592">
        <v>3084</v>
      </c>
      <c r="C1592" t="s">
        <v>758</v>
      </c>
      <c r="D1592" s="237" t="e">
        <f>IF(#REF!&lt;&gt;"",#REF!,"")</f>
        <v>#REF!</v>
      </c>
      <c r="E1592" t="s">
        <v>647</v>
      </c>
      <c r="F1592" t="s">
        <v>651</v>
      </c>
    </row>
    <row r="1593" spans="1:6" x14ac:dyDescent="0.2">
      <c r="A1593" t="s">
        <v>1049</v>
      </c>
      <c r="B1593">
        <v>3085</v>
      </c>
      <c r="C1593" t="s">
        <v>924</v>
      </c>
      <c r="D1593" s="237" t="e">
        <f>IF(#REF!&lt;&gt;"",#REF!,"")</f>
        <v>#REF!</v>
      </c>
      <c r="E1593" t="s">
        <v>647</v>
      </c>
      <c r="F1593" t="s">
        <v>651</v>
      </c>
    </row>
    <row r="1594" spans="1:6" x14ac:dyDescent="0.2">
      <c r="A1594" t="s">
        <v>1049</v>
      </c>
      <c r="B1594">
        <v>3087</v>
      </c>
      <c r="C1594" t="s">
        <v>925</v>
      </c>
      <c r="D1594" s="237" t="e">
        <f>IF(#REF!&lt;&gt;"",#REF!,"")</f>
        <v>#REF!</v>
      </c>
      <c r="E1594" t="s">
        <v>647</v>
      </c>
      <c r="F1594" t="s">
        <v>651</v>
      </c>
    </row>
    <row r="1595" spans="1:6" x14ac:dyDescent="0.2">
      <c r="A1595" t="s">
        <v>1049</v>
      </c>
      <c r="B1595">
        <v>3091</v>
      </c>
      <c r="C1595" t="s">
        <v>693</v>
      </c>
      <c r="D1595" s="244" t="e">
        <f>IF(#REF!&lt;&gt;"",#REF!,"")</f>
        <v>#REF!</v>
      </c>
      <c r="E1595" t="s">
        <v>647</v>
      </c>
      <c r="F1595" t="s">
        <v>948</v>
      </c>
    </row>
    <row r="1596" spans="1:6" x14ac:dyDescent="0.2">
      <c r="A1596" t="s">
        <v>1049</v>
      </c>
      <c r="B1596">
        <v>3092</v>
      </c>
      <c r="C1596" t="s">
        <v>759</v>
      </c>
      <c r="D1596" s="237" t="e">
        <f>IF(#REF!&lt;&gt;"",#REF!,"")</f>
        <v>#REF!</v>
      </c>
      <c r="E1596" t="s">
        <v>647</v>
      </c>
      <c r="F1596" t="s">
        <v>651</v>
      </c>
    </row>
    <row r="1597" spans="1:6" x14ac:dyDescent="0.2">
      <c r="A1597" t="s">
        <v>1049</v>
      </c>
      <c r="B1597">
        <v>3093</v>
      </c>
      <c r="C1597" t="s">
        <v>760</v>
      </c>
      <c r="D1597" s="237" t="e">
        <f>IF(#REF!&lt;&gt;"",#REF!,"")</f>
        <v>#REF!</v>
      </c>
      <c r="E1597" t="s">
        <v>647</v>
      </c>
      <c r="F1597" t="s">
        <v>651</v>
      </c>
    </row>
    <row r="1598" spans="1:6" x14ac:dyDescent="0.2">
      <c r="A1598" t="s">
        <v>1049</v>
      </c>
      <c r="B1598">
        <v>3094</v>
      </c>
      <c r="C1598" t="s">
        <v>694</v>
      </c>
      <c r="D1598" s="237" t="e">
        <f>IF(#REF!&lt;&gt;"",#REF!,"")</f>
        <v>#REF!</v>
      </c>
      <c r="E1598" t="s">
        <v>647</v>
      </c>
      <c r="F1598" t="s">
        <v>651</v>
      </c>
    </row>
    <row r="1599" spans="1:6" x14ac:dyDescent="0.2">
      <c r="A1599" t="s">
        <v>1049</v>
      </c>
      <c r="B1599">
        <v>3095</v>
      </c>
      <c r="C1599" t="s">
        <v>761</v>
      </c>
      <c r="D1599" s="237" t="e">
        <f>IF(#REF!&lt;&gt;"",#REF!,"")</f>
        <v>#REF!</v>
      </c>
      <c r="E1599" t="s">
        <v>647</v>
      </c>
      <c r="F1599" t="s">
        <v>651</v>
      </c>
    </row>
    <row r="1600" spans="1:6" x14ac:dyDescent="0.2">
      <c r="A1600" t="s">
        <v>1049</v>
      </c>
      <c r="B1600">
        <v>3096</v>
      </c>
      <c r="C1600" t="s">
        <v>762</v>
      </c>
      <c r="D1600" s="237" t="e">
        <f>IF(#REF!&lt;&gt;"",#REF!,"")</f>
        <v>#REF!</v>
      </c>
      <c r="E1600" t="s">
        <v>647</v>
      </c>
      <c r="F1600" t="s">
        <v>651</v>
      </c>
    </row>
    <row r="1601" spans="1:6" x14ac:dyDescent="0.2">
      <c r="A1601" t="s">
        <v>1049</v>
      </c>
      <c r="B1601">
        <v>3097</v>
      </c>
      <c r="C1601" t="s">
        <v>929</v>
      </c>
      <c r="D1601" s="237" t="e">
        <f>IF(#REF!&lt;&gt;"",#REF!,"")</f>
        <v>#REF!</v>
      </c>
      <c r="E1601" t="s">
        <v>647</v>
      </c>
      <c r="F1601" t="s">
        <v>651</v>
      </c>
    </row>
    <row r="1602" spans="1:6" x14ac:dyDescent="0.2">
      <c r="A1602" t="s">
        <v>1049</v>
      </c>
      <c r="B1602">
        <v>3101</v>
      </c>
      <c r="C1602" t="s">
        <v>695</v>
      </c>
      <c r="D1602" s="244" t="e">
        <f>IF(#REF!&lt;&gt;"",#REF!,"")</f>
        <v>#REF!</v>
      </c>
      <c r="E1602" t="s">
        <v>647</v>
      </c>
      <c r="F1602" t="s">
        <v>948</v>
      </c>
    </row>
    <row r="1603" spans="1:6" x14ac:dyDescent="0.2">
      <c r="A1603" t="s">
        <v>1049</v>
      </c>
      <c r="B1603">
        <v>3102</v>
      </c>
      <c r="C1603" t="s">
        <v>763</v>
      </c>
      <c r="D1603" s="237" t="e">
        <f>IF(#REF!&lt;&gt;"",#REF!,"")</f>
        <v>#REF!</v>
      </c>
      <c r="E1603" t="s">
        <v>647</v>
      </c>
      <c r="F1603" t="s">
        <v>651</v>
      </c>
    </row>
    <row r="1604" spans="1:6" x14ac:dyDescent="0.2">
      <c r="A1604" t="s">
        <v>1049</v>
      </c>
      <c r="B1604">
        <v>3103</v>
      </c>
      <c r="C1604" t="s">
        <v>764</v>
      </c>
      <c r="D1604" s="237" t="e">
        <f>IF(#REF!&lt;&gt;"",#REF!,"")</f>
        <v>#REF!</v>
      </c>
      <c r="E1604" t="s">
        <v>647</v>
      </c>
      <c r="F1604" t="s">
        <v>651</v>
      </c>
    </row>
    <row r="1605" spans="1:6" x14ac:dyDescent="0.2">
      <c r="A1605" t="s">
        <v>1049</v>
      </c>
      <c r="B1605">
        <v>3104</v>
      </c>
      <c r="C1605" t="s">
        <v>696</v>
      </c>
      <c r="D1605" s="237" t="e">
        <f>IF(#REF!&lt;&gt;"",#REF!,"")</f>
        <v>#REF!</v>
      </c>
      <c r="E1605" t="s">
        <v>647</v>
      </c>
      <c r="F1605" t="s">
        <v>651</v>
      </c>
    </row>
    <row r="1606" spans="1:6" x14ac:dyDescent="0.2">
      <c r="A1606" t="s">
        <v>1049</v>
      </c>
      <c r="B1606">
        <v>3105</v>
      </c>
      <c r="C1606" t="s">
        <v>765</v>
      </c>
      <c r="D1606" s="237" t="e">
        <f>IF(#REF!&lt;&gt;"",#REF!,"")</f>
        <v>#REF!</v>
      </c>
      <c r="E1606" t="s">
        <v>647</v>
      </c>
      <c r="F1606" t="s">
        <v>651</v>
      </c>
    </row>
    <row r="1607" spans="1:6" x14ac:dyDescent="0.2">
      <c r="A1607" t="s">
        <v>1049</v>
      </c>
      <c r="B1607">
        <v>3106</v>
      </c>
      <c r="C1607" t="s">
        <v>766</v>
      </c>
      <c r="D1607" s="237" t="e">
        <f>IF(#REF!&lt;&gt;"",#REF!,"")</f>
        <v>#REF!</v>
      </c>
      <c r="E1607" t="s">
        <v>647</v>
      </c>
      <c r="F1607" t="s">
        <v>651</v>
      </c>
    </row>
    <row r="1608" spans="1:6" x14ac:dyDescent="0.2">
      <c r="A1608" t="s">
        <v>1049</v>
      </c>
      <c r="B1608">
        <v>3107</v>
      </c>
      <c r="C1608" t="s">
        <v>933</v>
      </c>
      <c r="D1608" s="237" t="e">
        <f>IF(#REF!&lt;&gt;"",#REF!,"")</f>
        <v>#REF!</v>
      </c>
      <c r="E1608" t="s">
        <v>647</v>
      </c>
      <c r="F1608" t="s">
        <v>651</v>
      </c>
    </row>
    <row r="1609" spans="1:6" x14ac:dyDescent="0.2">
      <c r="A1609" t="s">
        <v>1049</v>
      </c>
      <c r="B1609">
        <v>3111</v>
      </c>
      <c r="C1609" t="s">
        <v>697</v>
      </c>
      <c r="D1609" s="244" t="e">
        <f>IF(#REF!&lt;&gt;"",#REF!,"")</f>
        <v>#REF!</v>
      </c>
      <c r="E1609" t="s">
        <v>647</v>
      </c>
      <c r="F1609" t="s">
        <v>948</v>
      </c>
    </row>
    <row r="1610" spans="1:6" x14ac:dyDescent="0.2">
      <c r="A1610" t="s">
        <v>1049</v>
      </c>
      <c r="B1610">
        <v>3112</v>
      </c>
      <c r="C1610" t="s">
        <v>698</v>
      </c>
      <c r="D1610" s="237" t="e">
        <f>IF(#REF!&lt;&gt;"",#REF!,"")</f>
        <v>#REF!</v>
      </c>
      <c r="E1610" t="s">
        <v>647</v>
      </c>
      <c r="F1610" t="s">
        <v>651</v>
      </c>
    </row>
    <row r="1611" spans="1:6" x14ac:dyDescent="0.2">
      <c r="A1611" t="s">
        <v>1049</v>
      </c>
      <c r="B1611">
        <v>3113</v>
      </c>
      <c r="C1611" t="s">
        <v>699</v>
      </c>
      <c r="D1611" s="237" t="e">
        <f>IF(#REF!&lt;&gt;"",#REF!,"")</f>
        <v>#REF!</v>
      </c>
      <c r="E1611" t="s">
        <v>647</v>
      </c>
      <c r="F1611" t="s">
        <v>651</v>
      </c>
    </row>
    <row r="1612" spans="1:6" x14ac:dyDescent="0.2">
      <c r="A1612" t="s">
        <v>1049</v>
      </c>
      <c r="B1612">
        <v>3114</v>
      </c>
      <c r="C1612" t="s">
        <v>700</v>
      </c>
      <c r="D1612" s="237" t="e">
        <f>IF(#REF!&lt;&gt;"",#REF!,"")</f>
        <v>#REF!</v>
      </c>
      <c r="E1612" t="s">
        <v>647</v>
      </c>
      <c r="F1612" t="s">
        <v>651</v>
      </c>
    </row>
    <row r="1613" spans="1:6" x14ac:dyDescent="0.2">
      <c r="A1613" t="s">
        <v>1049</v>
      </c>
      <c r="B1613">
        <v>3115</v>
      </c>
      <c r="C1613" t="s">
        <v>767</v>
      </c>
      <c r="D1613" s="237" t="e">
        <f>IF(#REF!&lt;&gt;"",#REF!,"")</f>
        <v>#REF!</v>
      </c>
      <c r="E1613" t="s">
        <v>647</v>
      </c>
      <c r="F1613" t="s">
        <v>651</v>
      </c>
    </row>
    <row r="1614" spans="1:6" x14ac:dyDescent="0.2">
      <c r="A1614" t="s">
        <v>1049</v>
      </c>
      <c r="B1614">
        <v>3116</v>
      </c>
      <c r="C1614" t="s">
        <v>768</v>
      </c>
      <c r="D1614" s="237" t="e">
        <f>IF(#REF!&lt;&gt;"",#REF!,"")</f>
        <v>#REF!</v>
      </c>
      <c r="E1614" t="s">
        <v>647</v>
      </c>
      <c r="F1614" t="s">
        <v>651</v>
      </c>
    </row>
    <row r="1615" spans="1:6" x14ac:dyDescent="0.2">
      <c r="A1615" t="s">
        <v>1049</v>
      </c>
      <c r="B1615">
        <v>3117</v>
      </c>
      <c r="C1615" t="s">
        <v>937</v>
      </c>
      <c r="D1615" s="237" t="e">
        <f>IF(#REF!&lt;&gt;"",#REF!,"")</f>
        <v>#REF!</v>
      </c>
      <c r="E1615" t="s">
        <v>647</v>
      </c>
      <c r="F1615" t="s">
        <v>651</v>
      </c>
    </row>
    <row r="1616" spans="1:6" x14ac:dyDescent="0.2">
      <c r="A1616" t="s">
        <v>1049</v>
      </c>
      <c r="B1616">
        <v>3121</v>
      </c>
      <c r="C1616" t="s">
        <v>701</v>
      </c>
      <c r="D1616" s="244" t="e">
        <f>IF(#REF!&lt;&gt;"",#REF!,"")</f>
        <v>#REF!</v>
      </c>
      <c r="E1616" t="s">
        <v>647</v>
      </c>
      <c r="F1616" t="s">
        <v>948</v>
      </c>
    </row>
    <row r="1617" spans="1:6" x14ac:dyDescent="0.2">
      <c r="A1617" t="s">
        <v>1049</v>
      </c>
      <c r="B1617">
        <v>3122</v>
      </c>
      <c r="C1617" t="s">
        <v>702</v>
      </c>
      <c r="D1617" s="237" t="e">
        <f>IF(#REF!&lt;&gt;"",#REF!,"")</f>
        <v>#REF!</v>
      </c>
      <c r="E1617" t="s">
        <v>647</v>
      </c>
      <c r="F1617" t="s">
        <v>651</v>
      </c>
    </row>
    <row r="1618" spans="1:6" x14ac:dyDescent="0.2">
      <c r="A1618" t="s">
        <v>1049</v>
      </c>
      <c r="B1618">
        <v>3123</v>
      </c>
      <c r="C1618" t="s">
        <v>703</v>
      </c>
      <c r="D1618" s="237" t="e">
        <f>IF(#REF!&lt;&gt;"",#REF!,"")</f>
        <v>#REF!</v>
      </c>
      <c r="E1618" t="s">
        <v>647</v>
      </c>
      <c r="F1618" t="s">
        <v>651</v>
      </c>
    </row>
    <row r="1619" spans="1:6" x14ac:dyDescent="0.2">
      <c r="A1619" t="s">
        <v>1049</v>
      </c>
      <c r="B1619">
        <v>3124</v>
      </c>
      <c r="C1619" t="s">
        <v>704</v>
      </c>
      <c r="D1619" s="237" t="e">
        <f>IF(#REF!&lt;&gt;"",#REF!,"")</f>
        <v>#REF!</v>
      </c>
      <c r="E1619" t="s">
        <v>647</v>
      </c>
      <c r="F1619" t="s">
        <v>651</v>
      </c>
    </row>
    <row r="1620" spans="1:6" x14ac:dyDescent="0.2">
      <c r="A1620" t="s">
        <v>1049</v>
      </c>
      <c r="B1620">
        <v>3125</v>
      </c>
      <c r="C1620" t="s">
        <v>769</v>
      </c>
      <c r="D1620" s="237" t="e">
        <f>IF(#REF!&lt;&gt;"",#REF!,"")</f>
        <v>#REF!</v>
      </c>
      <c r="E1620" t="s">
        <v>647</v>
      </c>
      <c r="F1620" t="s">
        <v>651</v>
      </c>
    </row>
    <row r="1621" spans="1:6" x14ac:dyDescent="0.2">
      <c r="A1621" t="s">
        <v>1049</v>
      </c>
      <c r="B1621">
        <v>3126</v>
      </c>
      <c r="C1621" t="s">
        <v>770</v>
      </c>
      <c r="D1621" s="237" t="e">
        <f>IF(#REF!&lt;&gt;"",#REF!,"")</f>
        <v>#REF!</v>
      </c>
      <c r="E1621" t="s">
        <v>647</v>
      </c>
      <c r="F1621" t="s">
        <v>651</v>
      </c>
    </row>
    <row r="1622" spans="1:6" x14ac:dyDescent="0.2">
      <c r="A1622" t="s">
        <v>1049</v>
      </c>
      <c r="B1622">
        <v>3127</v>
      </c>
      <c r="C1622" t="s">
        <v>940</v>
      </c>
      <c r="D1622" s="237" t="e">
        <f>IF(#REF!&lt;&gt;"",#REF!,"")</f>
        <v>#REF!</v>
      </c>
      <c r="E1622" t="s">
        <v>647</v>
      </c>
      <c r="F1622" t="s">
        <v>651</v>
      </c>
    </row>
    <row r="1623" spans="1:6" x14ac:dyDescent="0.2">
      <c r="A1623" t="s">
        <v>1049</v>
      </c>
      <c r="B1623">
        <v>3129</v>
      </c>
      <c r="C1623" t="s">
        <v>941</v>
      </c>
      <c r="D1623" s="237" t="e">
        <f>IF(#REF!&lt;&gt;"",#REF!,"")</f>
        <v>#REF!</v>
      </c>
      <c r="E1623" t="s">
        <v>647</v>
      </c>
      <c r="F1623" t="s">
        <v>651</v>
      </c>
    </row>
    <row r="1624" spans="1:6" x14ac:dyDescent="0.2">
      <c r="A1624" t="s">
        <v>1049</v>
      </c>
      <c r="B1624">
        <v>3133</v>
      </c>
      <c r="C1624" t="s">
        <v>771</v>
      </c>
      <c r="D1624" s="244" t="e">
        <f>IF(#REF!&lt;&gt;"",#REF!,"")</f>
        <v>#REF!</v>
      </c>
      <c r="E1624" t="s">
        <v>647</v>
      </c>
      <c r="F1624" t="s">
        <v>948</v>
      </c>
    </row>
    <row r="1625" spans="1:6" x14ac:dyDescent="0.2">
      <c r="A1625" t="s">
        <v>1049</v>
      </c>
      <c r="B1625">
        <v>3134</v>
      </c>
      <c r="C1625" t="s">
        <v>772</v>
      </c>
      <c r="D1625" s="237" t="e">
        <f>IF(#REF!&lt;&gt;"",#REF!,"")</f>
        <v>#REF!</v>
      </c>
      <c r="E1625" t="s">
        <v>647</v>
      </c>
      <c r="F1625" t="s">
        <v>651</v>
      </c>
    </row>
    <row r="1626" spans="1:6" x14ac:dyDescent="0.2">
      <c r="A1626" t="s">
        <v>1049</v>
      </c>
      <c r="B1626">
        <v>3135</v>
      </c>
      <c r="C1626" t="s">
        <v>773</v>
      </c>
      <c r="D1626" s="237" t="e">
        <f>IF(#REF!&lt;&gt;"",#REF!,"")</f>
        <v>#REF!</v>
      </c>
      <c r="E1626" t="s">
        <v>647</v>
      </c>
      <c r="F1626" t="s">
        <v>651</v>
      </c>
    </row>
    <row r="1627" spans="1:6" x14ac:dyDescent="0.2">
      <c r="A1627" t="s">
        <v>1049</v>
      </c>
      <c r="B1627">
        <v>3136</v>
      </c>
      <c r="C1627" t="s">
        <v>774</v>
      </c>
      <c r="D1627" s="237" t="e">
        <f>IF(#REF!&lt;&gt;"",#REF!,"")</f>
        <v>#REF!</v>
      </c>
      <c r="E1627" t="s">
        <v>647</v>
      </c>
      <c r="F1627" t="s">
        <v>651</v>
      </c>
    </row>
    <row r="1628" spans="1:6" x14ac:dyDescent="0.2">
      <c r="A1628" t="s">
        <v>1049</v>
      </c>
      <c r="B1628">
        <v>3137</v>
      </c>
      <c r="C1628" t="s">
        <v>775</v>
      </c>
      <c r="D1628" s="237" t="e">
        <f>IF(#REF!&lt;&gt;"",#REF!,"")</f>
        <v>#REF!</v>
      </c>
      <c r="E1628" t="s">
        <v>647</v>
      </c>
      <c r="F1628" t="s">
        <v>651</v>
      </c>
    </row>
    <row r="1629" spans="1:6" x14ac:dyDescent="0.2">
      <c r="A1629" t="s">
        <v>1049</v>
      </c>
      <c r="B1629">
        <v>3138</v>
      </c>
      <c r="C1629" t="s">
        <v>776</v>
      </c>
      <c r="D1629" s="237" t="e">
        <f>IF(#REF!&lt;&gt;"",#REF!,"")</f>
        <v>#REF!</v>
      </c>
      <c r="E1629" t="s">
        <v>647</v>
      </c>
      <c r="F1629" t="s">
        <v>651</v>
      </c>
    </row>
    <row r="1630" spans="1:6" x14ac:dyDescent="0.2">
      <c r="A1630" t="s">
        <v>1049</v>
      </c>
      <c r="B1630">
        <v>3139</v>
      </c>
      <c r="C1630" t="s">
        <v>1051</v>
      </c>
      <c r="D1630" s="237" t="e">
        <f>IF(#REF!&lt;&gt;"",#REF!,"")</f>
        <v>#REF!</v>
      </c>
      <c r="E1630" t="s">
        <v>647</v>
      </c>
      <c r="F1630" t="s">
        <v>651</v>
      </c>
    </row>
    <row r="1631" spans="1:6" x14ac:dyDescent="0.2">
      <c r="A1631" t="s">
        <v>1049</v>
      </c>
      <c r="B1631">
        <v>3141</v>
      </c>
      <c r="C1631" t="s">
        <v>1052</v>
      </c>
      <c r="D1631" s="237" t="e">
        <f>IF(#REF!&lt;&gt;"",#REF!,"")</f>
        <v>#REF!</v>
      </c>
      <c r="E1631" t="s">
        <v>647</v>
      </c>
      <c r="F1631" t="s">
        <v>651</v>
      </c>
    </row>
    <row r="1632" spans="1:6" x14ac:dyDescent="0.2">
      <c r="A1632" t="s">
        <v>1053</v>
      </c>
      <c r="B1632">
        <v>3146</v>
      </c>
      <c r="C1632" t="s">
        <v>1054</v>
      </c>
      <c r="D1632" s="237" t="str">
        <f>IF('P20(世田谷区)'!H2&lt;&gt;"",'P20(世田谷区)'!H2,"")</f>
        <v/>
      </c>
      <c r="E1632" t="s">
        <v>647</v>
      </c>
      <c r="F1632" t="s">
        <v>651</v>
      </c>
    </row>
    <row r="1633" spans="1:6" x14ac:dyDescent="0.2">
      <c r="A1633" t="s">
        <v>1053</v>
      </c>
      <c r="B1633">
        <v>3148</v>
      </c>
      <c r="C1633" t="s">
        <v>827</v>
      </c>
      <c r="D1633" s="237" t="e">
        <f>IF('P20(世田谷区)'!#REF!&lt;&gt;"",'P20(世田谷区)'!#REF!,"")</f>
        <v>#REF!</v>
      </c>
      <c r="E1633" t="s">
        <v>647</v>
      </c>
      <c r="F1633" t="s">
        <v>651</v>
      </c>
    </row>
    <row r="1634" spans="1:6" x14ac:dyDescent="0.2">
      <c r="A1634" t="s">
        <v>1053</v>
      </c>
      <c r="B1634">
        <v>3150</v>
      </c>
      <c r="C1634" t="s">
        <v>828</v>
      </c>
      <c r="D1634" s="237" t="e">
        <f>IF('P20(世田谷区)'!#REF!&lt;&gt;"",'P20(世田谷区)'!#REF!,"")</f>
        <v>#REF!</v>
      </c>
      <c r="E1634" t="s">
        <v>647</v>
      </c>
      <c r="F1634" t="s">
        <v>651</v>
      </c>
    </row>
    <row r="1635" spans="1:6" x14ac:dyDescent="0.2">
      <c r="A1635" t="s">
        <v>1053</v>
      </c>
      <c r="B1635">
        <v>3155</v>
      </c>
      <c r="C1635" t="s">
        <v>657</v>
      </c>
      <c r="D1635" s="237" t="e">
        <f>IF('P20(世田谷区)'!#REF!&lt;&gt;"",'P20(世田谷区)'!#REF!,"")</f>
        <v>#REF!</v>
      </c>
      <c r="E1635" t="s">
        <v>647</v>
      </c>
      <c r="F1635" t="s">
        <v>651</v>
      </c>
    </row>
    <row r="1636" spans="1:6" x14ac:dyDescent="0.2">
      <c r="A1636" t="s">
        <v>1053</v>
      </c>
      <c r="B1636">
        <v>3157</v>
      </c>
      <c r="C1636" t="s">
        <v>830</v>
      </c>
      <c r="D1636" s="237" t="e">
        <f>IF('P20(世田谷区)'!#REF!&lt;&gt;"",'P20(世田谷区)'!#REF!,"")</f>
        <v>#REF!</v>
      </c>
      <c r="E1636" t="s">
        <v>647</v>
      </c>
      <c r="F1636" t="s">
        <v>651</v>
      </c>
    </row>
    <row r="1637" spans="1:6" x14ac:dyDescent="0.2">
      <c r="A1637" t="s">
        <v>1053</v>
      </c>
      <c r="B1637">
        <v>3159</v>
      </c>
      <c r="C1637" t="s">
        <v>1055</v>
      </c>
      <c r="D1637" s="237" t="e">
        <f>IF('P20(世田谷区)'!#REF!&lt;&gt;"",'P20(世田谷区)'!#REF!,"")</f>
        <v>#REF!</v>
      </c>
      <c r="E1637" t="s">
        <v>647</v>
      </c>
      <c r="F1637" t="s">
        <v>651</v>
      </c>
    </row>
    <row r="1638" spans="1:6" x14ac:dyDescent="0.2">
      <c r="A1638" t="s">
        <v>1053</v>
      </c>
      <c r="B1638">
        <v>3160</v>
      </c>
      <c r="C1638" t="s">
        <v>832</v>
      </c>
      <c r="D1638" s="237" t="e">
        <f>IF('P20(世田谷区)'!#REF!&lt;&gt;"",'P20(世田谷区)'!#REF!,"")</f>
        <v>#REF!</v>
      </c>
      <c r="E1638" t="s">
        <v>647</v>
      </c>
      <c r="F1638" t="s">
        <v>651</v>
      </c>
    </row>
    <row r="1639" spans="1:6" x14ac:dyDescent="0.2">
      <c r="A1639" t="s">
        <v>1053</v>
      </c>
      <c r="B1639">
        <v>3163</v>
      </c>
      <c r="C1639" t="s">
        <v>833</v>
      </c>
      <c r="D1639" s="237" t="e">
        <f>IF('P20(世田谷区)'!#REF!&lt;&gt;"",'P20(世田谷区)'!#REF!,"")</f>
        <v>#REF!</v>
      </c>
      <c r="E1639" t="s">
        <v>647</v>
      </c>
      <c r="F1639" t="s">
        <v>651</v>
      </c>
    </row>
    <row r="1640" spans="1:6" x14ac:dyDescent="0.2">
      <c r="A1640" t="s">
        <v>1053</v>
      </c>
      <c r="B1640">
        <v>3166</v>
      </c>
      <c r="C1640" t="s">
        <v>966</v>
      </c>
      <c r="D1640" s="237" t="e">
        <f>IF('P20(世田谷区)'!#REF!&lt;&gt;"",'P20(世田谷区)'!#REF!,"")</f>
        <v>#REF!</v>
      </c>
      <c r="E1640" t="s">
        <v>647</v>
      </c>
      <c r="F1640" t="s">
        <v>651</v>
      </c>
    </row>
    <row r="1641" spans="1:6" x14ac:dyDescent="0.2">
      <c r="A1641" t="s">
        <v>1053</v>
      </c>
      <c r="B1641">
        <v>3168</v>
      </c>
      <c r="C1641" t="s">
        <v>967</v>
      </c>
      <c r="D1641" s="237" t="e">
        <f>IF('P20(世田谷区)'!#REF!&lt;&gt;"",'P20(世田谷区)'!#REF!,"")</f>
        <v>#REF!</v>
      </c>
      <c r="E1641" t="s">
        <v>647</v>
      </c>
      <c r="F1641" t="s">
        <v>651</v>
      </c>
    </row>
    <row r="1642" spans="1:6" x14ac:dyDescent="0.2">
      <c r="A1642" t="s">
        <v>1053</v>
      </c>
      <c r="B1642">
        <v>3170</v>
      </c>
      <c r="C1642" t="s">
        <v>1056</v>
      </c>
      <c r="D1642" s="237" t="e">
        <f>IF('P20(世田谷区)'!#REF!&lt;&gt;"",'P20(世田谷区)'!#REF!,"")</f>
        <v>#REF!</v>
      </c>
      <c r="E1642" t="s">
        <v>647</v>
      </c>
      <c r="F1642" t="s">
        <v>651</v>
      </c>
    </row>
    <row r="1643" spans="1:6" x14ac:dyDescent="0.2">
      <c r="A1643" t="s">
        <v>1057</v>
      </c>
      <c r="B1643">
        <v>3173</v>
      </c>
      <c r="C1643" t="s">
        <v>1027</v>
      </c>
      <c r="D1643" s="237" t="e">
        <f>IF(#REF!&lt;&gt;"",#REF!,"")</f>
        <v>#REF!</v>
      </c>
      <c r="E1643" t="s">
        <v>647</v>
      </c>
      <c r="F1643" t="s">
        <v>651</v>
      </c>
    </row>
    <row r="1644" spans="1:6" x14ac:dyDescent="0.2">
      <c r="A1644" t="s">
        <v>1057</v>
      </c>
      <c r="B1644">
        <v>3175</v>
      </c>
      <c r="C1644" t="s">
        <v>1058</v>
      </c>
      <c r="D1644" s="237" t="e">
        <f>IF(#REF!&lt;&gt;"",#REF!,"")</f>
        <v>#REF!</v>
      </c>
      <c r="E1644" t="s">
        <v>647</v>
      </c>
      <c r="F1644" t="s">
        <v>651</v>
      </c>
    </row>
    <row r="1645" spans="1:6" x14ac:dyDescent="0.2">
      <c r="A1645" t="s">
        <v>1057</v>
      </c>
      <c r="B1645">
        <v>3179</v>
      </c>
      <c r="C1645" t="s">
        <v>706</v>
      </c>
      <c r="D1645" s="237" t="e">
        <f>IF(#REF!&lt;&gt;"",#REF!,"")</f>
        <v>#REF!</v>
      </c>
      <c r="E1645" t="s">
        <v>647</v>
      </c>
      <c r="F1645" t="s">
        <v>651</v>
      </c>
    </row>
    <row r="1646" spans="1:6" x14ac:dyDescent="0.2">
      <c r="A1646" t="s">
        <v>1057</v>
      </c>
      <c r="B1646">
        <v>3181</v>
      </c>
      <c r="C1646" t="s">
        <v>673</v>
      </c>
      <c r="D1646" s="237" t="e">
        <f>IF(#REF!&lt;&gt;"",#REF!,"")</f>
        <v>#REF!</v>
      </c>
      <c r="E1646" t="s">
        <v>647</v>
      </c>
      <c r="F1646" t="s">
        <v>651</v>
      </c>
    </row>
    <row r="1647" spans="1:6" x14ac:dyDescent="0.2">
      <c r="A1647" t="s">
        <v>1057</v>
      </c>
      <c r="B1647">
        <v>3183</v>
      </c>
      <c r="C1647" t="s">
        <v>675</v>
      </c>
      <c r="D1647" s="237" t="e">
        <f>IF(#REF!&lt;&gt;"",#REF!,"")</f>
        <v>#REF!</v>
      </c>
      <c r="E1647" t="s">
        <v>647</v>
      </c>
      <c r="F1647" t="s">
        <v>651</v>
      </c>
    </row>
    <row r="1648" spans="1:6" x14ac:dyDescent="0.2">
      <c r="A1648" t="s">
        <v>1057</v>
      </c>
      <c r="B1648">
        <v>3185</v>
      </c>
      <c r="C1648" t="s">
        <v>677</v>
      </c>
      <c r="D1648" s="237" t="e">
        <f>IF(#REF!&lt;&gt;"",#REF!,"")</f>
        <v>#REF!</v>
      </c>
      <c r="E1648" t="s">
        <v>647</v>
      </c>
      <c r="F1648" t="s">
        <v>651</v>
      </c>
    </row>
    <row r="1649" spans="1:6" x14ac:dyDescent="0.2">
      <c r="A1649" t="s">
        <v>1057</v>
      </c>
      <c r="B1649">
        <v>3187</v>
      </c>
      <c r="C1649" t="s">
        <v>679</v>
      </c>
      <c r="D1649" s="237" t="e">
        <f>IF(#REF!&lt;&gt;"",#REF!,"")</f>
        <v>#REF!</v>
      </c>
      <c r="E1649" t="s">
        <v>647</v>
      </c>
      <c r="F1649" t="s">
        <v>651</v>
      </c>
    </row>
    <row r="1650" spans="1:6" x14ac:dyDescent="0.2">
      <c r="A1650" t="s">
        <v>1057</v>
      </c>
      <c r="B1650">
        <v>3189</v>
      </c>
      <c r="C1650" t="s">
        <v>681</v>
      </c>
      <c r="D1650" s="237" t="e">
        <f>IF(#REF!&lt;&gt;"",#REF!,"")</f>
        <v>#REF!</v>
      </c>
      <c r="E1650" t="s">
        <v>647</v>
      </c>
      <c r="F1650" t="s">
        <v>651</v>
      </c>
    </row>
    <row r="1651" spans="1:6" x14ac:dyDescent="0.2">
      <c r="A1651" t="s">
        <v>1057</v>
      </c>
      <c r="B1651">
        <v>3193</v>
      </c>
      <c r="C1651" t="s">
        <v>683</v>
      </c>
      <c r="D1651" s="237" t="e">
        <f>IF(#REF!&lt;&gt;"",#REF!,"")</f>
        <v>#REF!</v>
      </c>
      <c r="E1651" t="s">
        <v>647</v>
      </c>
      <c r="F1651" t="s">
        <v>651</v>
      </c>
    </row>
    <row r="1652" spans="1:6" x14ac:dyDescent="0.2">
      <c r="A1652" t="s">
        <v>1057</v>
      </c>
      <c r="B1652">
        <v>3195</v>
      </c>
      <c r="C1652" t="s">
        <v>685</v>
      </c>
      <c r="D1652" s="237" t="e">
        <f>IF(#REF!&lt;&gt;"",#REF!,"")</f>
        <v>#REF!</v>
      </c>
      <c r="E1652" t="s">
        <v>647</v>
      </c>
      <c r="F1652" t="s">
        <v>651</v>
      </c>
    </row>
    <row r="1653" spans="1:6" x14ac:dyDescent="0.2">
      <c r="A1653" t="s">
        <v>1057</v>
      </c>
      <c r="B1653">
        <v>3197</v>
      </c>
      <c r="C1653" t="s">
        <v>687</v>
      </c>
      <c r="D1653" s="237" t="e">
        <f>IF(#REF!&lt;&gt;"",#REF!,"")</f>
        <v>#REF!</v>
      </c>
      <c r="E1653" t="s">
        <v>647</v>
      </c>
      <c r="F1653" t="s">
        <v>651</v>
      </c>
    </row>
    <row r="1654" spans="1:6" x14ac:dyDescent="0.2">
      <c r="A1654" t="s">
        <v>1057</v>
      </c>
      <c r="B1654">
        <v>3199</v>
      </c>
      <c r="C1654" t="s">
        <v>689</v>
      </c>
      <c r="D1654" s="237" t="e">
        <f>IF(#REF!&lt;&gt;"",#REF!,"")</f>
        <v>#REF!</v>
      </c>
      <c r="E1654" t="s">
        <v>647</v>
      </c>
      <c r="F1654" t="s">
        <v>651</v>
      </c>
    </row>
    <row r="1655" spans="1:6" x14ac:dyDescent="0.2">
      <c r="A1655" t="s">
        <v>1057</v>
      </c>
      <c r="B1655">
        <v>3206</v>
      </c>
      <c r="C1655" t="s">
        <v>797</v>
      </c>
      <c r="D1655" s="237" t="e">
        <f>IF(#REF!&lt;&gt;"",#REF!,"")</f>
        <v>#REF!</v>
      </c>
      <c r="E1655" t="s">
        <v>647</v>
      </c>
      <c r="F1655" t="s">
        <v>651</v>
      </c>
    </row>
    <row r="1656" spans="1:6" x14ac:dyDescent="0.2">
      <c r="A1656" t="s">
        <v>1057</v>
      </c>
      <c r="B1656">
        <v>3208</v>
      </c>
      <c r="C1656" t="s">
        <v>777</v>
      </c>
      <c r="D1656" s="237" t="e">
        <f>IF(#REF!&lt;&gt;"",#REF!,"")</f>
        <v>#REF!</v>
      </c>
      <c r="E1656" t="s">
        <v>647</v>
      </c>
      <c r="F1656" t="s">
        <v>651</v>
      </c>
    </row>
    <row r="1657" spans="1:6" x14ac:dyDescent="0.2">
      <c r="A1657" t="s">
        <v>1057</v>
      </c>
      <c r="B1657">
        <v>3210</v>
      </c>
      <c r="C1657" t="s">
        <v>779</v>
      </c>
      <c r="D1657" s="237" t="e">
        <f>IF(#REF!&lt;&gt;"",#REF!,"")</f>
        <v>#REF!</v>
      </c>
      <c r="E1657" t="s">
        <v>647</v>
      </c>
      <c r="F1657" t="s">
        <v>651</v>
      </c>
    </row>
    <row r="1658" spans="1:6" x14ac:dyDescent="0.2">
      <c r="A1658" t="s">
        <v>1057</v>
      </c>
      <c r="B1658">
        <v>3212</v>
      </c>
      <c r="C1658" t="s">
        <v>781</v>
      </c>
      <c r="D1658" s="237" t="e">
        <f>IF(#REF!&lt;&gt;"",#REF!,"")</f>
        <v>#REF!</v>
      </c>
      <c r="E1658" t="s">
        <v>647</v>
      </c>
      <c r="F1658" t="s">
        <v>651</v>
      </c>
    </row>
    <row r="1659" spans="1:6" x14ac:dyDescent="0.2">
      <c r="A1659" t="s">
        <v>1057</v>
      </c>
      <c r="B1659">
        <v>3214</v>
      </c>
      <c r="C1659" t="s">
        <v>798</v>
      </c>
      <c r="D1659" s="237" t="e">
        <f>IF(#REF!&lt;&gt;"",#REF!,"")</f>
        <v>#REF!</v>
      </c>
      <c r="E1659" t="s">
        <v>647</v>
      </c>
      <c r="F1659" t="s">
        <v>651</v>
      </c>
    </row>
    <row r="1660" spans="1:6" x14ac:dyDescent="0.2">
      <c r="A1660" t="s">
        <v>1057</v>
      </c>
      <c r="B1660">
        <v>3216</v>
      </c>
      <c r="C1660" t="s">
        <v>783</v>
      </c>
      <c r="D1660" s="237" t="e">
        <f>IF(#REF!&lt;&gt;"",#REF!,"")</f>
        <v>#REF!</v>
      </c>
      <c r="E1660" t="s">
        <v>647</v>
      </c>
      <c r="F1660" t="s">
        <v>651</v>
      </c>
    </row>
    <row r="1661" spans="1:6" x14ac:dyDescent="0.2">
      <c r="A1661" t="s">
        <v>1057</v>
      </c>
      <c r="B1661">
        <v>3218</v>
      </c>
      <c r="C1661" t="s">
        <v>785</v>
      </c>
      <c r="D1661" s="237" t="e">
        <f>IF(#REF!&lt;&gt;"",#REF!,"")</f>
        <v>#REF!</v>
      </c>
      <c r="E1661" t="s">
        <v>647</v>
      </c>
      <c r="F1661" t="s">
        <v>651</v>
      </c>
    </row>
    <row r="1662" spans="1:6" x14ac:dyDescent="0.2">
      <c r="A1662" t="s">
        <v>1057</v>
      </c>
      <c r="B1662">
        <v>3220</v>
      </c>
      <c r="C1662" t="s">
        <v>787</v>
      </c>
      <c r="D1662" s="237" t="e">
        <f>IF(#REF!&lt;&gt;"",#REF!,"")</f>
        <v>#REF!</v>
      </c>
      <c r="E1662" t="s">
        <v>647</v>
      </c>
      <c r="F1662" t="s">
        <v>651</v>
      </c>
    </row>
    <row r="1663" spans="1:6" x14ac:dyDescent="0.2">
      <c r="A1663" t="s">
        <v>1057</v>
      </c>
      <c r="B1663">
        <v>3222</v>
      </c>
      <c r="C1663" t="s">
        <v>970</v>
      </c>
      <c r="D1663" s="237" t="e">
        <f>IF(#REF!&lt;&gt;"",#REF!,"")</f>
        <v>#REF!</v>
      </c>
      <c r="E1663" t="s">
        <v>647</v>
      </c>
      <c r="F1663" t="s">
        <v>651</v>
      </c>
    </row>
    <row r="1664" spans="1:6" x14ac:dyDescent="0.2">
      <c r="A1664" t="s">
        <v>1057</v>
      </c>
      <c r="B1664">
        <v>3224</v>
      </c>
      <c r="C1664" t="s">
        <v>1059</v>
      </c>
      <c r="D1664" s="242" t="e">
        <f>IF(#REF!&lt;&gt;"",#REF!,"")</f>
        <v>#REF!</v>
      </c>
      <c r="E1664" t="s">
        <v>647</v>
      </c>
      <c r="F1664" t="s">
        <v>805</v>
      </c>
    </row>
    <row r="1665" spans="1:6" x14ac:dyDescent="0.2">
      <c r="A1665" t="s">
        <v>1060</v>
      </c>
      <c r="B1665">
        <v>3228</v>
      </c>
      <c r="C1665" t="s">
        <v>1061</v>
      </c>
      <c r="D1665" s="237" t="e">
        <f>IF(#REF!&lt;&gt;"",#REF!,"")</f>
        <v>#REF!</v>
      </c>
      <c r="E1665" t="s">
        <v>647</v>
      </c>
      <c r="F1665" t="s">
        <v>651</v>
      </c>
    </row>
    <row r="1666" spans="1:6" x14ac:dyDescent="0.2">
      <c r="A1666" t="s">
        <v>1060</v>
      </c>
      <c r="B1666">
        <v>3232</v>
      </c>
      <c r="C1666" t="s">
        <v>1062</v>
      </c>
      <c r="D1666" s="237" t="e">
        <f>IF(#REF!&lt;&gt;"",#REF!,"")</f>
        <v>#REF!</v>
      </c>
      <c r="E1666" t="s">
        <v>647</v>
      </c>
      <c r="F1666" t="s">
        <v>651</v>
      </c>
    </row>
    <row r="1667" spans="1:6" x14ac:dyDescent="0.2">
      <c r="A1667" t="s">
        <v>1060</v>
      </c>
      <c r="B1667">
        <v>3234</v>
      </c>
      <c r="C1667" t="s">
        <v>1063</v>
      </c>
      <c r="D1667" s="237" t="e">
        <f>IF(#REF!&lt;&gt;"",#REF!,"")</f>
        <v>#REF!</v>
      </c>
      <c r="E1667" t="s">
        <v>647</v>
      </c>
      <c r="F1667" t="s">
        <v>651</v>
      </c>
    </row>
    <row r="1668" spans="1:6" x14ac:dyDescent="0.2">
      <c r="A1668" t="s">
        <v>1060</v>
      </c>
      <c r="B1668">
        <v>3236</v>
      </c>
      <c r="C1668" t="s">
        <v>1064</v>
      </c>
      <c r="D1668" s="237" t="e">
        <f>IF(#REF!&lt;&gt;"",#REF!,"")</f>
        <v>#REF!</v>
      </c>
      <c r="E1668" t="s">
        <v>647</v>
      </c>
      <c r="F1668" t="s">
        <v>651</v>
      </c>
    </row>
    <row r="1669" spans="1:6" x14ac:dyDescent="0.2">
      <c r="A1669" t="s">
        <v>1060</v>
      </c>
      <c r="B1669">
        <v>3240</v>
      </c>
      <c r="C1669" t="s">
        <v>740</v>
      </c>
      <c r="D1669" s="237" t="e">
        <f>IF(#REF!&lt;&gt;"",#REF!,"")</f>
        <v>#REF!</v>
      </c>
      <c r="E1669" t="s">
        <v>647</v>
      </c>
      <c r="F1669" t="s">
        <v>651</v>
      </c>
    </row>
    <row r="1670" spans="1:6" x14ac:dyDescent="0.2">
      <c r="A1670" t="s">
        <v>1060</v>
      </c>
      <c r="B1670">
        <v>3242</v>
      </c>
      <c r="C1670" t="s">
        <v>1065</v>
      </c>
      <c r="D1670" s="237" t="e">
        <f>IF(#REF!&lt;&gt;"",#REF!,"")</f>
        <v>#REF!</v>
      </c>
      <c r="E1670" t="s">
        <v>647</v>
      </c>
      <c r="F1670" t="s">
        <v>651</v>
      </c>
    </row>
    <row r="1671" spans="1:6" x14ac:dyDescent="0.2">
      <c r="A1671" t="s">
        <v>1060</v>
      </c>
      <c r="B1671">
        <v>3244</v>
      </c>
      <c r="C1671" t="s">
        <v>1066</v>
      </c>
      <c r="D1671" s="237" t="e">
        <f>IF(#REF!&lt;&gt;"",#REF!,"")</f>
        <v>#REF!</v>
      </c>
      <c r="E1671" t="s">
        <v>647</v>
      </c>
      <c r="F1671" t="s">
        <v>651</v>
      </c>
    </row>
    <row r="1672" spans="1:6" x14ac:dyDescent="0.2">
      <c r="A1672" t="s">
        <v>1067</v>
      </c>
      <c r="B1672">
        <v>3247</v>
      </c>
      <c r="C1672" t="s">
        <v>1061</v>
      </c>
      <c r="D1672" s="237" t="e">
        <f>IF(#REF!&lt;&gt;"",#REF!,"")</f>
        <v>#REF!</v>
      </c>
      <c r="E1672" t="s">
        <v>647</v>
      </c>
      <c r="F1672" t="s">
        <v>651</v>
      </c>
    </row>
    <row r="1673" spans="1:6" x14ac:dyDescent="0.2">
      <c r="A1673" t="s">
        <v>1067</v>
      </c>
      <c r="B1673">
        <v>3249</v>
      </c>
      <c r="C1673" t="s">
        <v>803</v>
      </c>
      <c r="D1673" s="237" t="e">
        <f>IF(#REF!&lt;&gt;"",#REF!,"")</f>
        <v>#REF!</v>
      </c>
      <c r="E1673" t="s">
        <v>647</v>
      </c>
      <c r="F1673" t="s">
        <v>651</v>
      </c>
    </row>
    <row r="1674" spans="1:6" x14ac:dyDescent="0.2">
      <c r="A1674" t="s">
        <v>1067</v>
      </c>
      <c r="B1674">
        <v>3252</v>
      </c>
      <c r="C1674" t="s">
        <v>1068</v>
      </c>
      <c r="D1674" s="237" t="e">
        <f>IF(#REF!&lt;&gt;"",#REF!,"")</f>
        <v>#REF!</v>
      </c>
      <c r="E1674" t="s">
        <v>647</v>
      </c>
      <c r="F1674" t="s">
        <v>651</v>
      </c>
    </row>
    <row r="1675" spans="1:6" x14ac:dyDescent="0.2">
      <c r="A1675" t="s">
        <v>1067</v>
      </c>
      <c r="B1675">
        <v>3254</v>
      </c>
      <c r="C1675" t="s">
        <v>1062</v>
      </c>
      <c r="D1675" s="237" t="e">
        <f>IF(#REF!&lt;&gt;"",#REF!,"")</f>
        <v>#REF!</v>
      </c>
      <c r="E1675" t="s">
        <v>647</v>
      </c>
      <c r="F1675" t="s">
        <v>651</v>
      </c>
    </row>
    <row r="1676" spans="1:6" x14ac:dyDescent="0.2">
      <c r="A1676" t="s">
        <v>1067</v>
      </c>
      <c r="B1676">
        <v>3256</v>
      </c>
      <c r="C1676" t="s">
        <v>991</v>
      </c>
      <c r="D1676" s="237" t="e">
        <f>IF(#REF!&lt;&gt;"",#REF!,"")</f>
        <v>#REF!</v>
      </c>
      <c r="E1676" t="s">
        <v>647</v>
      </c>
      <c r="F1676" t="s">
        <v>651</v>
      </c>
    </row>
    <row r="1677" spans="1:6" x14ac:dyDescent="0.2">
      <c r="A1677" t="s">
        <v>1067</v>
      </c>
      <c r="B1677">
        <v>3259</v>
      </c>
      <c r="C1677" t="s">
        <v>1069</v>
      </c>
      <c r="D1677" s="237" t="e">
        <f>IF(#REF!&lt;&gt;"",#REF!,"")</f>
        <v>#REF!</v>
      </c>
      <c r="E1677" t="s">
        <v>647</v>
      </c>
      <c r="F1677" t="s">
        <v>651</v>
      </c>
    </row>
    <row r="1678" spans="1:6" x14ac:dyDescent="0.2">
      <c r="A1678" t="s">
        <v>1067</v>
      </c>
      <c r="B1678">
        <v>3263</v>
      </c>
      <c r="C1678" t="s">
        <v>1070</v>
      </c>
      <c r="D1678" s="237" t="e">
        <f>IF(#REF!&lt;&gt;"",#REF!,"")</f>
        <v>#REF!</v>
      </c>
      <c r="E1678" t="s">
        <v>647</v>
      </c>
      <c r="F1678" t="s">
        <v>651</v>
      </c>
    </row>
    <row r="1679" spans="1:6" x14ac:dyDescent="0.2">
      <c r="A1679" t="s">
        <v>1067</v>
      </c>
      <c r="B1679">
        <v>3265</v>
      </c>
      <c r="C1679" t="s">
        <v>1071</v>
      </c>
      <c r="D1679" s="237" t="e">
        <f>IF(#REF!&lt;&gt;"",#REF!,"")</f>
        <v>#REF!</v>
      </c>
      <c r="E1679" t="s">
        <v>647</v>
      </c>
      <c r="F1679" t="s">
        <v>651</v>
      </c>
    </row>
    <row r="1680" spans="1:6" x14ac:dyDescent="0.2">
      <c r="A1680" t="s">
        <v>1067</v>
      </c>
      <c r="B1680">
        <v>3267</v>
      </c>
      <c r="C1680" t="s">
        <v>1072</v>
      </c>
      <c r="D1680" s="237" t="e">
        <f>IF(#REF!&lt;&gt;"",#REF!,"")</f>
        <v>#REF!</v>
      </c>
      <c r="E1680" t="s">
        <v>647</v>
      </c>
      <c r="F1680" t="s">
        <v>651</v>
      </c>
    </row>
    <row r="1681" spans="1:6" x14ac:dyDescent="0.2">
      <c r="A1681" t="s">
        <v>1067</v>
      </c>
      <c r="B1681">
        <v>3274</v>
      </c>
      <c r="C1681" t="s">
        <v>957</v>
      </c>
      <c r="D1681" s="237" t="e">
        <f>IF(#REF!&lt;&gt;"",#REF!,"")</f>
        <v>#REF!</v>
      </c>
      <c r="E1681" t="s">
        <v>647</v>
      </c>
      <c r="F1681" t="s">
        <v>651</v>
      </c>
    </row>
    <row r="1682" spans="1:6" x14ac:dyDescent="0.2">
      <c r="A1682" t="s">
        <v>1067</v>
      </c>
      <c r="B1682">
        <v>3275</v>
      </c>
      <c r="C1682" t="s">
        <v>833</v>
      </c>
      <c r="D1682" s="237" t="e">
        <f>IF(#REF!&lt;&gt;"",#REF!,"")</f>
        <v>#REF!</v>
      </c>
      <c r="E1682" t="s">
        <v>647</v>
      </c>
      <c r="F1682" t="s">
        <v>651</v>
      </c>
    </row>
    <row r="1683" spans="1:6" x14ac:dyDescent="0.2">
      <c r="A1683" t="s">
        <v>1067</v>
      </c>
      <c r="B1683">
        <v>3276</v>
      </c>
      <c r="C1683" t="s">
        <v>755</v>
      </c>
      <c r="D1683" s="237" t="e">
        <f>IF(#REF!&lt;&gt;"",#REF!,"")</f>
        <v>#REF!</v>
      </c>
      <c r="E1683" t="s">
        <v>647</v>
      </c>
      <c r="F1683" t="s">
        <v>651</v>
      </c>
    </row>
    <row r="1684" spans="1:6" x14ac:dyDescent="0.2">
      <c r="A1684" t="s">
        <v>1067</v>
      </c>
      <c r="B1684">
        <v>3277</v>
      </c>
      <c r="C1684" t="s">
        <v>756</v>
      </c>
      <c r="D1684" s="237" t="e">
        <f>IF(#REF!&lt;&gt;"",#REF!,"")</f>
        <v>#REF!</v>
      </c>
      <c r="E1684" t="s">
        <v>647</v>
      </c>
      <c r="F1684" t="s">
        <v>651</v>
      </c>
    </row>
    <row r="1685" spans="1:6" x14ac:dyDescent="0.2">
      <c r="A1685" t="s">
        <v>1067</v>
      </c>
      <c r="B1685">
        <v>3279</v>
      </c>
      <c r="C1685" t="s">
        <v>696</v>
      </c>
      <c r="D1685" s="237" t="e">
        <f>IF(#REF!&lt;&gt;"",#REF!,"")</f>
        <v>#REF!</v>
      </c>
      <c r="E1685" t="s">
        <v>647</v>
      </c>
      <c r="F1685" t="s">
        <v>651</v>
      </c>
    </row>
    <row r="1686" spans="1:6" x14ac:dyDescent="0.2">
      <c r="A1686" t="s">
        <v>1067</v>
      </c>
      <c r="B1686">
        <v>3281</v>
      </c>
      <c r="C1686" t="s">
        <v>940</v>
      </c>
      <c r="D1686" s="237" t="e">
        <f>IF(#REF!&lt;&gt;"",#REF!,"")</f>
        <v>#REF!</v>
      </c>
      <c r="E1686" t="s">
        <v>647</v>
      </c>
      <c r="F1686" t="s">
        <v>651</v>
      </c>
    </row>
    <row r="1687" spans="1:6" x14ac:dyDescent="0.2">
      <c r="A1687" t="s">
        <v>1067</v>
      </c>
      <c r="B1687">
        <v>3284</v>
      </c>
      <c r="C1687" t="s">
        <v>951</v>
      </c>
      <c r="D1687" s="237" t="e">
        <f>IF(#REF!&lt;&gt;"",#REF!,"")</f>
        <v>#REF!</v>
      </c>
      <c r="E1687" t="s">
        <v>647</v>
      </c>
      <c r="F1687" t="s">
        <v>651</v>
      </c>
    </row>
    <row r="1688" spans="1:6" x14ac:dyDescent="0.2">
      <c r="A1688" t="s">
        <v>1073</v>
      </c>
      <c r="B1688">
        <v>3294</v>
      </c>
      <c r="C1688" t="s">
        <v>706</v>
      </c>
      <c r="D1688" s="237" t="e">
        <f>IF(#REF!&lt;&gt;"",#REF!,"")</f>
        <v>#REF!</v>
      </c>
      <c r="E1688" t="s">
        <v>647</v>
      </c>
      <c r="F1688" t="s">
        <v>651</v>
      </c>
    </row>
    <row r="1689" spans="1:6" x14ac:dyDescent="0.2">
      <c r="A1689" t="s">
        <v>1073</v>
      </c>
      <c r="B1689">
        <v>3296</v>
      </c>
      <c r="C1689" t="s">
        <v>1074</v>
      </c>
      <c r="D1689" s="246" t="e">
        <f>IF(#REF!&lt;&gt;"",#REF!,"")</f>
        <v>#REF!</v>
      </c>
      <c r="E1689" t="s">
        <v>647</v>
      </c>
      <c r="F1689" t="s">
        <v>1075</v>
      </c>
    </row>
    <row r="1690" spans="1:6" x14ac:dyDescent="0.2">
      <c r="A1690" t="s">
        <v>1073</v>
      </c>
      <c r="B1690">
        <v>3297</v>
      </c>
      <c r="C1690" t="s">
        <v>710</v>
      </c>
      <c r="D1690" s="237" t="e">
        <f>IF(#REF!&lt;&gt;"",#REF!,"")</f>
        <v>#REF!</v>
      </c>
      <c r="E1690" t="s">
        <v>647</v>
      </c>
      <c r="F1690" t="s">
        <v>651</v>
      </c>
    </row>
    <row r="1691" spans="1:6" x14ac:dyDescent="0.2">
      <c r="A1691" t="s">
        <v>1073</v>
      </c>
      <c r="B1691">
        <v>3299</v>
      </c>
      <c r="C1691" t="s">
        <v>673</v>
      </c>
      <c r="D1691" s="237" t="e">
        <f>IF(#REF!&lt;&gt;"",#REF!,"")</f>
        <v>#REF!</v>
      </c>
      <c r="E1691" t="s">
        <v>647</v>
      </c>
      <c r="F1691" t="s">
        <v>651</v>
      </c>
    </row>
    <row r="1692" spans="1:6" x14ac:dyDescent="0.2">
      <c r="A1692" t="s">
        <v>1073</v>
      </c>
      <c r="B1692">
        <v>3301</v>
      </c>
      <c r="C1692" t="s">
        <v>1076</v>
      </c>
      <c r="D1692" s="246" t="e">
        <f>IF(#REF!&lt;&gt;"",#REF!,"")</f>
        <v>#REF!</v>
      </c>
      <c r="E1692" t="s">
        <v>647</v>
      </c>
      <c r="F1692" t="s">
        <v>1075</v>
      </c>
    </row>
    <row r="1693" spans="1:6" x14ac:dyDescent="0.2">
      <c r="A1693" t="s">
        <v>1073</v>
      </c>
      <c r="B1693">
        <v>3302</v>
      </c>
      <c r="C1693" t="s">
        <v>716</v>
      </c>
      <c r="D1693" s="237" t="e">
        <f>IF(#REF!&lt;&gt;"",#REF!,"")</f>
        <v>#REF!</v>
      </c>
      <c r="E1693" t="s">
        <v>647</v>
      </c>
      <c r="F1693" t="s">
        <v>651</v>
      </c>
    </row>
    <row r="1694" spans="1:6" x14ac:dyDescent="0.2">
      <c r="A1694" t="s">
        <v>1073</v>
      </c>
      <c r="B1694">
        <v>3307</v>
      </c>
      <c r="C1694" t="s">
        <v>739</v>
      </c>
      <c r="D1694" s="237" t="e">
        <f>IF(#REF!&lt;&gt;"",#REF!,"")</f>
        <v>#REF!</v>
      </c>
      <c r="E1694" t="s">
        <v>647</v>
      </c>
      <c r="F1694" t="s">
        <v>651</v>
      </c>
    </row>
    <row r="1695" spans="1:6" x14ac:dyDescent="0.2">
      <c r="A1695" t="s">
        <v>1073</v>
      </c>
      <c r="B1695">
        <v>3309</v>
      </c>
      <c r="C1695" t="s">
        <v>684</v>
      </c>
      <c r="D1695" s="237" t="e">
        <f>IF(#REF!&lt;&gt;"",#REF!,"")</f>
        <v>#REF!</v>
      </c>
      <c r="E1695" t="s">
        <v>647</v>
      </c>
      <c r="F1695" t="s">
        <v>651</v>
      </c>
    </row>
    <row r="1696" spans="1:6" x14ac:dyDescent="0.2">
      <c r="A1696" t="s">
        <v>1073</v>
      </c>
      <c r="B1696">
        <v>3311</v>
      </c>
      <c r="C1696" t="s">
        <v>743</v>
      </c>
      <c r="D1696" s="237" t="e">
        <f>IF(#REF!&lt;&gt;"",#REF!,"")</f>
        <v>#REF!</v>
      </c>
      <c r="E1696" t="s">
        <v>647</v>
      </c>
      <c r="F1696" t="s">
        <v>651</v>
      </c>
    </row>
    <row r="1697" spans="1:6" x14ac:dyDescent="0.2">
      <c r="A1697" t="s">
        <v>1073</v>
      </c>
      <c r="B1697">
        <v>3313</v>
      </c>
      <c r="C1697" t="s">
        <v>686</v>
      </c>
      <c r="D1697" s="237" t="e">
        <f>IF(#REF!&lt;&gt;"",#REF!,"")</f>
        <v>#REF!</v>
      </c>
      <c r="E1697" t="s">
        <v>647</v>
      </c>
      <c r="F1697" t="s">
        <v>651</v>
      </c>
    </row>
    <row r="1698" spans="1:6" x14ac:dyDescent="0.2">
      <c r="A1698" t="s">
        <v>1073</v>
      </c>
      <c r="B1698">
        <v>3315</v>
      </c>
      <c r="C1698" t="s">
        <v>747</v>
      </c>
      <c r="D1698" s="237" t="e">
        <f>IF(#REF!&lt;&gt;"",#REF!,"")</f>
        <v>#REF!</v>
      </c>
      <c r="E1698" t="s">
        <v>647</v>
      </c>
      <c r="F1698" t="s">
        <v>651</v>
      </c>
    </row>
    <row r="1699" spans="1:6" x14ac:dyDescent="0.2">
      <c r="A1699" t="s">
        <v>1073</v>
      </c>
      <c r="B1699">
        <v>3317</v>
      </c>
      <c r="C1699" t="s">
        <v>688</v>
      </c>
      <c r="D1699" s="237" t="e">
        <f>IF(#REF!&lt;&gt;"",#REF!,"")</f>
        <v>#REF!</v>
      </c>
      <c r="E1699" t="s">
        <v>647</v>
      </c>
      <c r="F1699" t="s">
        <v>651</v>
      </c>
    </row>
    <row r="1700" spans="1:6" x14ac:dyDescent="0.2">
      <c r="A1700" t="s">
        <v>1073</v>
      </c>
      <c r="B1700">
        <v>3319</v>
      </c>
      <c r="C1700" t="s">
        <v>1077</v>
      </c>
      <c r="D1700" s="237" t="e">
        <f>IF(#REF!&lt;&gt;"",#REF!,"")</f>
        <v>#REF!</v>
      </c>
      <c r="E1700" t="s">
        <v>647</v>
      </c>
      <c r="F1700" t="s">
        <v>651</v>
      </c>
    </row>
    <row r="1701" spans="1:6" x14ac:dyDescent="0.2">
      <c r="A1701" t="s">
        <v>1073</v>
      </c>
      <c r="B1701">
        <v>3321</v>
      </c>
      <c r="C1701" t="s">
        <v>1078</v>
      </c>
      <c r="D1701" s="237" t="e">
        <f>IF(#REF!&lt;&gt;"",#REF!,"")</f>
        <v>#REF!</v>
      </c>
      <c r="E1701" t="s">
        <v>647</v>
      </c>
      <c r="F1701" t="s">
        <v>651</v>
      </c>
    </row>
    <row r="1702" spans="1:6" x14ac:dyDescent="0.2">
      <c r="A1702" t="s">
        <v>1073</v>
      </c>
      <c r="B1702">
        <v>3332</v>
      </c>
      <c r="C1702" t="s">
        <v>811</v>
      </c>
      <c r="D1702" s="237" t="e">
        <f>IF(#REF!&lt;&gt;"",#REF!,"")</f>
        <v>#REF!</v>
      </c>
      <c r="E1702" t="s">
        <v>647</v>
      </c>
      <c r="F1702" t="s">
        <v>651</v>
      </c>
    </row>
    <row r="1703" spans="1:6" x14ac:dyDescent="0.2">
      <c r="A1703" t="s">
        <v>1073</v>
      </c>
      <c r="B1703">
        <v>3333</v>
      </c>
      <c r="C1703" t="s">
        <v>971</v>
      </c>
      <c r="D1703" s="237" t="e">
        <f>IF(#REF!&lt;&gt;"",#REF!,"")</f>
        <v>#REF!</v>
      </c>
      <c r="E1703" t="s">
        <v>647</v>
      </c>
      <c r="F1703" t="s">
        <v>651</v>
      </c>
    </row>
    <row r="1704" spans="1:6" x14ac:dyDescent="0.2">
      <c r="A1704" t="s">
        <v>1073</v>
      </c>
      <c r="B1704">
        <v>3334</v>
      </c>
      <c r="C1704" t="s">
        <v>812</v>
      </c>
      <c r="D1704" s="237" t="e">
        <f>IF(#REF!&lt;&gt;"",#REF!,"")</f>
        <v>#REF!</v>
      </c>
      <c r="E1704" t="s">
        <v>647</v>
      </c>
      <c r="F1704" t="s">
        <v>651</v>
      </c>
    </row>
    <row r="1705" spans="1:6" x14ac:dyDescent="0.2">
      <c r="A1705" t="s">
        <v>1073</v>
      </c>
      <c r="B1705">
        <v>3335</v>
      </c>
      <c r="C1705" t="s">
        <v>992</v>
      </c>
      <c r="D1705" s="237" t="e">
        <f>IF(#REF!&lt;&gt;"",#REF!,"")</f>
        <v>#REF!</v>
      </c>
      <c r="E1705" t="s">
        <v>647</v>
      </c>
      <c r="F1705" t="s">
        <v>651</v>
      </c>
    </row>
    <row r="1706" spans="1:6" x14ac:dyDescent="0.2">
      <c r="A1706" t="s">
        <v>1073</v>
      </c>
      <c r="B1706">
        <v>3336</v>
      </c>
      <c r="C1706" t="s">
        <v>813</v>
      </c>
      <c r="D1706" s="237" t="e">
        <f>IF(#REF!&lt;&gt;"",#REF!,"")</f>
        <v>#REF!</v>
      </c>
      <c r="E1706" t="s">
        <v>647</v>
      </c>
      <c r="F1706" t="s">
        <v>651</v>
      </c>
    </row>
    <row r="1707" spans="1:6" x14ac:dyDescent="0.2">
      <c r="A1707" t="s">
        <v>1073</v>
      </c>
      <c r="B1707">
        <v>3337</v>
      </c>
      <c r="C1707" t="s">
        <v>1079</v>
      </c>
      <c r="D1707" s="237" t="e">
        <f>IF(#REF!&lt;&gt;"",#REF!,"")</f>
        <v>#REF!</v>
      </c>
      <c r="E1707" t="s">
        <v>647</v>
      </c>
      <c r="F1707" t="s">
        <v>651</v>
      </c>
    </row>
    <row r="1708" spans="1:6" x14ac:dyDescent="0.2">
      <c r="A1708" t="s">
        <v>1080</v>
      </c>
      <c r="B1708">
        <v>3340</v>
      </c>
      <c r="C1708" t="s">
        <v>1081</v>
      </c>
      <c r="D1708" s="237" t="e">
        <f>IF(#REF!&lt;&gt;"",#REF!,"")</f>
        <v>#REF!</v>
      </c>
      <c r="E1708" t="s">
        <v>647</v>
      </c>
      <c r="F1708" t="s">
        <v>651</v>
      </c>
    </row>
    <row r="1709" spans="1:6" x14ac:dyDescent="0.2">
      <c r="A1709" t="s">
        <v>1080</v>
      </c>
      <c r="B1709">
        <v>3344</v>
      </c>
      <c r="C1709" t="s">
        <v>981</v>
      </c>
      <c r="D1709" s="237" t="e">
        <f>IF(#REF!&lt;&gt;"",#REF!,"")</f>
        <v>#REF!</v>
      </c>
      <c r="E1709" t="s">
        <v>647</v>
      </c>
      <c r="F1709" t="s">
        <v>651</v>
      </c>
    </row>
    <row r="1710" spans="1:6" x14ac:dyDescent="0.2">
      <c r="A1710" t="s">
        <v>1080</v>
      </c>
      <c r="B1710">
        <v>3346</v>
      </c>
      <c r="C1710" t="s">
        <v>902</v>
      </c>
      <c r="D1710" s="237" t="e">
        <f>IF(#REF!&lt;&gt;"",#REF!,"")</f>
        <v>#REF!</v>
      </c>
      <c r="E1710" t="s">
        <v>647</v>
      </c>
      <c r="F1710" t="s">
        <v>651</v>
      </c>
    </row>
    <row r="1711" spans="1:6" x14ac:dyDescent="0.2">
      <c r="A1711" t="s">
        <v>1080</v>
      </c>
      <c r="B1711">
        <v>3350</v>
      </c>
      <c r="C1711" t="s">
        <v>917</v>
      </c>
      <c r="D1711" s="237" t="e">
        <f>IF(#REF!&lt;&gt;"",#REF!,"")</f>
        <v>#REF!</v>
      </c>
      <c r="E1711" t="s">
        <v>647</v>
      </c>
      <c r="F1711" t="s">
        <v>651</v>
      </c>
    </row>
    <row r="1712" spans="1:6" x14ac:dyDescent="0.2">
      <c r="A1712" t="s">
        <v>1080</v>
      </c>
      <c r="B1712">
        <v>3352</v>
      </c>
      <c r="C1712" t="s">
        <v>925</v>
      </c>
      <c r="D1712" s="237" t="e">
        <f>IF(#REF!&lt;&gt;"",#REF!,"")</f>
        <v>#REF!</v>
      </c>
      <c r="E1712" t="s">
        <v>647</v>
      </c>
      <c r="F1712" t="s">
        <v>651</v>
      </c>
    </row>
    <row r="1713" spans="1:6" x14ac:dyDescent="0.2">
      <c r="A1713" t="s">
        <v>1080</v>
      </c>
      <c r="B1713">
        <v>3354</v>
      </c>
      <c r="C1713" t="s">
        <v>937</v>
      </c>
      <c r="D1713" s="237" t="e">
        <f>IF(#REF!&lt;&gt;"",#REF!,"")</f>
        <v>#REF!</v>
      </c>
      <c r="E1713" t="s">
        <v>647</v>
      </c>
      <c r="F1713" t="s">
        <v>651</v>
      </c>
    </row>
    <row r="1714" spans="1:6" x14ac:dyDescent="0.2">
      <c r="A1714" t="s">
        <v>1082</v>
      </c>
      <c r="B1714">
        <v>3361</v>
      </c>
      <c r="C1714" t="s">
        <v>652</v>
      </c>
      <c r="D1714" s="238" t="e">
        <f>IF(#REF!&lt;&gt;"",#REF!,"")</f>
        <v>#REF!</v>
      </c>
      <c r="E1714" t="s">
        <v>647</v>
      </c>
      <c r="F1714" t="s">
        <v>668</v>
      </c>
    </row>
    <row r="1715" spans="1:6" x14ac:dyDescent="0.2">
      <c r="A1715" t="s">
        <v>1082</v>
      </c>
      <c r="B1715">
        <v>3362</v>
      </c>
      <c r="C1715" t="s">
        <v>1083</v>
      </c>
      <c r="D1715" s="237" t="e">
        <f>IF(#REF!&lt;&gt;"",#REF!,"")</f>
        <v>#REF!</v>
      </c>
      <c r="E1715" t="s">
        <v>647</v>
      </c>
      <c r="F1715" t="s">
        <v>651</v>
      </c>
    </row>
    <row r="1716" spans="1:6" x14ac:dyDescent="0.2">
      <c r="A1716" t="s">
        <v>1082</v>
      </c>
      <c r="B1716">
        <v>3363</v>
      </c>
      <c r="C1716" t="s">
        <v>1063</v>
      </c>
      <c r="D1716" s="237" t="e">
        <f>IF(#REF!&lt;&gt;"",#REF!,"")</f>
        <v>#REF!</v>
      </c>
      <c r="E1716" t="s">
        <v>647</v>
      </c>
      <c r="F1716" t="s">
        <v>651</v>
      </c>
    </row>
    <row r="1717" spans="1:6" x14ac:dyDescent="0.2">
      <c r="A1717" t="s">
        <v>1082</v>
      </c>
      <c r="B1717">
        <v>3365</v>
      </c>
      <c r="C1717" t="s">
        <v>943</v>
      </c>
      <c r="D1717" s="237" t="e">
        <f>IF(#REF!&lt;&gt;"",#REF!,"")</f>
        <v>#REF!</v>
      </c>
      <c r="E1717" t="s">
        <v>647</v>
      </c>
      <c r="F1717" t="s">
        <v>651</v>
      </c>
    </row>
    <row r="1718" spans="1:6" x14ac:dyDescent="0.2">
      <c r="A1718" t="s">
        <v>1082</v>
      </c>
      <c r="B1718">
        <v>3367</v>
      </c>
      <c r="C1718" t="s">
        <v>806</v>
      </c>
      <c r="D1718" s="237" t="e">
        <f>IF(#REF!&lt;&gt;"",#REF!,"")</f>
        <v>#REF!</v>
      </c>
      <c r="E1718" t="s">
        <v>647</v>
      </c>
      <c r="F1718" t="s">
        <v>651</v>
      </c>
    </row>
    <row r="1719" spans="1:6" x14ac:dyDescent="0.2">
      <c r="A1719" t="s">
        <v>1082</v>
      </c>
      <c r="B1719">
        <v>3369</v>
      </c>
      <c r="C1719" t="s">
        <v>655</v>
      </c>
      <c r="D1719" s="237" t="e">
        <f>IF(#REF!&lt;&gt;"",#REF!,"")</f>
        <v>#REF!</v>
      </c>
      <c r="E1719" t="s">
        <v>647</v>
      </c>
      <c r="F1719" t="s">
        <v>651</v>
      </c>
    </row>
    <row r="1720" spans="1:6" x14ac:dyDescent="0.2">
      <c r="A1720" t="s">
        <v>1082</v>
      </c>
      <c r="B1720">
        <v>3372</v>
      </c>
      <c r="C1720" t="s">
        <v>965</v>
      </c>
      <c r="D1720" s="237" t="e">
        <f>IF(#REF!&lt;&gt;"",#REF!,"")</f>
        <v>#REF!</v>
      </c>
      <c r="E1720" t="s">
        <v>647</v>
      </c>
      <c r="F1720" t="s">
        <v>651</v>
      </c>
    </row>
    <row r="1721" spans="1:6" x14ac:dyDescent="0.2">
      <c r="A1721" t="s">
        <v>1082</v>
      </c>
      <c r="B1721">
        <v>3374</v>
      </c>
      <c r="C1721" t="s">
        <v>949</v>
      </c>
      <c r="D1721" s="237" t="e">
        <f>IF(#REF!&lt;&gt;"",#REF!,"")</f>
        <v>#REF!</v>
      </c>
      <c r="E1721" t="s">
        <v>647</v>
      </c>
      <c r="F1721" t="s">
        <v>651</v>
      </c>
    </row>
    <row r="1722" spans="1:6" x14ac:dyDescent="0.2">
      <c r="A1722" t="s">
        <v>1082</v>
      </c>
      <c r="B1722">
        <v>3376</v>
      </c>
      <c r="C1722" t="s">
        <v>661</v>
      </c>
      <c r="D1722" s="237" t="e">
        <f>IF(#REF!&lt;&gt;"",#REF!,"")</f>
        <v>#REF!</v>
      </c>
      <c r="E1722" t="s">
        <v>647</v>
      </c>
      <c r="F1722" t="s">
        <v>651</v>
      </c>
    </row>
    <row r="1723" spans="1:6" x14ac:dyDescent="0.2">
      <c r="A1723" t="s">
        <v>1082</v>
      </c>
      <c r="B1723">
        <v>3379</v>
      </c>
      <c r="C1723" t="s">
        <v>810</v>
      </c>
      <c r="D1723" s="237" t="e">
        <f>IF(#REF!&lt;&gt;"",#REF!,"")</f>
        <v>#REF!</v>
      </c>
      <c r="E1723" t="s">
        <v>647</v>
      </c>
      <c r="F1723" t="s">
        <v>651</v>
      </c>
    </row>
    <row r="1724" spans="1:6" x14ac:dyDescent="0.2">
      <c r="A1724" t="s">
        <v>1082</v>
      </c>
      <c r="B1724">
        <v>3381</v>
      </c>
      <c r="C1724" t="s">
        <v>796</v>
      </c>
      <c r="D1724" s="237" t="e">
        <f>IF(#REF!&lt;&gt;"",#REF!,"")</f>
        <v>#REF!</v>
      </c>
      <c r="E1724" t="s">
        <v>647</v>
      </c>
      <c r="F1724" t="s">
        <v>651</v>
      </c>
    </row>
    <row r="1725" spans="1:6" x14ac:dyDescent="0.2">
      <c r="A1725" t="s">
        <v>1082</v>
      </c>
      <c r="B1725">
        <v>3383</v>
      </c>
      <c r="C1725" t="s">
        <v>1084</v>
      </c>
      <c r="D1725" s="237" t="e">
        <f>IF(#REF!&lt;&gt;"",#REF!,"")</f>
        <v>#REF!</v>
      </c>
      <c r="E1725" t="s">
        <v>647</v>
      </c>
      <c r="F1725" t="s">
        <v>651</v>
      </c>
    </row>
    <row r="1726" spans="1:6" x14ac:dyDescent="0.2">
      <c r="A1726" t="s">
        <v>1085</v>
      </c>
      <c r="B1726">
        <v>3387</v>
      </c>
      <c r="C1726" t="s">
        <v>803</v>
      </c>
      <c r="D1726" s="237" t="e">
        <f>IF(#REF!&lt;&gt;"",#REF!,"")</f>
        <v>#REF!</v>
      </c>
      <c r="E1726" t="s">
        <v>647</v>
      </c>
      <c r="F1726" t="s">
        <v>651</v>
      </c>
    </row>
    <row r="1727" spans="1:6" x14ac:dyDescent="0.2">
      <c r="A1727" t="s">
        <v>1085</v>
      </c>
      <c r="B1727">
        <v>3389</v>
      </c>
      <c r="C1727" t="s">
        <v>707</v>
      </c>
      <c r="D1727" s="238" t="e">
        <f>IF(#REF!&lt;&gt;"",#REF!,"")</f>
        <v>#REF!</v>
      </c>
      <c r="E1727" t="s">
        <v>647</v>
      </c>
      <c r="F1727" t="s">
        <v>668</v>
      </c>
    </row>
    <row r="1728" spans="1:6" x14ac:dyDescent="0.2">
      <c r="A1728" t="s">
        <v>1085</v>
      </c>
      <c r="B1728">
        <v>3392</v>
      </c>
      <c r="C1728" t="s">
        <v>807</v>
      </c>
      <c r="D1728" s="237" t="e">
        <f>IF(#REF!&lt;&gt;"",#REF!,"")</f>
        <v>#REF!</v>
      </c>
      <c r="E1728" t="s">
        <v>647</v>
      </c>
      <c r="F1728" t="s">
        <v>651</v>
      </c>
    </row>
    <row r="1729" spans="1:6" x14ac:dyDescent="0.2">
      <c r="A1729" t="s">
        <v>1085</v>
      </c>
      <c r="B1729">
        <v>3394</v>
      </c>
      <c r="C1729" t="s">
        <v>955</v>
      </c>
      <c r="D1729" s="237" t="e">
        <f>IF(#REF!&lt;&gt;"",#REF!,"")</f>
        <v>#REF!</v>
      </c>
      <c r="E1729" t="s">
        <v>647</v>
      </c>
      <c r="F1729" t="s">
        <v>651</v>
      </c>
    </row>
    <row r="1730" spans="1:6" x14ac:dyDescent="0.2">
      <c r="A1730" t="s">
        <v>1085</v>
      </c>
      <c r="B1730">
        <v>3396</v>
      </c>
      <c r="C1730" t="s">
        <v>823</v>
      </c>
      <c r="D1730" s="237" t="e">
        <f>IF(#REF!&lt;&gt;"",#REF!,"")</f>
        <v>#REF!</v>
      </c>
      <c r="E1730" t="s">
        <v>647</v>
      </c>
      <c r="F1730" t="s">
        <v>651</v>
      </c>
    </row>
    <row r="1731" spans="1:6" x14ac:dyDescent="0.2">
      <c r="A1731" t="s">
        <v>1085</v>
      </c>
      <c r="B1731">
        <v>3400</v>
      </c>
      <c r="C1731" t="s">
        <v>957</v>
      </c>
      <c r="D1731" s="237" t="e">
        <f>IF(#REF!&lt;&gt;"",#REF!,"")</f>
        <v>#REF!</v>
      </c>
      <c r="E1731" t="s">
        <v>647</v>
      </c>
      <c r="F1731" t="s">
        <v>651</v>
      </c>
    </row>
    <row r="1732" spans="1:6" x14ac:dyDescent="0.2">
      <c r="A1732" t="s">
        <v>1085</v>
      </c>
      <c r="B1732">
        <v>3402</v>
      </c>
      <c r="C1732" t="s">
        <v>809</v>
      </c>
      <c r="D1732" s="237" t="e">
        <f>IF(#REF!&lt;&gt;"",#REF!,"")</f>
        <v>#REF!</v>
      </c>
      <c r="E1732" t="s">
        <v>647</v>
      </c>
      <c r="F1732" t="s">
        <v>651</v>
      </c>
    </row>
    <row r="1733" spans="1:6" x14ac:dyDescent="0.2">
      <c r="A1733" t="s">
        <v>1085</v>
      </c>
      <c r="B1733">
        <v>3404</v>
      </c>
      <c r="C1733" t="s">
        <v>944</v>
      </c>
      <c r="D1733" s="237" t="e">
        <f>IF(#REF!&lt;&gt;"",#REF!,"")</f>
        <v>#REF!</v>
      </c>
      <c r="E1733" t="s">
        <v>647</v>
      </c>
      <c r="F1733" t="s">
        <v>651</v>
      </c>
    </row>
    <row r="1734" spans="1:6" x14ac:dyDescent="0.2">
      <c r="A1734" t="s">
        <v>1085</v>
      </c>
      <c r="B1734">
        <v>3406</v>
      </c>
      <c r="C1734" t="s">
        <v>968</v>
      </c>
      <c r="D1734" s="237" t="e">
        <f>IF(#REF!&lt;&gt;"",#REF!,"")</f>
        <v>#REF!</v>
      </c>
      <c r="E1734" t="s">
        <v>647</v>
      </c>
      <c r="F1734" t="s">
        <v>651</v>
      </c>
    </row>
    <row r="1735" spans="1:6" x14ac:dyDescent="0.2">
      <c r="A1735" t="s">
        <v>1085</v>
      </c>
      <c r="B1735">
        <v>3408</v>
      </c>
      <c r="C1735" t="s">
        <v>1086</v>
      </c>
      <c r="D1735" s="237" t="e">
        <f>IF(#REF!&lt;&gt;"",#REF!,"")</f>
        <v>#REF!</v>
      </c>
      <c r="E1735" t="s">
        <v>647</v>
      </c>
      <c r="F1735" t="s">
        <v>651</v>
      </c>
    </row>
    <row r="1736" spans="1:6" x14ac:dyDescent="0.2">
      <c r="A1736" t="s">
        <v>1087</v>
      </c>
      <c r="B1736">
        <v>3413</v>
      </c>
      <c r="C1736" t="s">
        <v>1088</v>
      </c>
      <c r="D1736" s="237" t="e">
        <f>IF('P21(世田谷区)'!#REF!&lt;&gt;"",'P21(世田谷区)'!#REF!,"")</f>
        <v>#REF!</v>
      </c>
      <c r="E1736" t="s">
        <v>647</v>
      </c>
      <c r="F1736" t="s">
        <v>651</v>
      </c>
    </row>
    <row r="1737" spans="1:6" x14ac:dyDescent="0.2">
      <c r="A1737" t="s">
        <v>1087</v>
      </c>
      <c r="B1737">
        <v>3420</v>
      </c>
      <c r="C1737" t="s">
        <v>1089</v>
      </c>
      <c r="D1737" s="238" t="str">
        <f>IF('P21(世田谷区)'!E7&lt;&gt;"",'P21(世田谷区)'!E7,"")</f>
        <v/>
      </c>
      <c r="E1737" t="s">
        <v>647</v>
      </c>
      <c r="F1737" t="s">
        <v>668</v>
      </c>
    </row>
    <row r="1738" spans="1:6" x14ac:dyDescent="0.2">
      <c r="A1738" t="s">
        <v>1087</v>
      </c>
      <c r="B1738">
        <v>3421</v>
      </c>
      <c r="C1738" t="s">
        <v>726</v>
      </c>
      <c r="D1738" s="237" t="str">
        <f>IF('P21(世田谷区)'!L7&lt;&gt;"",'P21(世田谷区)'!L7,"")</f>
        <v/>
      </c>
      <c r="E1738" t="s">
        <v>647</v>
      </c>
      <c r="F1738" t="s">
        <v>651</v>
      </c>
    </row>
    <row r="1739" spans="1:6" x14ac:dyDescent="0.2">
      <c r="A1739" t="s">
        <v>1087</v>
      </c>
      <c r="B1739">
        <v>3424</v>
      </c>
      <c r="C1739" t="s">
        <v>679</v>
      </c>
      <c r="D1739" s="238" t="str">
        <f>IF('P21(世田谷区)'!E8&lt;&gt;"",'P21(世田谷区)'!E8,"")</f>
        <v/>
      </c>
      <c r="E1739" t="s">
        <v>647</v>
      </c>
      <c r="F1739" t="s">
        <v>668</v>
      </c>
    </row>
    <row r="1740" spans="1:6" x14ac:dyDescent="0.2">
      <c r="A1740" t="s">
        <v>1087</v>
      </c>
      <c r="B1740">
        <v>3425</v>
      </c>
      <c r="C1740" t="s">
        <v>730</v>
      </c>
      <c r="D1740" s="238" t="str">
        <f>IF('P21(世田谷区)'!H8&lt;&gt;"",'P21(世田谷区)'!H8,"")</f>
        <v/>
      </c>
      <c r="E1740" t="s">
        <v>647</v>
      </c>
      <c r="F1740" t="s">
        <v>668</v>
      </c>
    </row>
    <row r="1741" spans="1:6" x14ac:dyDescent="0.2">
      <c r="A1741" t="s">
        <v>1087</v>
      </c>
      <c r="B1741">
        <v>3426</v>
      </c>
      <c r="C1741" t="s">
        <v>731</v>
      </c>
      <c r="D1741" s="237" t="str">
        <f>IF('P21(世田谷区)'!L8&lt;&gt;"",'P21(世田谷区)'!L8,"")</f>
        <v/>
      </c>
      <c r="E1741" t="s">
        <v>647</v>
      </c>
      <c r="F1741" t="s">
        <v>651</v>
      </c>
    </row>
    <row r="1742" spans="1:6" x14ac:dyDescent="0.2">
      <c r="A1742" t="s">
        <v>1087</v>
      </c>
      <c r="B1742">
        <v>3428</v>
      </c>
      <c r="C1742" t="s">
        <v>681</v>
      </c>
      <c r="D1742" s="238" t="str">
        <f>IF('P21(世田谷区)'!E9&lt;&gt;"",'P21(世田谷区)'!E9,"")</f>
        <v/>
      </c>
      <c r="E1742" t="s">
        <v>647</v>
      </c>
      <c r="F1742" t="s">
        <v>668</v>
      </c>
    </row>
    <row r="1743" spans="1:6" x14ac:dyDescent="0.2">
      <c r="A1743" t="s">
        <v>1087</v>
      </c>
      <c r="B1743">
        <v>3429</v>
      </c>
      <c r="C1743" t="s">
        <v>735</v>
      </c>
      <c r="D1743" s="238" t="str">
        <f>IF('P21(世田谷区)'!H9&lt;&gt;"",'P21(世田谷区)'!H9,"")</f>
        <v/>
      </c>
      <c r="E1743" t="s">
        <v>647</v>
      </c>
      <c r="F1743" t="s">
        <v>668</v>
      </c>
    </row>
    <row r="1744" spans="1:6" x14ac:dyDescent="0.2">
      <c r="A1744" t="s">
        <v>1087</v>
      </c>
      <c r="B1744">
        <v>3430</v>
      </c>
      <c r="C1744" t="s">
        <v>736</v>
      </c>
      <c r="D1744" s="237" t="str">
        <f>IF('P21(世田谷区)'!L9&lt;&gt;"",'P21(世田谷区)'!L9,"")</f>
        <v/>
      </c>
      <c r="E1744" t="s">
        <v>647</v>
      </c>
      <c r="F1744" t="s">
        <v>651</v>
      </c>
    </row>
    <row r="1745" spans="1:6" x14ac:dyDescent="0.2">
      <c r="A1745" t="s">
        <v>1087</v>
      </c>
      <c r="B1745">
        <v>3432</v>
      </c>
      <c r="C1745" t="s">
        <v>683</v>
      </c>
      <c r="D1745" s="238" t="e">
        <f>IF('P21(世田谷区)'!#REF!&lt;&gt;"",'P21(世田谷区)'!#REF!,"")</f>
        <v>#REF!</v>
      </c>
      <c r="E1745" t="s">
        <v>647</v>
      </c>
      <c r="F1745" t="s">
        <v>668</v>
      </c>
    </row>
    <row r="1746" spans="1:6" x14ac:dyDescent="0.2">
      <c r="A1746" t="s">
        <v>1087</v>
      </c>
      <c r="B1746">
        <v>3433</v>
      </c>
      <c r="C1746" t="s">
        <v>739</v>
      </c>
      <c r="D1746" s="238" t="e">
        <f>IF('P21(世田谷区)'!#REF!&lt;&gt;"",'P21(世田谷区)'!#REF!,"")</f>
        <v>#REF!</v>
      </c>
      <c r="E1746" t="s">
        <v>647</v>
      </c>
      <c r="F1746" t="s">
        <v>668</v>
      </c>
    </row>
    <row r="1747" spans="1:6" x14ac:dyDescent="0.2">
      <c r="A1747" t="s">
        <v>1087</v>
      </c>
      <c r="B1747">
        <v>3434</v>
      </c>
      <c r="C1747" t="s">
        <v>740</v>
      </c>
      <c r="D1747" s="237" t="e">
        <f>IF('P21(世田谷区)'!#REF!&lt;&gt;"",'P21(世田谷区)'!#REF!,"")</f>
        <v>#REF!</v>
      </c>
      <c r="E1747" t="s">
        <v>647</v>
      </c>
      <c r="F1747" t="s">
        <v>651</v>
      </c>
    </row>
    <row r="1748" spans="1:6" x14ac:dyDescent="0.2">
      <c r="A1748" t="s">
        <v>1087</v>
      </c>
      <c r="B1748">
        <v>3437</v>
      </c>
      <c r="C1748" t="s">
        <v>685</v>
      </c>
      <c r="D1748" s="238" t="e">
        <f>IF('P21(世田谷区)'!#REF!&lt;&gt;"",'P21(世田谷区)'!#REF!,"")</f>
        <v>#REF!</v>
      </c>
      <c r="E1748" t="s">
        <v>647</v>
      </c>
      <c r="F1748" t="s">
        <v>668</v>
      </c>
    </row>
    <row r="1749" spans="1:6" x14ac:dyDescent="0.2">
      <c r="A1749" t="s">
        <v>1087</v>
      </c>
      <c r="B1749">
        <v>3438</v>
      </c>
      <c r="C1749" t="s">
        <v>743</v>
      </c>
      <c r="D1749" s="238" t="e">
        <f>IF('P21(世田谷区)'!#REF!&lt;&gt;"",'P21(世田谷区)'!#REF!,"")</f>
        <v>#REF!</v>
      </c>
      <c r="E1749" t="s">
        <v>647</v>
      </c>
      <c r="F1749" t="s">
        <v>668</v>
      </c>
    </row>
    <row r="1750" spans="1:6" x14ac:dyDescent="0.2">
      <c r="A1750" t="s">
        <v>1087</v>
      </c>
      <c r="B1750">
        <v>3439</v>
      </c>
      <c r="C1750" t="s">
        <v>744</v>
      </c>
      <c r="D1750" s="237" t="e">
        <f>IF('P21(世田谷区)'!#REF!&lt;&gt;"",'P21(世田谷区)'!#REF!,"")</f>
        <v>#REF!</v>
      </c>
      <c r="E1750" t="s">
        <v>647</v>
      </c>
      <c r="F1750" t="s">
        <v>651</v>
      </c>
    </row>
    <row r="1751" spans="1:6" x14ac:dyDescent="0.2">
      <c r="A1751" t="s">
        <v>1087</v>
      </c>
      <c r="B1751">
        <v>3440</v>
      </c>
      <c r="C1751" t="s">
        <v>831</v>
      </c>
      <c r="D1751" s="242" t="e">
        <f>IF('P21(世田谷区)'!#REF!&lt;&gt;"",'P21(世田谷区)'!#REF!,"")</f>
        <v>#REF!</v>
      </c>
      <c r="E1751" t="s">
        <v>647</v>
      </c>
      <c r="F1751" t="s">
        <v>805</v>
      </c>
    </row>
    <row r="1752" spans="1:6" x14ac:dyDescent="0.2">
      <c r="A1752" t="s">
        <v>1087</v>
      </c>
      <c r="B1752">
        <v>3441</v>
      </c>
      <c r="C1752" t="s">
        <v>687</v>
      </c>
      <c r="D1752" s="238" t="e">
        <f>IF('P21(世田谷区)'!#REF!&lt;&gt;"",'P21(世田谷区)'!#REF!,"")</f>
        <v>#REF!</v>
      </c>
      <c r="E1752" t="s">
        <v>647</v>
      </c>
      <c r="F1752" t="s">
        <v>668</v>
      </c>
    </row>
    <row r="1753" spans="1:6" x14ac:dyDescent="0.2">
      <c r="A1753" t="s">
        <v>1087</v>
      </c>
      <c r="B1753">
        <v>3442</v>
      </c>
      <c r="C1753" t="s">
        <v>747</v>
      </c>
      <c r="D1753" s="238" t="e">
        <f>IF('P21(世田谷区)'!#REF!&lt;&gt;"",'P21(世田谷区)'!#REF!,"")</f>
        <v>#REF!</v>
      </c>
      <c r="E1753" t="s">
        <v>647</v>
      </c>
      <c r="F1753" t="s">
        <v>668</v>
      </c>
    </row>
    <row r="1754" spans="1:6" x14ac:dyDescent="0.2">
      <c r="A1754" t="s">
        <v>1087</v>
      </c>
      <c r="B1754">
        <v>3443</v>
      </c>
      <c r="C1754" t="s">
        <v>748</v>
      </c>
      <c r="D1754" s="237" t="e">
        <f>IF('P21(世田谷区)'!#REF!&lt;&gt;"",'P21(世田谷区)'!#REF!,"")</f>
        <v>#REF!</v>
      </c>
      <c r="E1754" t="s">
        <v>647</v>
      </c>
      <c r="F1754" t="s">
        <v>651</v>
      </c>
    </row>
    <row r="1755" spans="1:6" x14ac:dyDescent="0.2">
      <c r="A1755" t="s">
        <v>1087</v>
      </c>
      <c r="B1755">
        <v>3447</v>
      </c>
      <c r="C1755" t="s">
        <v>958</v>
      </c>
      <c r="D1755" s="237" t="e">
        <f>IF('P21(世田谷区)'!#REF!&lt;&gt;"",'P21(世田谷区)'!#REF!,"")</f>
        <v>#REF!</v>
      </c>
      <c r="E1755" t="s">
        <v>647</v>
      </c>
      <c r="F1755" t="s">
        <v>651</v>
      </c>
    </row>
    <row r="1756" spans="1:6" x14ac:dyDescent="0.2">
      <c r="A1756" t="s">
        <v>1087</v>
      </c>
      <c r="B1756">
        <v>3449</v>
      </c>
      <c r="C1756" t="s">
        <v>797</v>
      </c>
      <c r="D1756" s="237" t="e">
        <f>IF('P21(世田谷区)'!#REF!&lt;&gt;"",'P21(世田谷区)'!#REF!,"")</f>
        <v>#REF!</v>
      </c>
      <c r="E1756" t="s">
        <v>647</v>
      </c>
      <c r="F1756" t="s">
        <v>651</v>
      </c>
    </row>
    <row r="1757" spans="1:6" x14ac:dyDescent="0.2">
      <c r="A1757" t="s">
        <v>1087</v>
      </c>
      <c r="B1757">
        <v>3451</v>
      </c>
      <c r="C1757" t="s">
        <v>798</v>
      </c>
      <c r="D1757" s="237" t="e">
        <f>IF('P21(世田谷区)'!#REF!&lt;&gt;"",'P21(世田谷区)'!#REF!,"")</f>
        <v>#REF!</v>
      </c>
      <c r="E1757" t="s">
        <v>647</v>
      </c>
      <c r="F1757" t="s">
        <v>651</v>
      </c>
    </row>
    <row r="1758" spans="1:6" x14ac:dyDescent="0.2">
      <c r="A1758" t="s">
        <v>1087</v>
      </c>
      <c r="B1758">
        <v>3453</v>
      </c>
      <c r="C1758" t="s">
        <v>970</v>
      </c>
      <c r="D1758" s="237" t="e">
        <f>IF('P21(世田谷区)'!#REF!&lt;&gt;"",'P21(世田谷区)'!#REF!,"")</f>
        <v>#REF!</v>
      </c>
      <c r="E1758" t="s">
        <v>647</v>
      </c>
      <c r="F1758" t="s">
        <v>651</v>
      </c>
    </row>
    <row r="1759" spans="1:6" x14ac:dyDescent="0.2">
      <c r="A1759" t="s">
        <v>1087</v>
      </c>
      <c r="B1759">
        <v>3455</v>
      </c>
      <c r="C1759" t="s">
        <v>1059</v>
      </c>
      <c r="D1759" s="237" t="e">
        <f>IF('P21(世田谷区)'!#REF!&lt;&gt;"",'P21(世田谷区)'!#REF!,"")</f>
        <v>#REF!</v>
      </c>
      <c r="E1759" t="s">
        <v>647</v>
      </c>
      <c r="F1759" t="s">
        <v>651</v>
      </c>
    </row>
    <row r="1760" spans="1:6" x14ac:dyDescent="0.2">
      <c r="A1760" t="s">
        <v>1090</v>
      </c>
      <c r="B1760">
        <v>3459</v>
      </c>
      <c r="C1760" t="s">
        <v>1091</v>
      </c>
      <c r="D1760" s="237" t="e">
        <f>IF(#REF!&lt;&gt;"",#REF!,"")</f>
        <v>#REF!</v>
      </c>
      <c r="E1760" t="s">
        <v>647</v>
      </c>
      <c r="F1760" t="s">
        <v>651</v>
      </c>
    </row>
    <row r="1761" spans="1:6" x14ac:dyDescent="0.2">
      <c r="A1761" t="s">
        <v>1090</v>
      </c>
      <c r="B1761">
        <v>3464</v>
      </c>
      <c r="C1761" t="s">
        <v>807</v>
      </c>
      <c r="D1761" s="237" t="e">
        <f>IF(#REF!&lt;&gt;"",#REF!,"")</f>
        <v>#REF!</v>
      </c>
      <c r="E1761" t="s">
        <v>647</v>
      </c>
      <c r="F1761" t="s">
        <v>651</v>
      </c>
    </row>
    <row r="1762" spans="1:6" x14ac:dyDescent="0.2">
      <c r="A1762" t="s">
        <v>1090</v>
      </c>
      <c r="B1762">
        <v>3465</v>
      </c>
      <c r="C1762" t="s">
        <v>829</v>
      </c>
      <c r="D1762" s="237" t="e">
        <f>IF(#REF!&lt;&gt;"",#REF!,"")</f>
        <v>#REF!</v>
      </c>
      <c r="E1762" t="s">
        <v>647</v>
      </c>
      <c r="F1762" t="s">
        <v>651</v>
      </c>
    </row>
    <row r="1763" spans="1:6" x14ac:dyDescent="0.2">
      <c r="A1763" t="s">
        <v>1090</v>
      </c>
      <c r="B1763">
        <v>3467</v>
      </c>
      <c r="C1763" t="s">
        <v>955</v>
      </c>
      <c r="D1763" s="237" t="e">
        <f>IF(#REF!&lt;&gt;"",#REF!,"")</f>
        <v>#REF!</v>
      </c>
      <c r="E1763" t="s">
        <v>647</v>
      </c>
      <c r="F1763" t="s">
        <v>651</v>
      </c>
    </row>
    <row r="1764" spans="1:6" x14ac:dyDescent="0.2">
      <c r="A1764" t="s">
        <v>1090</v>
      </c>
      <c r="B1764">
        <v>3468</v>
      </c>
      <c r="C1764" t="s">
        <v>656</v>
      </c>
      <c r="D1764" s="237" t="e">
        <f>IF(#REF!&lt;&gt;"",#REF!,"")</f>
        <v>#REF!</v>
      </c>
      <c r="E1764" t="s">
        <v>647</v>
      </c>
      <c r="F1764" t="s">
        <v>651</v>
      </c>
    </row>
    <row r="1765" spans="1:6" x14ac:dyDescent="0.2">
      <c r="A1765" t="s">
        <v>1090</v>
      </c>
      <c r="B1765">
        <v>3471</v>
      </c>
      <c r="C1765" t="s">
        <v>823</v>
      </c>
      <c r="D1765" s="237" t="e">
        <f>IF(#REF!&lt;&gt;"",#REF!,"")</f>
        <v>#REF!</v>
      </c>
      <c r="E1765" t="s">
        <v>647</v>
      </c>
      <c r="F1765" t="s">
        <v>651</v>
      </c>
    </row>
    <row r="1766" spans="1:6" x14ac:dyDescent="0.2">
      <c r="A1766" t="s">
        <v>1090</v>
      </c>
      <c r="B1766">
        <v>3472</v>
      </c>
      <c r="C1766" t="s">
        <v>657</v>
      </c>
      <c r="D1766" s="237" t="e">
        <f>IF(#REF!&lt;&gt;"",#REF!,"")</f>
        <v>#REF!</v>
      </c>
      <c r="E1766" t="s">
        <v>647</v>
      </c>
      <c r="F1766" t="s">
        <v>651</v>
      </c>
    </row>
    <row r="1767" spans="1:6" x14ac:dyDescent="0.2">
      <c r="A1767" t="s">
        <v>1090</v>
      </c>
      <c r="B1767">
        <v>3474</v>
      </c>
      <c r="C1767" t="s">
        <v>808</v>
      </c>
      <c r="D1767" s="237" t="e">
        <f>IF(#REF!&lt;&gt;"",#REF!,"")</f>
        <v>#REF!</v>
      </c>
      <c r="E1767" t="s">
        <v>647</v>
      </c>
      <c r="F1767" t="s">
        <v>651</v>
      </c>
    </row>
    <row r="1768" spans="1:6" x14ac:dyDescent="0.2">
      <c r="A1768" t="s">
        <v>1090</v>
      </c>
      <c r="B1768">
        <v>3475</v>
      </c>
      <c r="C1768" t="s">
        <v>830</v>
      </c>
      <c r="D1768" s="237" t="e">
        <f>IF(#REF!&lt;&gt;"",#REF!,"")</f>
        <v>#REF!</v>
      </c>
      <c r="E1768" t="s">
        <v>647</v>
      </c>
      <c r="F1768" t="s">
        <v>651</v>
      </c>
    </row>
    <row r="1769" spans="1:6" x14ac:dyDescent="0.2">
      <c r="A1769" t="s">
        <v>1090</v>
      </c>
      <c r="B1769">
        <v>3477</v>
      </c>
      <c r="C1769" t="s">
        <v>965</v>
      </c>
      <c r="D1769" s="237" t="e">
        <f>IF(#REF!&lt;&gt;"",#REF!,"")</f>
        <v>#REF!</v>
      </c>
      <c r="E1769" t="s">
        <v>647</v>
      </c>
      <c r="F1769" t="s">
        <v>651</v>
      </c>
    </row>
    <row r="1770" spans="1:6" x14ac:dyDescent="0.2">
      <c r="A1770" t="s">
        <v>1090</v>
      </c>
      <c r="B1770">
        <v>3478</v>
      </c>
      <c r="C1770" t="s">
        <v>831</v>
      </c>
      <c r="D1770" s="237" t="e">
        <f>IF(#REF!&lt;&gt;"",#REF!,"")</f>
        <v>#REF!</v>
      </c>
      <c r="E1770" t="s">
        <v>647</v>
      </c>
      <c r="F1770" t="s">
        <v>651</v>
      </c>
    </row>
    <row r="1771" spans="1:6" x14ac:dyDescent="0.2">
      <c r="A1771" t="s">
        <v>1090</v>
      </c>
      <c r="B1771">
        <v>3480</v>
      </c>
      <c r="C1771" t="s">
        <v>1092</v>
      </c>
      <c r="D1771" s="237" t="e">
        <f>IF(#REF!&lt;&gt;"",#REF!,"")</f>
        <v>#REF!</v>
      </c>
      <c r="E1771" t="s">
        <v>647</v>
      </c>
      <c r="F1771" t="s">
        <v>651</v>
      </c>
    </row>
    <row r="1772" spans="1:6" x14ac:dyDescent="0.2">
      <c r="A1772" t="s">
        <v>1090</v>
      </c>
      <c r="B1772">
        <v>3484</v>
      </c>
      <c r="C1772" t="s">
        <v>1093</v>
      </c>
      <c r="D1772" s="237" t="e">
        <f>IF(#REF!&lt;&gt;"",#REF!,"")</f>
        <v>#REF!</v>
      </c>
      <c r="E1772" t="s">
        <v>647</v>
      </c>
      <c r="F1772" t="s">
        <v>651</v>
      </c>
    </row>
    <row r="1773" spans="1:6" x14ac:dyDescent="0.2">
      <c r="A1773" t="s">
        <v>1094</v>
      </c>
      <c r="B1773">
        <v>3486</v>
      </c>
      <c r="C1773" t="s">
        <v>1095</v>
      </c>
      <c r="D1773" s="237" t="e">
        <f>IF('P22(世田谷区)'!#REF!&lt;&gt;"",'P22(世田谷区)'!#REF!,"")</f>
        <v>#REF!</v>
      </c>
      <c r="E1773" t="s">
        <v>647</v>
      </c>
      <c r="F1773" t="s">
        <v>651</v>
      </c>
    </row>
    <row r="1774" spans="1:6" x14ac:dyDescent="0.2">
      <c r="A1774" t="s">
        <v>1094</v>
      </c>
      <c r="B1774">
        <v>3489</v>
      </c>
      <c r="C1774" t="s">
        <v>943</v>
      </c>
      <c r="D1774" s="237" t="str">
        <f>IF('P22(世田谷区)'!B2&lt;&gt;"",'P22(世田谷区)'!B2,"")</f>
        <v/>
      </c>
      <c r="E1774" t="s">
        <v>647</v>
      </c>
      <c r="F1774" t="s">
        <v>651</v>
      </c>
    </row>
    <row r="1775" spans="1:6" x14ac:dyDescent="0.2">
      <c r="A1775" t="s">
        <v>1094</v>
      </c>
      <c r="B1775">
        <v>3491</v>
      </c>
      <c r="C1775" t="s">
        <v>719</v>
      </c>
      <c r="D1775" s="237" t="str">
        <f>IF('P22(世田谷区)'!G2&lt;&gt;"",'P22(世田谷区)'!G2,"")</f>
        <v/>
      </c>
      <c r="E1775" t="s">
        <v>647</v>
      </c>
      <c r="F1775" t="s">
        <v>651</v>
      </c>
    </row>
    <row r="1776" spans="1:6" x14ac:dyDescent="0.2">
      <c r="A1776" t="s">
        <v>1094</v>
      </c>
      <c r="B1776">
        <v>3493</v>
      </c>
      <c r="C1776" t="s">
        <v>806</v>
      </c>
      <c r="D1776" s="237" t="e">
        <f>IF('P22(世田谷区)'!#REF!&lt;&gt;"",'P22(世田谷区)'!#REF!,"")</f>
        <v>#REF!</v>
      </c>
      <c r="E1776" t="s">
        <v>647</v>
      </c>
      <c r="F1776" t="s">
        <v>651</v>
      </c>
    </row>
    <row r="1777" spans="1:6" x14ac:dyDescent="0.2">
      <c r="A1777" t="s">
        <v>1094</v>
      </c>
      <c r="B1777">
        <v>3495</v>
      </c>
      <c r="C1777" t="s">
        <v>725</v>
      </c>
      <c r="D1777" s="237" t="e">
        <f>IF('P22(世田谷区)'!#REF!&lt;&gt;"",'P22(世田谷区)'!#REF!,"")</f>
        <v>#REF!</v>
      </c>
      <c r="E1777" t="s">
        <v>647</v>
      </c>
      <c r="F1777" t="s">
        <v>651</v>
      </c>
    </row>
    <row r="1778" spans="1:6" x14ac:dyDescent="0.2">
      <c r="A1778" t="s">
        <v>1094</v>
      </c>
      <c r="B1778">
        <v>3497</v>
      </c>
      <c r="C1778" t="s">
        <v>727</v>
      </c>
      <c r="D1778" s="237" t="e">
        <f>IF('P22(世田谷区)'!#REF!&lt;&gt;"",'P22(世田谷区)'!#REF!,"")</f>
        <v>#REF!</v>
      </c>
      <c r="E1778" t="s">
        <v>647</v>
      </c>
      <c r="F1778" t="s">
        <v>651</v>
      </c>
    </row>
    <row r="1779" spans="1:6" x14ac:dyDescent="0.2">
      <c r="A1779" t="s">
        <v>1094</v>
      </c>
      <c r="B1779">
        <v>3500</v>
      </c>
      <c r="C1779" t="s">
        <v>823</v>
      </c>
      <c r="D1779" s="237" t="e">
        <f>IF('P22(世田谷区)'!#REF!&lt;&gt;"",'P22(世田谷区)'!#REF!,"")</f>
        <v>#REF!</v>
      </c>
      <c r="E1779" t="s">
        <v>647</v>
      </c>
      <c r="F1779" t="s">
        <v>651</v>
      </c>
    </row>
    <row r="1780" spans="1:6" x14ac:dyDescent="0.2">
      <c r="A1780" t="s">
        <v>1094</v>
      </c>
      <c r="B1780">
        <v>3502</v>
      </c>
      <c r="C1780" t="s">
        <v>739</v>
      </c>
      <c r="D1780" s="237" t="e">
        <f>IF('P22(世田谷区)'!#REF!&lt;&gt;"",'P22(世田谷区)'!#REF!,"")</f>
        <v>#REF!</v>
      </c>
      <c r="E1780" t="s">
        <v>647</v>
      </c>
      <c r="F1780" t="s">
        <v>651</v>
      </c>
    </row>
    <row r="1781" spans="1:6" x14ac:dyDescent="0.2">
      <c r="A1781" t="s">
        <v>1094</v>
      </c>
      <c r="B1781">
        <v>3504</v>
      </c>
      <c r="C1781" t="s">
        <v>741</v>
      </c>
      <c r="D1781" s="237" t="e">
        <f>IF('P22(世田谷区)'!#REF!&lt;&gt;"",'P22(世田谷区)'!#REF!,"")</f>
        <v>#REF!</v>
      </c>
      <c r="E1781" t="s">
        <v>647</v>
      </c>
      <c r="F1781" t="s">
        <v>651</v>
      </c>
    </row>
    <row r="1782" spans="1:6" x14ac:dyDescent="0.2">
      <c r="A1782" t="s">
        <v>1094</v>
      </c>
      <c r="B1782">
        <v>3506</v>
      </c>
      <c r="C1782" t="s">
        <v>861</v>
      </c>
      <c r="D1782" s="237" t="e">
        <f>IF('P22(世田谷区)'!#REF!&lt;&gt;"",'P22(世田谷区)'!#REF!,"")</f>
        <v>#REF!</v>
      </c>
      <c r="E1782" t="s">
        <v>647</v>
      </c>
      <c r="F1782" t="s">
        <v>651</v>
      </c>
    </row>
    <row r="1783" spans="1:6" x14ac:dyDescent="0.2">
      <c r="A1783" t="s">
        <v>1094</v>
      </c>
      <c r="B1783">
        <v>3510</v>
      </c>
      <c r="C1783" t="s">
        <v>957</v>
      </c>
      <c r="D1783" s="237" t="e">
        <f>IF('P22(世田谷区)'!#REF!&lt;&gt;"",'P22(世田谷区)'!#REF!,"")</f>
        <v>#REF!</v>
      </c>
      <c r="E1783" t="s">
        <v>647</v>
      </c>
      <c r="F1783" t="s">
        <v>651</v>
      </c>
    </row>
    <row r="1784" spans="1:6" x14ac:dyDescent="0.2">
      <c r="A1784" t="s">
        <v>1094</v>
      </c>
      <c r="B1784">
        <v>3512</v>
      </c>
      <c r="C1784" t="s">
        <v>755</v>
      </c>
      <c r="D1784" s="237" t="e">
        <f>IF('P22(世田谷区)'!#REF!&lt;&gt;"",'P22(世田谷区)'!#REF!,"")</f>
        <v>#REF!</v>
      </c>
      <c r="E1784" t="s">
        <v>647</v>
      </c>
      <c r="F1784" t="s">
        <v>651</v>
      </c>
    </row>
    <row r="1785" spans="1:6" x14ac:dyDescent="0.2">
      <c r="A1785" t="s">
        <v>1094</v>
      </c>
      <c r="B1785">
        <v>3514</v>
      </c>
      <c r="C1785" t="s">
        <v>757</v>
      </c>
      <c r="D1785" s="237" t="e">
        <f>IF('P22(世田谷区)'!#REF!&lt;&gt;"",'P22(世田谷区)'!#REF!,"")</f>
        <v>#REF!</v>
      </c>
      <c r="E1785" t="s">
        <v>647</v>
      </c>
      <c r="F1785" t="s">
        <v>651</v>
      </c>
    </row>
    <row r="1786" spans="1:6" x14ac:dyDescent="0.2">
      <c r="A1786" t="s">
        <v>1094</v>
      </c>
      <c r="B1786">
        <v>3516</v>
      </c>
      <c r="C1786" t="s">
        <v>809</v>
      </c>
      <c r="D1786" s="237" t="e">
        <f>IF('P22(世田谷区)'!#REF!&lt;&gt;"",'P22(世田谷区)'!#REF!,"")</f>
        <v>#REF!</v>
      </c>
      <c r="E1786" t="s">
        <v>647</v>
      </c>
      <c r="F1786" t="s">
        <v>651</v>
      </c>
    </row>
    <row r="1787" spans="1:6" x14ac:dyDescent="0.2">
      <c r="A1787" t="s">
        <v>1094</v>
      </c>
      <c r="B1787">
        <v>3518</v>
      </c>
      <c r="C1787" t="s">
        <v>759</v>
      </c>
      <c r="D1787" s="237" t="e">
        <f>IF('P22(世田谷区)'!#REF!&lt;&gt;"",'P22(世田谷区)'!#REF!,"")</f>
        <v>#REF!</v>
      </c>
      <c r="E1787" t="s">
        <v>647</v>
      </c>
      <c r="F1787" t="s">
        <v>651</v>
      </c>
    </row>
    <row r="1788" spans="1:6" x14ac:dyDescent="0.2">
      <c r="A1788" t="s">
        <v>1094</v>
      </c>
      <c r="B1788">
        <v>3520</v>
      </c>
      <c r="C1788" t="s">
        <v>761</v>
      </c>
      <c r="D1788" s="237" t="e">
        <f>IF('P22(世田谷区)'!#REF!&lt;&gt;"",'P22(世田谷区)'!#REF!,"")</f>
        <v>#REF!</v>
      </c>
      <c r="E1788" t="s">
        <v>647</v>
      </c>
      <c r="F1788" t="s">
        <v>651</v>
      </c>
    </row>
    <row r="1789" spans="1:6" x14ac:dyDescent="0.2">
      <c r="A1789" t="s">
        <v>1094</v>
      </c>
      <c r="B1789">
        <v>3523</v>
      </c>
      <c r="C1789" t="s">
        <v>768</v>
      </c>
      <c r="D1789" s="237" t="e">
        <f>IF('P22(世田谷区)'!#REF!&lt;&gt;"",'P22(世田谷区)'!#REF!,"")</f>
        <v>#REF!</v>
      </c>
      <c r="E1789" t="s">
        <v>647</v>
      </c>
      <c r="F1789" t="s">
        <v>651</v>
      </c>
    </row>
    <row r="1790" spans="1:6" x14ac:dyDescent="0.2">
      <c r="A1790" t="s">
        <v>1094</v>
      </c>
      <c r="B1790">
        <v>3526</v>
      </c>
      <c r="C1790" t="s">
        <v>782</v>
      </c>
      <c r="D1790" s="237" t="str">
        <f>IF('P22(世田谷区)'!P8&lt;&gt;"",'P22(世田谷区)'!P8,"")</f>
        <v/>
      </c>
      <c r="E1790" t="s">
        <v>647</v>
      </c>
      <c r="F1790" t="s">
        <v>651</v>
      </c>
    </row>
    <row r="1791" spans="1:6" x14ac:dyDescent="0.2">
      <c r="A1791" t="s">
        <v>1096</v>
      </c>
      <c r="B1791">
        <v>3530</v>
      </c>
      <c r="C1791" t="s">
        <v>1028</v>
      </c>
      <c r="D1791" s="237" t="e">
        <f>IF(#REF!&lt;&gt;"",#REF!,"")</f>
        <v>#REF!</v>
      </c>
      <c r="E1791" t="s">
        <v>647</v>
      </c>
      <c r="F1791" t="s">
        <v>651</v>
      </c>
    </row>
    <row r="1792" spans="1:6" x14ac:dyDescent="0.2">
      <c r="A1792" t="s">
        <v>1096</v>
      </c>
      <c r="B1792">
        <v>3533</v>
      </c>
      <c r="C1792" t="s">
        <v>725</v>
      </c>
      <c r="D1792" s="237" t="e">
        <f>IF(#REF!&lt;&gt;"",#REF!,"")</f>
        <v>#REF!</v>
      </c>
      <c r="E1792" t="s">
        <v>647</v>
      </c>
      <c r="F1792" t="s">
        <v>651</v>
      </c>
    </row>
    <row r="1793" spans="1:6" x14ac:dyDescent="0.2">
      <c r="A1793" t="s">
        <v>1096</v>
      </c>
      <c r="B1793">
        <v>3535</v>
      </c>
      <c r="C1793" t="s">
        <v>823</v>
      </c>
      <c r="D1793" s="237" t="e">
        <f>IF(#REF!&lt;&gt;"",#REF!,"")</f>
        <v>#REF!</v>
      </c>
      <c r="E1793" t="s">
        <v>647</v>
      </c>
      <c r="F1793" t="s">
        <v>651</v>
      </c>
    </row>
    <row r="1794" spans="1:6" x14ac:dyDescent="0.2">
      <c r="A1794" t="s">
        <v>1096</v>
      </c>
      <c r="B1794">
        <v>3537</v>
      </c>
      <c r="C1794" t="s">
        <v>808</v>
      </c>
      <c r="D1794" s="237" t="e">
        <f>IF(#REF!&lt;&gt;"",#REF!,"")</f>
        <v>#REF!</v>
      </c>
      <c r="E1794" t="s">
        <v>647</v>
      </c>
      <c r="F1794" t="s">
        <v>651</v>
      </c>
    </row>
    <row r="1795" spans="1:6" x14ac:dyDescent="0.2">
      <c r="A1795" t="s">
        <v>1096</v>
      </c>
      <c r="B1795">
        <v>3540</v>
      </c>
      <c r="C1795" t="s">
        <v>751</v>
      </c>
      <c r="D1795" s="237" t="e">
        <f>IF(#REF!&lt;&gt;"",#REF!,"")</f>
        <v>#REF!</v>
      </c>
      <c r="E1795" t="s">
        <v>647</v>
      </c>
      <c r="F1795" t="s">
        <v>651</v>
      </c>
    </row>
    <row r="1796" spans="1:6" x14ac:dyDescent="0.2">
      <c r="A1796" t="s">
        <v>1097</v>
      </c>
      <c r="B1796">
        <v>3543</v>
      </c>
      <c r="C1796" t="s">
        <v>1098</v>
      </c>
      <c r="D1796" s="237" t="str">
        <f>IF('P23(世田谷区)'!G1&lt;&gt;"",'P23(世田谷区)'!G1,"")</f>
        <v/>
      </c>
      <c r="E1796" t="s">
        <v>647</v>
      </c>
      <c r="F1796" t="s">
        <v>651</v>
      </c>
    </row>
    <row r="1797" spans="1:6" x14ac:dyDescent="0.2">
      <c r="A1797" t="s">
        <v>1097</v>
      </c>
      <c r="B1797">
        <v>3553</v>
      </c>
      <c r="C1797" t="s">
        <v>715</v>
      </c>
      <c r="D1797" s="237" t="str">
        <f>IF('P23(世田谷区)'!F6&lt;&gt;"",'P23(世田谷区)'!F6,"")</f>
        <v/>
      </c>
      <c r="E1797" t="s">
        <v>647</v>
      </c>
      <c r="F1797" t="s">
        <v>651</v>
      </c>
    </row>
    <row r="1798" spans="1:6" x14ac:dyDescent="0.2">
      <c r="A1798" t="s">
        <v>1097</v>
      </c>
      <c r="B1798">
        <v>3556</v>
      </c>
      <c r="C1798" t="s">
        <v>718</v>
      </c>
      <c r="D1798" s="237" t="str">
        <f>IF('P23(世田谷区)'!K6&lt;&gt;"",'P23(世田谷区)'!K6,"")</f>
        <v/>
      </c>
      <c r="E1798" t="s">
        <v>647</v>
      </c>
      <c r="F1798" t="s">
        <v>651</v>
      </c>
    </row>
    <row r="1799" spans="1:6" x14ac:dyDescent="0.2">
      <c r="A1799" t="s">
        <v>1097</v>
      </c>
      <c r="B1799">
        <v>3559</v>
      </c>
      <c r="C1799" t="s">
        <v>720</v>
      </c>
      <c r="D1799" s="237" t="str">
        <f>IF('P23(世田谷区)'!F7&lt;&gt;"",'P23(世田谷区)'!F7,"")</f>
        <v/>
      </c>
      <c r="E1799" t="s">
        <v>647</v>
      </c>
      <c r="F1799" t="s">
        <v>651</v>
      </c>
    </row>
    <row r="1800" spans="1:6" x14ac:dyDescent="0.2">
      <c r="A1800" t="s">
        <v>1097</v>
      </c>
      <c r="B1800">
        <v>3564</v>
      </c>
      <c r="C1800" t="s">
        <v>726</v>
      </c>
      <c r="D1800" s="237" t="str">
        <f>IF('P23(世田谷区)'!F8&lt;&gt;"",'P23(世田谷区)'!F8,"")</f>
        <v/>
      </c>
      <c r="E1800" t="s">
        <v>647</v>
      </c>
      <c r="F1800" t="s">
        <v>651</v>
      </c>
    </row>
    <row r="1801" spans="1:6" x14ac:dyDescent="0.2">
      <c r="A1801" t="s">
        <v>1097</v>
      </c>
      <c r="B1801">
        <v>3566</v>
      </c>
      <c r="C1801" t="s">
        <v>729</v>
      </c>
      <c r="D1801" s="237" t="str">
        <f>IF('P23(世田谷区)'!K8&lt;&gt;"",'P23(世田谷区)'!K8,"")</f>
        <v/>
      </c>
      <c r="E1801" t="s">
        <v>647</v>
      </c>
      <c r="F1801" t="s">
        <v>651</v>
      </c>
    </row>
    <row r="1802" spans="1:6" x14ac:dyDescent="0.2">
      <c r="A1802" t="s">
        <v>1097</v>
      </c>
      <c r="B1802">
        <v>3569</v>
      </c>
      <c r="C1802" t="s">
        <v>731</v>
      </c>
      <c r="D1802" s="237" t="str">
        <f>IF('P23(世田谷区)'!F9&lt;&gt;"",'P23(世田谷区)'!F9,"")</f>
        <v/>
      </c>
      <c r="E1802" t="s">
        <v>647</v>
      </c>
      <c r="F1802" t="s">
        <v>651</v>
      </c>
    </row>
    <row r="1803" spans="1:6" x14ac:dyDescent="0.2">
      <c r="A1803" t="s">
        <v>1097</v>
      </c>
      <c r="B1803">
        <v>3571</v>
      </c>
      <c r="C1803" t="s">
        <v>734</v>
      </c>
      <c r="D1803" s="237" t="str">
        <f>IF('P23(世田谷区)'!K9&lt;&gt;"",'P23(世田谷区)'!K9,"")</f>
        <v/>
      </c>
      <c r="E1803" t="s">
        <v>647</v>
      </c>
      <c r="F1803" t="s">
        <v>651</v>
      </c>
    </row>
    <row r="1804" spans="1:6" x14ac:dyDescent="0.2">
      <c r="A1804" t="s">
        <v>1097</v>
      </c>
      <c r="B1804">
        <v>3575</v>
      </c>
      <c r="C1804" t="s">
        <v>859</v>
      </c>
      <c r="D1804" s="237" t="str">
        <f>IF('P23(世田谷区)'!K10&lt;&gt;"",'P23(世田谷区)'!K10,"")</f>
        <v/>
      </c>
      <c r="E1804" t="s">
        <v>647</v>
      </c>
      <c r="F1804" t="s">
        <v>651</v>
      </c>
    </row>
    <row r="1805" spans="1:6" x14ac:dyDescent="0.2">
      <c r="A1805" t="s">
        <v>1097</v>
      </c>
      <c r="B1805">
        <v>3577</v>
      </c>
      <c r="C1805" t="s">
        <v>740</v>
      </c>
      <c r="D1805" s="237" t="str">
        <f>IF('P23(世田谷区)'!F11&lt;&gt;"",'P23(世田谷区)'!F11,"")</f>
        <v/>
      </c>
      <c r="E1805" t="s">
        <v>647</v>
      </c>
      <c r="F1805" t="s">
        <v>651</v>
      </c>
    </row>
    <row r="1806" spans="1:6" x14ac:dyDescent="0.2">
      <c r="A1806" t="s">
        <v>1097</v>
      </c>
      <c r="B1806">
        <v>3579</v>
      </c>
      <c r="C1806" t="s">
        <v>861</v>
      </c>
      <c r="D1806" s="237" t="str">
        <f>IF('P23(世田谷区)'!K11&lt;&gt;"",'P23(世田谷区)'!K11,"")</f>
        <v/>
      </c>
      <c r="E1806" t="s">
        <v>647</v>
      </c>
      <c r="F1806" t="s">
        <v>651</v>
      </c>
    </row>
    <row r="1807" spans="1:6" x14ac:dyDescent="0.2">
      <c r="A1807" t="s">
        <v>1097</v>
      </c>
      <c r="B1807">
        <v>3581</v>
      </c>
      <c r="C1807" t="s">
        <v>744</v>
      </c>
      <c r="D1807" s="237" t="str">
        <f>IF('P23(世田谷区)'!F12&lt;&gt;"",'P23(世田谷区)'!F12,"")</f>
        <v/>
      </c>
      <c r="E1807" t="s">
        <v>647</v>
      </c>
      <c r="F1807" t="s">
        <v>651</v>
      </c>
    </row>
    <row r="1808" spans="1:6" x14ac:dyDescent="0.2">
      <c r="A1808" t="s">
        <v>1097</v>
      </c>
      <c r="B1808">
        <v>3583</v>
      </c>
      <c r="C1808" t="s">
        <v>1010</v>
      </c>
      <c r="D1808" s="237" t="str">
        <f>IF('P23(世田谷区)'!K12&lt;&gt;"",'P23(世田谷区)'!K12,"")</f>
        <v/>
      </c>
      <c r="E1808" t="s">
        <v>647</v>
      </c>
      <c r="F1808" t="s">
        <v>651</v>
      </c>
    </row>
    <row r="1809" spans="1:6" x14ac:dyDescent="0.2">
      <c r="A1809" t="s">
        <v>1097</v>
      </c>
      <c r="B1809">
        <v>3585</v>
      </c>
      <c r="C1809" t="s">
        <v>748</v>
      </c>
      <c r="D1809" s="237" t="str">
        <f>IF('P23(世田谷区)'!F13&lt;&gt;"",'P23(世田谷区)'!F13,"")</f>
        <v/>
      </c>
      <c r="E1809" t="s">
        <v>647</v>
      </c>
      <c r="F1809" t="s">
        <v>651</v>
      </c>
    </row>
    <row r="1810" spans="1:6" x14ac:dyDescent="0.2">
      <c r="A1810" t="s">
        <v>1097</v>
      </c>
      <c r="B1810">
        <v>3587</v>
      </c>
      <c r="C1810" t="s">
        <v>864</v>
      </c>
      <c r="D1810" s="237" t="str">
        <f>IF('P23(世田谷区)'!K13&lt;&gt;"",'P23(世田谷区)'!K13,"")</f>
        <v/>
      </c>
      <c r="E1810" t="s">
        <v>647</v>
      </c>
      <c r="F1810" t="s">
        <v>651</v>
      </c>
    </row>
    <row r="1811" spans="1:6" x14ac:dyDescent="0.2">
      <c r="A1811" t="s">
        <v>1097</v>
      </c>
      <c r="B1811">
        <v>3589</v>
      </c>
      <c r="C1811" t="s">
        <v>752</v>
      </c>
      <c r="D1811" s="237" t="str">
        <f>IF('P23(世田谷区)'!F14&lt;&gt;"",'P23(世田谷区)'!F14,"")</f>
        <v/>
      </c>
      <c r="E1811" t="s">
        <v>647</v>
      </c>
      <c r="F1811" t="s">
        <v>651</v>
      </c>
    </row>
    <row r="1812" spans="1:6" x14ac:dyDescent="0.2">
      <c r="A1812" t="s">
        <v>1097</v>
      </c>
      <c r="B1812">
        <v>3591</v>
      </c>
      <c r="C1812" t="s">
        <v>867</v>
      </c>
      <c r="D1812" s="237" t="str">
        <f>IF('P23(世田谷区)'!K14&lt;&gt;"",'P23(世田谷区)'!K14,"")</f>
        <v/>
      </c>
      <c r="E1812" t="s">
        <v>647</v>
      </c>
      <c r="F1812" t="s">
        <v>651</v>
      </c>
    </row>
    <row r="1813" spans="1:6" x14ac:dyDescent="0.2">
      <c r="A1813" t="s">
        <v>1097</v>
      </c>
      <c r="B1813">
        <v>3593</v>
      </c>
      <c r="C1813" t="s">
        <v>756</v>
      </c>
      <c r="D1813" s="237" t="str">
        <f>IF('P23(世田谷区)'!F15&lt;&gt;"",'P23(世田谷区)'!F15,"")</f>
        <v/>
      </c>
      <c r="E1813" t="s">
        <v>647</v>
      </c>
      <c r="F1813" t="s">
        <v>651</v>
      </c>
    </row>
    <row r="1814" spans="1:6" x14ac:dyDescent="0.2">
      <c r="A1814" t="s">
        <v>1097</v>
      </c>
      <c r="B1814">
        <v>3595</v>
      </c>
      <c r="C1814" t="s">
        <v>1099</v>
      </c>
      <c r="D1814" s="237" t="str">
        <f>IF('P23(世田谷区)'!K15&lt;&gt;"",'P23(世田谷区)'!K15,"")</f>
        <v/>
      </c>
      <c r="E1814" t="s">
        <v>647</v>
      </c>
      <c r="F1814" t="s">
        <v>651</v>
      </c>
    </row>
    <row r="1815" spans="1:6" x14ac:dyDescent="0.2">
      <c r="A1815" t="s">
        <v>1097</v>
      </c>
      <c r="B1815">
        <v>3597</v>
      </c>
      <c r="C1815" t="s">
        <v>693</v>
      </c>
      <c r="D1815" s="237" t="str">
        <f>IF('P23(世田谷区)'!D16&lt;&gt;"",'P23(世田谷区)'!D16,"")</f>
        <v/>
      </c>
      <c r="E1815" t="s">
        <v>647</v>
      </c>
      <c r="F1815" t="s">
        <v>651</v>
      </c>
    </row>
    <row r="1816" spans="1:6" x14ac:dyDescent="0.2">
      <c r="A1816" t="s">
        <v>1097</v>
      </c>
      <c r="B1816">
        <v>3599</v>
      </c>
      <c r="C1816" t="s">
        <v>760</v>
      </c>
      <c r="D1816" s="237" t="str">
        <f>IF('P23(世田谷区)'!F16&lt;&gt;"",'P23(世田谷区)'!F16,"")</f>
        <v/>
      </c>
      <c r="E1816" t="s">
        <v>647</v>
      </c>
      <c r="F1816" t="s">
        <v>651</v>
      </c>
    </row>
    <row r="1817" spans="1:6" x14ac:dyDescent="0.2">
      <c r="A1817" t="s">
        <v>1097</v>
      </c>
      <c r="B1817">
        <v>3601</v>
      </c>
      <c r="C1817" t="s">
        <v>870</v>
      </c>
      <c r="D1817" s="237" t="str">
        <f>IF('P23(世田谷区)'!K16&lt;&gt;"",'P23(世田谷区)'!K16,"")</f>
        <v/>
      </c>
      <c r="E1817" t="s">
        <v>647</v>
      </c>
      <c r="F1817" t="s">
        <v>651</v>
      </c>
    </row>
    <row r="1818" spans="1:6" x14ac:dyDescent="0.2">
      <c r="A1818" t="s">
        <v>1097</v>
      </c>
      <c r="B1818">
        <v>3604</v>
      </c>
      <c r="C1818" t="s">
        <v>764</v>
      </c>
      <c r="D1818" s="237" t="str">
        <f>IF('P23(世田谷区)'!F17&lt;&gt;"",'P23(世田谷区)'!F17,"")</f>
        <v/>
      </c>
      <c r="E1818" t="s">
        <v>647</v>
      </c>
      <c r="F1818" t="s">
        <v>651</v>
      </c>
    </row>
    <row r="1819" spans="1:6" x14ac:dyDescent="0.2">
      <c r="A1819" t="s">
        <v>1097</v>
      </c>
      <c r="B1819">
        <v>3606</v>
      </c>
      <c r="C1819" t="s">
        <v>872</v>
      </c>
      <c r="D1819" s="237" t="str">
        <f>IF('P23(世田谷区)'!K17&lt;&gt;"",'P23(世田谷区)'!K17,"")</f>
        <v/>
      </c>
      <c r="E1819" t="s">
        <v>647</v>
      </c>
      <c r="F1819" t="s">
        <v>651</v>
      </c>
    </row>
    <row r="1820" spans="1:6" x14ac:dyDescent="0.2">
      <c r="A1820" t="s">
        <v>1097</v>
      </c>
      <c r="B1820">
        <v>3609</v>
      </c>
      <c r="C1820" t="s">
        <v>699</v>
      </c>
      <c r="D1820" s="237" t="str">
        <f>IF('P23(世田谷区)'!F18&lt;&gt;"",'P23(世田谷区)'!F18,"")</f>
        <v/>
      </c>
      <c r="E1820" t="s">
        <v>647</v>
      </c>
      <c r="F1820" t="s">
        <v>651</v>
      </c>
    </row>
    <row r="1821" spans="1:6" x14ac:dyDescent="0.2">
      <c r="A1821" t="s">
        <v>1097</v>
      </c>
      <c r="B1821">
        <v>3611</v>
      </c>
      <c r="C1821" t="s">
        <v>1100</v>
      </c>
      <c r="D1821" s="237" t="str">
        <f>IF('P23(世田谷区)'!K18&lt;&gt;"",'P23(世田谷区)'!K18,"")</f>
        <v/>
      </c>
      <c r="E1821" t="s">
        <v>647</v>
      </c>
      <c r="F1821" t="s">
        <v>651</v>
      </c>
    </row>
    <row r="1822" spans="1:6" x14ac:dyDescent="0.2">
      <c r="A1822" t="s">
        <v>1097</v>
      </c>
      <c r="B1822">
        <v>3614</v>
      </c>
      <c r="C1822" t="s">
        <v>703</v>
      </c>
      <c r="D1822" s="237" t="str">
        <f>IF('P23(世田谷区)'!F19&lt;&gt;"",'P23(世田谷区)'!F19,"")</f>
        <v/>
      </c>
      <c r="E1822" t="s">
        <v>647</v>
      </c>
      <c r="F1822" t="s">
        <v>651</v>
      </c>
    </row>
    <row r="1823" spans="1:6" x14ac:dyDescent="0.2">
      <c r="A1823" t="s">
        <v>1097</v>
      </c>
      <c r="B1823">
        <v>3616</v>
      </c>
      <c r="C1823" t="s">
        <v>875</v>
      </c>
      <c r="D1823" s="237" t="str">
        <f>IF('P23(世田谷区)'!K19&lt;&gt;"",'P23(世田谷区)'!K19,"")</f>
        <v/>
      </c>
      <c r="E1823" t="s">
        <v>647</v>
      </c>
      <c r="F1823" t="s">
        <v>651</v>
      </c>
    </row>
    <row r="1824" spans="1:6" x14ac:dyDescent="0.2">
      <c r="A1824" t="s">
        <v>1097</v>
      </c>
      <c r="B1824">
        <v>3619</v>
      </c>
      <c r="C1824" t="s">
        <v>773</v>
      </c>
      <c r="D1824" s="237" t="str">
        <f>IF('P23(世田谷区)'!F20&lt;&gt;"",'P23(世田谷区)'!F20,"")</f>
        <v/>
      </c>
      <c r="E1824" t="s">
        <v>647</v>
      </c>
      <c r="F1824" t="s">
        <v>651</v>
      </c>
    </row>
    <row r="1825" spans="1:6" x14ac:dyDescent="0.2">
      <c r="A1825" t="s">
        <v>1097</v>
      </c>
      <c r="B1825">
        <v>3621</v>
      </c>
      <c r="C1825" t="s">
        <v>878</v>
      </c>
      <c r="D1825" s="237" t="str">
        <f>IF('P23(世田谷区)'!K20&lt;&gt;"",'P23(世田谷区)'!K20,"")</f>
        <v/>
      </c>
      <c r="E1825" t="s">
        <v>647</v>
      </c>
      <c r="F1825" t="s">
        <v>651</v>
      </c>
    </row>
    <row r="1826" spans="1:6" x14ac:dyDescent="0.2">
      <c r="A1826" t="s">
        <v>1097</v>
      </c>
      <c r="B1826">
        <v>3624</v>
      </c>
      <c r="C1826" t="s">
        <v>779</v>
      </c>
      <c r="D1826" s="237" t="str">
        <f>IF('P23(世田谷区)'!F21&lt;&gt;"",'P23(世田谷区)'!F21,"")</f>
        <v/>
      </c>
      <c r="E1826" t="s">
        <v>647</v>
      </c>
      <c r="F1826" t="s">
        <v>651</v>
      </c>
    </row>
    <row r="1827" spans="1:6" x14ac:dyDescent="0.2">
      <c r="A1827" t="s">
        <v>1097</v>
      </c>
      <c r="B1827">
        <v>3626</v>
      </c>
      <c r="C1827" t="s">
        <v>1101</v>
      </c>
      <c r="D1827" s="237" t="str">
        <f>IF('P23(世田谷区)'!K21&lt;&gt;"",'P23(世田谷区)'!K21,"")</f>
        <v/>
      </c>
      <c r="E1827" t="s">
        <v>647</v>
      </c>
      <c r="F1827" t="s">
        <v>651</v>
      </c>
    </row>
    <row r="1828" spans="1:6" x14ac:dyDescent="0.2">
      <c r="A1828" t="s">
        <v>1097</v>
      </c>
      <c r="B1828">
        <v>3629</v>
      </c>
      <c r="C1828" t="s">
        <v>785</v>
      </c>
      <c r="D1828" s="237" t="str">
        <f>IF('P23(世田谷区)'!F22&lt;&gt;"",'P23(世田谷区)'!F22,"")</f>
        <v/>
      </c>
      <c r="E1828" t="s">
        <v>647</v>
      </c>
      <c r="F1828" t="s">
        <v>651</v>
      </c>
    </row>
    <row r="1829" spans="1:6" x14ac:dyDescent="0.2">
      <c r="A1829" t="s">
        <v>1097</v>
      </c>
      <c r="B1829">
        <v>3631</v>
      </c>
      <c r="C1829" t="s">
        <v>881</v>
      </c>
      <c r="D1829" s="237" t="str">
        <f>IF('P23(世田谷区)'!K22&lt;&gt;"",'P23(世田谷区)'!K22,"")</f>
        <v/>
      </c>
      <c r="E1829" t="s">
        <v>647</v>
      </c>
      <c r="F1829" t="s">
        <v>651</v>
      </c>
    </row>
    <row r="1830" spans="1:6" x14ac:dyDescent="0.2">
      <c r="A1830" t="s">
        <v>1097</v>
      </c>
      <c r="B1830">
        <v>3634</v>
      </c>
      <c r="C1830" t="s">
        <v>791</v>
      </c>
      <c r="D1830" s="237" t="str">
        <f>IF('P23(世田谷区)'!F23&lt;&gt;"",'P23(世田谷区)'!F23,"")</f>
        <v/>
      </c>
      <c r="E1830" t="s">
        <v>647</v>
      </c>
      <c r="F1830" t="s">
        <v>651</v>
      </c>
    </row>
    <row r="1831" spans="1:6" x14ac:dyDescent="0.2">
      <c r="A1831" t="s">
        <v>1097</v>
      </c>
      <c r="B1831">
        <v>3636</v>
      </c>
      <c r="C1831" t="s">
        <v>883</v>
      </c>
      <c r="D1831" s="237" t="str">
        <f>IF('P23(世田谷区)'!K23&lt;&gt;"",'P23(世田谷区)'!K23,"")</f>
        <v/>
      </c>
      <c r="E1831" t="s">
        <v>647</v>
      </c>
      <c r="F1831" t="s">
        <v>651</v>
      </c>
    </row>
    <row r="1832" spans="1:6" x14ac:dyDescent="0.2">
      <c r="A1832" t="s">
        <v>1097</v>
      </c>
      <c r="B1832">
        <v>3640</v>
      </c>
      <c r="C1832" t="s">
        <v>1102</v>
      </c>
      <c r="D1832" s="237" t="str">
        <f>IF('P23(世田谷区)'!K24&lt;&gt;"",'P23(世田谷区)'!K24,"")</f>
        <v/>
      </c>
      <c r="E1832" t="s">
        <v>647</v>
      </c>
      <c r="F1832" t="s">
        <v>651</v>
      </c>
    </row>
    <row r="1833" spans="1:6" x14ac:dyDescent="0.2">
      <c r="A1833" t="s">
        <v>1097</v>
      </c>
      <c r="B1833">
        <v>3642</v>
      </c>
      <c r="C1833" t="s">
        <v>1103</v>
      </c>
      <c r="D1833" s="237" t="str">
        <f>IF('P23(世田谷区)'!F25&lt;&gt;"",'P23(世田谷区)'!F25,"")</f>
        <v/>
      </c>
      <c r="E1833" t="s">
        <v>647</v>
      </c>
      <c r="F1833" t="s">
        <v>651</v>
      </c>
    </row>
    <row r="1834" spans="1:6" x14ac:dyDescent="0.2">
      <c r="A1834" t="s">
        <v>1097</v>
      </c>
      <c r="B1834">
        <v>3644</v>
      </c>
      <c r="C1834" t="s">
        <v>888</v>
      </c>
      <c r="D1834" s="237" t="str">
        <f>IF('P23(世田谷区)'!K25&lt;&gt;"",'P23(世田谷区)'!K25,"")</f>
        <v/>
      </c>
      <c r="E1834" t="s">
        <v>647</v>
      </c>
      <c r="F1834" t="s">
        <v>651</v>
      </c>
    </row>
    <row r="1835" spans="1:6" x14ac:dyDescent="0.2">
      <c r="A1835" t="s">
        <v>1097</v>
      </c>
      <c r="B1835">
        <v>3646</v>
      </c>
      <c r="C1835" t="s">
        <v>817</v>
      </c>
      <c r="D1835" s="237" t="str">
        <f>IF('P23(世田谷区)'!F26&lt;&gt;"",'P23(世田谷区)'!F26,"")</f>
        <v/>
      </c>
      <c r="E1835" t="s">
        <v>647</v>
      </c>
      <c r="F1835" t="s">
        <v>651</v>
      </c>
    </row>
    <row r="1836" spans="1:6" x14ac:dyDescent="0.2">
      <c r="A1836" t="s">
        <v>1097</v>
      </c>
      <c r="B1836">
        <v>3648</v>
      </c>
      <c r="C1836" t="s">
        <v>1104</v>
      </c>
      <c r="D1836" s="237" t="str">
        <f>IF('P23(世田谷区)'!I26&lt;&gt;"",'P23(世田谷区)'!I26,"")</f>
        <v/>
      </c>
      <c r="E1836" t="s">
        <v>647</v>
      </c>
      <c r="F1836" t="s">
        <v>651</v>
      </c>
    </row>
    <row r="1837" spans="1:6" x14ac:dyDescent="0.2">
      <c r="A1837" t="s">
        <v>1097</v>
      </c>
      <c r="B1837">
        <v>3650</v>
      </c>
      <c r="C1837" t="s">
        <v>892</v>
      </c>
      <c r="D1837" s="237" t="str">
        <f>IF('P23(世田谷区)'!K26&lt;&gt;"",'P23(世田谷区)'!K26,"")</f>
        <v/>
      </c>
      <c r="E1837" t="s">
        <v>647</v>
      </c>
      <c r="F1837" t="s">
        <v>651</v>
      </c>
    </row>
    <row r="1838" spans="1:6" x14ac:dyDescent="0.2">
      <c r="A1838" t="s">
        <v>1097</v>
      </c>
      <c r="B1838">
        <v>3652</v>
      </c>
      <c r="C1838" t="s">
        <v>1105</v>
      </c>
      <c r="D1838" s="237" t="str">
        <f>IF('P23(世田谷区)'!F27&lt;&gt;"",'P23(世田谷区)'!F27,"")</f>
        <v/>
      </c>
      <c r="E1838" t="s">
        <v>647</v>
      </c>
      <c r="F1838" t="s">
        <v>651</v>
      </c>
    </row>
    <row r="1839" spans="1:6" x14ac:dyDescent="0.2">
      <c r="A1839" t="s">
        <v>1097</v>
      </c>
      <c r="B1839">
        <v>3655</v>
      </c>
      <c r="C1839" t="s">
        <v>1106</v>
      </c>
      <c r="D1839" s="237" t="str">
        <f>IF('P23(世田谷区)'!K27&lt;&gt;"",'P23(世田谷区)'!K27,"")</f>
        <v/>
      </c>
      <c r="E1839" t="s">
        <v>647</v>
      </c>
      <c r="F1839" t="s">
        <v>651</v>
      </c>
    </row>
    <row r="1840" spans="1:6" x14ac:dyDescent="0.2">
      <c r="A1840" t="s">
        <v>1097</v>
      </c>
      <c r="B1840">
        <v>3657</v>
      </c>
      <c r="C1840" t="s">
        <v>1107</v>
      </c>
      <c r="D1840" s="237" t="str">
        <f>IF('P23(世田谷区)'!F28&lt;&gt;"",'P23(世田谷区)'!F28,"")</f>
        <v/>
      </c>
      <c r="E1840" t="s">
        <v>647</v>
      </c>
      <c r="F1840" t="s">
        <v>651</v>
      </c>
    </row>
    <row r="1841" spans="1:6" x14ac:dyDescent="0.2">
      <c r="A1841" t="s">
        <v>1097</v>
      </c>
      <c r="B1841">
        <v>3660</v>
      </c>
      <c r="C1841" t="s">
        <v>897</v>
      </c>
      <c r="D1841" s="237" t="str">
        <f>IF('P23(世田谷区)'!K28&lt;&gt;"",'P23(世田谷区)'!K28,"")</f>
        <v/>
      </c>
      <c r="E1841" t="s">
        <v>647</v>
      </c>
      <c r="F1841" t="s">
        <v>651</v>
      </c>
    </row>
    <row r="1842" spans="1:6" x14ac:dyDescent="0.2">
      <c r="A1842" t="s">
        <v>1108</v>
      </c>
      <c r="B1842">
        <v>3673</v>
      </c>
      <c r="C1842" t="s">
        <v>830</v>
      </c>
      <c r="D1842" s="237" t="e">
        <f>IF('P24(世田谷区)'!#REF!&lt;&gt;"",'P24(世田谷区)'!#REF!,"")</f>
        <v>#REF!</v>
      </c>
      <c r="E1842" t="s">
        <v>647</v>
      </c>
      <c r="F1842" t="s">
        <v>651</v>
      </c>
    </row>
    <row r="1843" spans="1:6" x14ac:dyDescent="0.2">
      <c r="A1843" t="s">
        <v>1108</v>
      </c>
      <c r="B1843">
        <v>3675</v>
      </c>
      <c r="C1843" t="s">
        <v>686</v>
      </c>
      <c r="D1843" s="237" t="e">
        <f>IF('P24(世田谷区)'!#REF!&lt;&gt;"",'P24(世田谷区)'!#REF!,"")</f>
        <v>#REF!</v>
      </c>
      <c r="E1843" t="s">
        <v>647</v>
      </c>
      <c r="F1843" t="s">
        <v>651</v>
      </c>
    </row>
    <row r="1844" spans="1:6" x14ac:dyDescent="0.2">
      <c r="A1844" t="s">
        <v>1108</v>
      </c>
      <c r="B1844">
        <v>3678</v>
      </c>
      <c r="C1844" t="s">
        <v>756</v>
      </c>
      <c r="D1844" s="237" t="e">
        <f>IF('P24(世田谷区)'!#REF!&lt;&gt;"",'P24(世田谷区)'!#REF!,"")</f>
        <v>#REF!</v>
      </c>
      <c r="E1844" t="s">
        <v>647</v>
      </c>
      <c r="F1844" t="s">
        <v>651</v>
      </c>
    </row>
    <row r="1845" spans="1:6" x14ac:dyDescent="0.2">
      <c r="A1845" t="s">
        <v>1108</v>
      </c>
      <c r="B1845">
        <v>3680</v>
      </c>
      <c r="C1845" t="s">
        <v>760</v>
      </c>
      <c r="D1845" s="237" t="e">
        <f>IF('P24(世田谷区)'!#REF!&lt;&gt;"",'P24(世田谷区)'!#REF!,"")</f>
        <v>#REF!</v>
      </c>
      <c r="E1845" t="s">
        <v>647</v>
      </c>
      <c r="F1845" t="s">
        <v>651</v>
      </c>
    </row>
    <row r="1846" spans="1:6" x14ac:dyDescent="0.2">
      <c r="A1846" t="s">
        <v>1108</v>
      </c>
      <c r="B1846">
        <v>3682</v>
      </c>
      <c r="C1846" t="s">
        <v>764</v>
      </c>
      <c r="D1846" s="237" t="e">
        <f>IF('P24(世田谷区)'!#REF!&lt;&gt;"",'P24(世田谷区)'!#REF!,"")</f>
        <v>#REF!</v>
      </c>
      <c r="E1846" t="s">
        <v>647</v>
      </c>
      <c r="F1846" t="s">
        <v>651</v>
      </c>
    </row>
    <row r="1847" spans="1:6" x14ac:dyDescent="0.2">
      <c r="A1847" t="s">
        <v>1109</v>
      </c>
      <c r="B1847">
        <v>3690</v>
      </c>
      <c r="C1847" t="s">
        <v>1110</v>
      </c>
      <c r="D1847" s="237" t="e">
        <f>IF(#REF!&lt;&gt;"",#REF!,"")</f>
        <v>#REF!</v>
      </c>
      <c r="E1847" t="s">
        <v>647</v>
      </c>
      <c r="F1847" t="s">
        <v>651</v>
      </c>
    </row>
    <row r="1848" spans="1:6" x14ac:dyDescent="0.2">
      <c r="A1848" t="s">
        <v>1109</v>
      </c>
      <c r="B1848">
        <v>3691</v>
      </c>
      <c r="C1848" t="s">
        <v>708</v>
      </c>
      <c r="D1848" s="237" t="e">
        <f>IF(#REF!&lt;&gt;"",#REF!,"")</f>
        <v>#REF!</v>
      </c>
      <c r="E1848" t="s">
        <v>647</v>
      </c>
      <c r="F1848" t="s">
        <v>651</v>
      </c>
    </row>
    <row r="1849" spans="1:6" x14ac:dyDescent="0.2">
      <c r="A1849" t="s">
        <v>1109</v>
      </c>
      <c r="B1849">
        <v>3692</v>
      </c>
      <c r="C1849" t="s">
        <v>709</v>
      </c>
      <c r="D1849" s="237" t="e">
        <f>IF(#REF!&lt;&gt;"",#REF!,"")</f>
        <v>#REF!</v>
      </c>
      <c r="E1849" t="s">
        <v>647</v>
      </c>
      <c r="F1849" t="s">
        <v>651</v>
      </c>
    </row>
    <row r="1850" spans="1:6" x14ac:dyDescent="0.2">
      <c r="A1850" t="s">
        <v>1109</v>
      </c>
      <c r="B1850">
        <v>3693</v>
      </c>
      <c r="C1850" t="s">
        <v>1111</v>
      </c>
      <c r="D1850" s="237" t="e">
        <f>IF(#REF!&lt;&gt;"",#REF!,"")</f>
        <v>#REF!</v>
      </c>
      <c r="E1850" t="s">
        <v>647</v>
      </c>
      <c r="F1850" t="s">
        <v>651</v>
      </c>
    </row>
    <row r="1851" spans="1:6" x14ac:dyDescent="0.2">
      <c r="A1851" t="s">
        <v>1109</v>
      </c>
      <c r="B1851">
        <v>3695</v>
      </c>
      <c r="C1851" t="s">
        <v>1112</v>
      </c>
      <c r="D1851" s="237" t="e">
        <f>IF(#REF!&lt;&gt;"",#REF!,"")</f>
        <v>#REF!</v>
      </c>
      <c r="E1851" t="s">
        <v>647</v>
      </c>
      <c r="F1851" t="s">
        <v>651</v>
      </c>
    </row>
    <row r="1852" spans="1:6" x14ac:dyDescent="0.2">
      <c r="A1852" t="s">
        <v>1109</v>
      </c>
      <c r="B1852">
        <v>3696</v>
      </c>
      <c r="C1852" t="s">
        <v>715</v>
      </c>
      <c r="D1852" s="237" t="e">
        <f>IF(#REF!&lt;&gt;"",#REF!,"")</f>
        <v>#REF!</v>
      </c>
      <c r="E1852" t="s">
        <v>647</v>
      </c>
      <c r="F1852" t="s">
        <v>651</v>
      </c>
    </row>
    <row r="1853" spans="1:6" x14ac:dyDescent="0.2">
      <c r="A1853" t="s">
        <v>1109</v>
      </c>
      <c r="B1853">
        <v>3697</v>
      </c>
      <c r="C1853" t="s">
        <v>674</v>
      </c>
      <c r="D1853" s="237" t="e">
        <f>IF(#REF!&lt;&gt;"",#REF!,"")</f>
        <v>#REF!</v>
      </c>
      <c r="E1853" t="s">
        <v>647</v>
      </c>
      <c r="F1853" t="s">
        <v>651</v>
      </c>
    </row>
    <row r="1854" spans="1:6" x14ac:dyDescent="0.2">
      <c r="A1854" t="s">
        <v>1109</v>
      </c>
      <c r="B1854">
        <v>3698</v>
      </c>
      <c r="C1854" t="s">
        <v>1113</v>
      </c>
      <c r="D1854" s="237" t="e">
        <f>IF(#REF!&lt;&gt;"",#REF!,"")</f>
        <v>#REF!</v>
      </c>
      <c r="E1854" t="s">
        <v>647</v>
      </c>
      <c r="F1854" t="s">
        <v>651</v>
      </c>
    </row>
    <row r="1855" spans="1:6" x14ac:dyDescent="0.2">
      <c r="A1855" t="s">
        <v>1109</v>
      </c>
      <c r="B1855">
        <v>3700</v>
      </c>
      <c r="C1855" t="s">
        <v>1114</v>
      </c>
      <c r="D1855" s="237" t="e">
        <f>IF(#REF!&lt;&gt;"",#REF!,"")</f>
        <v>#REF!</v>
      </c>
      <c r="E1855" t="s">
        <v>647</v>
      </c>
      <c r="F1855" t="s">
        <v>651</v>
      </c>
    </row>
    <row r="1856" spans="1:6" x14ac:dyDescent="0.2">
      <c r="A1856" t="s">
        <v>1109</v>
      </c>
      <c r="B1856">
        <v>3701</v>
      </c>
      <c r="C1856" t="s">
        <v>720</v>
      </c>
      <c r="D1856" s="237" t="e">
        <f>IF(#REF!&lt;&gt;"",#REF!,"")</f>
        <v>#REF!</v>
      </c>
      <c r="E1856" t="s">
        <v>647</v>
      </c>
      <c r="F1856" t="s">
        <v>651</v>
      </c>
    </row>
    <row r="1857" spans="1:6" x14ac:dyDescent="0.2">
      <c r="A1857" t="s">
        <v>1109</v>
      </c>
      <c r="B1857">
        <v>3712</v>
      </c>
      <c r="C1857" t="s">
        <v>1115</v>
      </c>
      <c r="D1857" s="237" t="e">
        <f>IF(#REF!&lt;&gt;"",#REF!,"")</f>
        <v>#REF!</v>
      </c>
      <c r="E1857" t="s">
        <v>647</v>
      </c>
      <c r="F1857" t="s">
        <v>651</v>
      </c>
    </row>
    <row r="1858" spans="1:6" x14ac:dyDescent="0.2">
      <c r="A1858" t="s">
        <v>1109</v>
      </c>
      <c r="B1858">
        <v>3713</v>
      </c>
      <c r="C1858" t="s">
        <v>1116</v>
      </c>
      <c r="D1858" s="237" t="e">
        <f>IF(#REF!&lt;&gt;"",#REF!,"")</f>
        <v>#REF!</v>
      </c>
      <c r="E1858" t="s">
        <v>647</v>
      </c>
      <c r="F1858" t="s">
        <v>651</v>
      </c>
    </row>
    <row r="1859" spans="1:6" x14ac:dyDescent="0.2">
      <c r="A1859" t="s">
        <v>1109</v>
      </c>
      <c r="B1859">
        <v>3715</v>
      </c>
      <c r="C1859" t="s">
        <v>1117</v>
      </c>
      <c r="D1859" s="237" t="e">
        <f>IF(#REF!&lt;&gt;"",#REF!,"")</f>
        <v>#REF!</v>
      </c>
      <c r="E1859" t="s">
        <v>647</v>
      </c>
      <c r="F1859" t="s">
        <v>651</v>
      </c>
    </row>
    <row r="1860" spans="1:6" x14ac:dyDescent="0.2">
      <c r="A1860" t="s">
        <v>1109</v>
      </c>
      <c r="B1860">
        <v>3716</v>
      </c>
      <c r="C1860" t="s">
        <v>1118</v>
      </c>
      <c r="D1860" s="237" t="e">
        <f>IF(#REF!&lt;&gt;"",#REF!,"")</f>
        <v>#REF!</v>
      </c>
      <c r="E1860" t="s">
        <v>647</v>
      </c>
      <c r="F1860" t="s">
        <v>651</v>
      </c>
    </row>
    <row r="1861" spans="1:6" x14ac:dyDescent="0.2">
      <c r="A1861" t="s">
        <v>1109</v>
      </c>
      <c r="B1861">
        <v>3718</v>
      </c>
      <c r="C1861" t="s">
        <v>934</v>
      </c>
      <c r="D1861" s="237" t="e">
        <f>IF(#REF!&lt;&gt;"",#REF!,"")</f>
        <v>#REF!</v>
      </c>
      <c r="E1861" t="s">
        <v>647</v>
      </c>
      <c r="F1861" t="s">
        <v>651</v>
      </c>
    </row>
    <row r="1862" spans="1:6" x14ac:dyDescent="0.2">
      <c r="A1862" t="s">
        <v>1109</v>
      </c>
      <c r="B1862">
        <v>3721</v>
      </c>
      <c r="C1862" t="s">
        <v>1119</v>
      </c>
      <c r="D1862" s="237" t="e">
        <f>IF(#REF!&lt;&gt;"",#REF!,"")</f>
        <v>#REF!</v>
      </c>
      <c r="E1862" t="s">
        <v>647</v>
      </c>
      <c r="F1862" t="s">
        <v>651</v>
      </c>
    </row>
    <row r="1863" spans="1:6" x14ac:dyDescent="0.2">
      <c r="A1863" t="s">
        <v>1109</v>
      </c>
      <c r="B1863">
        <v>3724</v>
      </c>
      <c r="C1863" t="s">
        <v>1120</v>
      </c>
      <c r="D1863" s="237" t="e">
        <f>IF(#REF!&lt;&gt;"",#REF!,"")</f>
        <v>#REF!</v>
      </c>
      <c r="E1863" t="s">
        <v>647</v>
      </c>
      <c r="F1863" t="s">
        <v>651</v>
      </c>
    </row>
    <row r="1864" spans="1:6" x14ac:dyDescent="0.2">
      <c r="A1864" t="s">
        <v>1121</v>
      </c>
      <c r="B1864">
        <v>3728</v>
      </c>
      <c r="C1864" t="s">
        <v>1122</v>
      </c>
      <c r="D1864" s="237" t="str">
        <f>IF('P25(世田谷区)'!B3&lt;&gt;"",'P25(世田谷区)'!B3,"")</f>
        <v/>
      </c>
      <c r="E1864" t="s">
        <v>647</v>
      </c>
      <c r="F1864" t="s">
        <v>651</v>
      </c>
    </row>
    <row r="1865" spans="1:6" x14ac:dyDescent="0.2">
      <c r="A1865" t="s">
        <v>1121</v>
      </c>
      <c r="B1865">
        <v>3731</v>
      </c>
      <c r="C1865" t="s">
        <v>1123</v>
      </c>
      <c r="D1865" s="237" t="str">
        <f>IF('P25(世田谷区)'!B6&lt;&gt;"",'P25(世田谷区)'!B6,"")</f>
        <v/>
      </c>
      <c r="E1865" t="s">
        <v>647</v>
      </c>
      <c r="F1865" t="s">
        <v>651</v>
      </c>
    </row>
    <row r="1866" spans="1:6" x14ac:dyDescent="0.2">
      <c r="A1866" t="s">
        <v>1121</v>
      </c>
      <c r="B1866">
        <v>3734</v>
      </c>
      <c r="C1866" t="s">
        <v>1124</v>
      </c>
      <c r="D1866" s="237" t="str">
        <f>IF('P25(世田谷区)'!D7&lt;&gt;"",'P25(世田谷区)'!D7,"")</f>
        <v/>
      </c>
      <c r="E1866" t="s">
        <v>647</v>
      </c>
      <c r="F1866" t="s">
        <v>651</v>
      </c>
    </row>
    <row r="1867" spans="1:6" x14ac:dyDescent="0.2">
      <c r="A1867" t="s">
        <v>1121</v>
      </c>
      <c r="B1867">
        <v>3747</v>
      </c>
      <c r="C1867" t="s">
        <v>1125</v>
      </c>
      <c r="D1867" s="237" t="str">
        <f>IF('P25(世田谷区)'!B13&lt;&gt;"",'P25(世田谷区)'!B13,"")</f>
        <v/>
      </c>
      <c r="E1867" t="s">
        <v>647</v>
      </c>
      <c r="F1867" t="s">
        <v>651</v>
      </c>
    </row>
    <row r="1868" spans="1:6" x14ac:dyDescent="0.2">
      <c r="A1868" t="s">
        <v>1121</v>
      </c>
      <c r="B1868">
        <v>3748</v>
      </c>
      <c r="C1868" t="s">
        <v>752</v>
      </c>
      <c r="D1868" s="244" t="str">
        <f>IF('P25(世田谷区)'!F13&lt;&gt;"",'P25(世田谷区)'!F13,"")</f>
        <v/>
      </c>
      <c r="E1868" t="s">
        <v>647</v>
      </c>
      <c r="F1868" t="s">
        <v>948</v>
      </c>
    </row>
    <row r="1869" spans="1:6" x14ac:dyDescent="0.2">
      <c r="A1869" t="s">
        <v>1121</v>
      </c>
      <c r="B1869">
        <v>3750</v>
      </c>
      <c r="C1869" t="s">
        <v>753</v>
      </c>
      <c r="D1869" s="238" t="str">
        <f>IF('P25(世田谷区)'!H13&lt;&gt;"",'P25(世田谷区)'!H13,"")</f>
        <v/>
      </c>
      <c r="E1869" t="s">
        <v>647</v>
      </c>
      <c r="F1869" t="s">
        <v>668</v>
      </c>
    </row>
    <row r="1870" spans="1:6" x14ac:dyDescent="0.2">
      <c r="A1870" t="s">
        <v>1121</v>
      </c>
      <c r="B1870">
        <v>3751</v>
      </c>
      <c r="C1870" t="s">
        <v>754</v>
      </c>
      <c r="D1870" s="237" t="str">
        <f>IF('P25(世田谷区)'!I13&lt;&gt;"",'P25(世田谷区)'!I13,"")</f>
        <v/>
      </c>
      <c r="E1870" t="s">
        <v>647</v>
      </c>
      <c r="F1870" t="s">
        <v>651</v>
      </c>
    </row>
    <row r="1871" spans="1:6" x14ac:dyDescent="0.2">
      <c r="A1871" t="s">
        <v>1121</v>
      </c>
      <c r="B1871">
        <v>3752</v>
      </c>
      <c r="C1871" t="s">
        <v>920</v>
      </c>
      <c r="D1871" s="237" t="str">
        <f>IF('P25(世田谷区)'!J13&lt;&gt;"",'P25(世田谷区)'!J13,"")</f>
        <v/>
      </c>
      <c r="E1871" t="s">
        <v>647</v>
      </c>
      <c r="F1871" t="s">
        <v>651</v>
      </c>
    </row>
    <row r="1872" spans="1:6" x14ac:dyDescent="0.2">
      <c r="A1872" t="s">
        <v>1121</v>
      </c>
      <c r="B1872">
        <v>3753</v>
      </c>
      <c r="C1872" t="s">
        <v>867</v>
      </c>
      <c r="D1872" s="237" t="str">
        <f>IF('P25(世田谷区)'!K13&lt;&gt;"",'P25(世田谷区)'!K13,"")</f>
        <v/>
      </c>
      <c r="E1872" t="s">
        <v>647</v>
      </c>
      <c r="F1872" t="s">
        <v>651</v>
      </c>
    </row>
    <row r="1873" spans="1:6" x14ac:dyDescent="0.2">
      <c r="A1873" t="s">
        <v>1121</v>
      </c>
      <c r="B1873">
        <v>3754</v>
      </c>
      <c r="C1873" t="s">
        <v>921</v>
      </c>
      <c r="D1873" s="237" t="str">
        <f>IF('P25(世田谷区)'!L13&lt;&gt;"",'P25(世田谷区)'!L13,"")</f>
        <v/>
      </c>
      <c r="E1873" t="s">
        <v>647</v>
      </c>
      <c r="F1873" t="s">
        <v>651</v>
      </c>
    </row>
    <row r="1874" spans="1:6" x14ac:dyDescent="0.2">
      <c r="A1874" t="s">
        <v>1121</v>
      </c>
      <c r="B1874">
        <v>3755</v>
      </c>
      <c r="C1874" t="s">
        <v>1126</v>
      </c>
      <c r="D1874" s="237" t="str">
        <f>IF('P25(世田谷区)'!M13&lt;&gt;"",'P25(世田谷区)'!M13,"")</f>
        <v/>
      </c>
      <c r="E1874" t="s">
        <v>647</v>
      </c>
      <c r="F1874" t="s">
        <v>651</v>
      </c>
    </row>
    <row r="1875" spans="1:6" x14ac:dyDescent="0.2">
      <c r="A1875" t="s">
        <v>1121</v>
      </c>
      <c r="B1875">
        <v>3756</v>
      </c>
      <c r="C1875" t="s">
        <v>1127</v>
      </c>
      <c r="D1875" s="237" t="str">
        <f>IF('P25(世田谷区)'!B14&lt;&gt;"",'P25(世田谷区)'!B14,"")</f>
        <v/>
      </c>
      <c r="E1875" t="s">
        <v>647</v>
      </c>
      <c r="F1875" t="s">
        <v>651</v>
      </c>
    </row>
    <row r="1876" spans="1:6" x14ac:dyDescent="0.2">
      <c r="A1876" t="s">
        <v>1121</v>
      </c>
      <c r="B1876">
        <v>3757</v>
      </c>
      <c r="C1876" t="s">
        <v>756</v>
      </c>
      <c r="D1876" s="244" t="str">
        <f>IF('P25(世田谷区)'!F14&lt;&gt;"",'P25(世田谷区)'!F14,"")</f>
        <v/>
      </c>
      <c r="E1876" t="s">
        <v>647</v>
      </c>
      <c r="F1876" t="s">
        <v>948</v>
      </c>
    </row>
    <row r="1877" spans="1:6" x14ac:dyDescent="0.2">
      <c r="A1877" t="s">
        <v>1121</v>
      </c>
      <c r="B1877">
        <v>3759</v>
      </c>
      <c r="C1877" t="s">
        <v>757</v>
      </c>
      <c r="D1877" s="238" t="str">
        <f>IF('P25(世田谷区)'!H14&lt;&gt;"",'P25(世田谷区)'!H14,"")</f>
        <v/>
      </c>
      <c r="E1877" t="s">
        <v>647</v>
      </c>
      <c r="F1877" t="s">
        <v>668</v>
      </c>
    </row>
    <row r="1878" spans="1:6" x14ac:dyDescent="0.2">
      <c r="A1878" t="s">
        <v>1121</v>
      </c>
      <c r="B1878">
        <v>3760</v>
      </c>
      <c r="C1878" t="s">
        <v>758</v>
      </c>
      <c r="D1878" s="237" t="str">
        <f>IF('P25(世田谷区)'!I14&lt;&gt;"",'P25(世田谷区)'!I14,"")</f>
        <v/>
      </c>
      <c r="E1878" t="s">
        <v>647</v>
      </c>
      <c r="F1878" t="s">
        <v>651</v>
      </c>
    </row>
    <row r="1879" spans="1:6" x14ac:dyDescent="0.2">
      <c r="A1879" t="s">
        <v>1121</v>
      </c>
      <c r="B1879">
        <v>3761</v>
      </c>
      <c r="C1879" t="s">
        <v>924</v>
      </c>
      <c r="D1879" s="237" t="str">
        <f>IF('P25(世田谷区)'!J14&lt;&gt;"",'P25(世田谷区)'!J14,"")</f>
        <v/>
      </c>
      <c r="E1879" t="s">
        <v>647</v>
      </c>
      <c r="F1879" t="s">
        <v>651</v>
      </c>
    </row>
    <row r="1880" spans="1:6" x14ac:dyDescent="0.2">
      <c r="A1880" t="s">
        <v>1121</v>
      </c>
      <c r="B1880">
        <v>3762</v>
      </c>
      <c r="C1880" t="s">
        <v>1099</v>
      </c>
      <c r="D1880" s="237" t="str">
        <f>IF('P25(世田谷区)'!K14&lt;&gt;"",'P25(世田谷区)'!K14,"")</f>
        <v/>
      </c>
      <c r="E1880" t="s">
        <v>647</v>
      </c>
      <c r="F1880" t="s">
        <v>651</v>
      </c>
    </row>
    <row r="1881" spans="1:6" x14ac:dyDescent="0.2">
      <c r="A1881" t="s">
        <v>1121</v>
      </c>
      <c r="B1881">
        <v>3763</v>
      </c>
      <c r="C1881" t="s">
        <v>925</v>
      </c>
      <c r="D1881" s="237" t="str">
        <f>IF('P25(世田谷区)'!L14&lt;&gt;"",'P25(世田谷区)'!L14,"")</f>
        <v/>
      </c>
      <c r="E1881" t="s">
        <v>647</v>
      </c>
      <c r="F1881" t="s">
        <v>651</v>
      </c>
    </row>
    <row r="1882" spans="1:6" x14ac:dyDescent="0.2">
      <c r="A1882" t="s">
        <v>1121</v>
      </c>
      <c r="B1882">
        <v>3764</v>
      </c>
      <c r="C1882" t="s">
        <v>1128</v>
      </c>
      <c r="D1882" s="237" t="str">
        <f>IF('P25(世田谷区)'!M14&lt;&gt;"",'P25(世田谷区)'!M14,"")</f>
        <v/>
      </c>
      <c r="E1882" t="s">
        <v>647</v>
      </c>
      <c r="F1882" t="s">
        <v>651</v>
      </c>
    </row>
    <row r="1883" spans="1:6" x14ac:dyDescent="0.2">
      <c r="A1883" t="s">
        <v>1121</v>
      </c>
      <c r="B1883">
        <v>3765</v>
      </c>
      <c r="C1883" t="s">
        <v>1129</v>
      </c>
      <c r="D1883" s="237" t="str">
        <f>IF('P25(世田谷区)'!B15&lt;&gt;"",'P25(世田谷区)'!B15,"")</f>
        <v/>
      </c>
      <c r="E1883" t="s">
        <v>647</v>
      </c>
      <c r="F1883" t="s">
        <v>651</v>
      </c>
    </row>
    <row r="1884" spans="1:6" x14ac:dyDescent="0.2">
      <c r="A1884" t="s">
        <v>1121</v>
      </c>
      <c r="B1884">
        <v>3766</v>
      </c>
      <c r="C1884" t="s">
        <v>760</v>
      </c>
      <c r="D1884" s="244" t="str">
        <f>IF('P25(世田谷区)'!F15&lt;&gt;"",'P25(世田谷区)'!F15,"")</f>
        <v/>
      </c>
      <c r="E1884" t="s">
        <v>647</v>
      </c>
      <c r="F1884" t="s">
        <v>948</v>
      </c>
    </row>
    <row r="1885" spans="1:6" x14ac:dyDescent="0.2">
      <c r="A1885" t="s">
        <v>1121</v>
      </c>
      <c r="B1885">
        <v>3768</v>
      </c>
      <c r="C1885" t="s">
        <v>761</v>
      </c>
      <c r="D1885" s="238" t="str">
        <f>IF('P25(世田谷区)'!H15&lt;&gt;"",'P25(世田谷区)'!H15,"")</f>
        <v/>
      </c>
      <c r="E1885" t="s">
        <v>647</v>
      </c>
      <c r="F1885" t="s">
        <v>668</v>
      </c>
    </row>
    <row r="1886" spans="1:6" x14ac:dyDescent="0.2">
      <c r="A1886" t="s">
        <v>1121</v>
      </c>
      <c r="B1886">
        <v>3769</v>
      </c>
      <c r="C1886" t="s">
        <v>762</v>
      </c>
      <c r="D1886" s="237" t="str">
        <f>IF('P25(世田谷区)'!I15&lt;&gt;"",'P25(世田谷区)'!I15,"")</f>
        <v/>
      </c>
      <c r="E1886" t="s">
        <v>647</v>
      </c>
      <c r="F1886" t="s">
        <v>651</v>
      </c>
    </row>
    <row r="1887" spans="1:6" x14ac:dyDescent="0.2">
      <c r="A1887" t="s">
        <v>1121</v>
      </c>
      <c r="B1887">
        <v>3770</v>
      </c>
      <c r="C1887" t="s">
        <v>928</v>
      </c>
      <c r="D1887" s="237" t="str">
        <f>IF('P25(世田谷区)'!J15&lt;&gt;"",'P25(世田谷区)'!J15,"")</f>
        <v/>
      </c>
      <c r="E1887" t="s">
        <v>647</v>
      </c>
      <c r="F1887" t="s">
        <v>651</v>
      </c>
    </row>
    <row r="1888" spans="1:6" x14ac:dyDescent="0.2">
      <c r="A1888" t="s">
        <v>1121</v>
      </c>
      <c r="B1888">
        <v>3771</v>
      </c>
      <c r="C1888" t="s">
        <v>870</v>
      </c>
      <c r="D1888" s="237" t="str">
        <f>IF('P25(世田谷区)'!K15&lt;&gt;"",'P25(世田谷区)'!K15,"")</f>
        <v/>
      </c>
      <c r="E1888" t="s">
        <v>647</v>
      </c>
      <c r="F1888" t="s">
        <v>651</v>
      </c>
    </row>
    <row r="1889" spans="1:6" x14ac:dyDescent="0.2">
      <c r="A1889" t="s">
        <v>1121</v>
      </c>
      <c r="B1889">
        <v>3772</v>
      </c>
      <c r="C1889" t="s">
        <v>929</v>
      </c>
      <c r="D1889" s="237" t="str">
        <f>IF('P25(世田谷区)'!L15&lt;&gt;"",'P25(世田谷区)'!L15,"")</f>
        <v/>
      </c>
      <c r="E1889" t="s">
        <v>647</v>
      </c>
      <c r="F1889" t="s">
        <v>651</v>
      </c>
    </row>
    <row r="1890" spans="1:6" x14ac:dyDescent="0.2">
      <c r="A1890" t="s">
        <v>1121</v>
      </c>
      <c r="B1890">
        <v>3773</v>
      </c>
      <c r="C1890" t="s">
        <v>1047</v>
      </c>
      <c r="D1890" s="237" t="str">
        <f>IF('P25(世田谷区)'!M15&lt;&gt;"",'P25(世田谷区)'!M15,"")</f>
        <v/>
      </c>
      <c r="E1890" t="s">
        <v>647</v>
      </c>
      <c r="F1890" t="s">
        <v>651</v>
      </c>
    </row>
    <row r="1891" spans="1:6" x14ac:dyDescent="0.2">
      <c r="A1891" t="s">
        <v>1121</v>
      </c>
      <c r="B1891">
        <v>3774</v>
      </c>
      <c r="C1891" t="s">
        <v>1130</v>
      </c>
      <c r="D1891" s="237" t="str">
        <f>IF('P25(世田谷区)'!B16&lt;&gt;"",'P25(世田谷区)'!B16,"")</f>
        <v/>
      </c>
      <c r="E1891" t="s">
        <v>647</v>
      </c>
      <c r="F1891" t="s">
        <v>651</v>
      </c>
    </row>
    <row r="1892" spans="1:6" x14ac:dyDescent="0.2">
      <c r="A1892" t="s">
        <v>1121</v>
      </c>
      <c r="B1892">
        <v>3775</v>
      </c>
      <c r="C1892" t="s">
        <v>764</v>
      </c>
      <c r="D1892" s="244" t="str">
        <f>IF('P25(世田谷区)'!F16&lt;&gt;"",'P25(世田谷区)'!F16,"")</f>
        <v/>
      </c>
      <c r="E1892" t="s">
        <v>647</v>
      </c>
      <c r="F1892" t="s">
        <v>948</v>
      </c>
    </row>
    <row r="1893" spans="1:6" x14ac:dyDescent="0.2">
      <c r="A1893" t="s">
        <v>1121</v>
      </c>
      <c r="B1893">
        <v>3777</v>
      </c>
      <c r="C1893" t="s">
        <v>765</v>
      </c>
      <c r="D1893" s="238" t="str">
        <f>IF('P25(世田谷区)'!H16&lt;&gt;"",'P25(世田谷区)'!H16,"")</f>
        <v/>
      </c>
      <c r="E1893" t="s">
        <v>647</v>
      </c>
      <c r="F1893" t="s">
        <v>668</v>
      </c>
    </row>
    <row r="1894" spans="1:6" x14ac:dyDescent="0.2">
      <c r="A1894" t="s">
        <v>1121</v>
      </c>
      <c r="B1894">
        <v>3778</v>
      </c>
      <c r="C1894" t="s">
        <v>766</v>
      </c>
      <c r="D1894" s="237" t="str">
        <f>IF('P25(世田谷区)'!I16&lt;&gt;"",'P25(世田谷区)'!I16,"")</f>
        <v/>
      </c>
      <c r="E1894" t="s">
        <v>647</v>
      </c>
      <c r="F1894" t="s">
        <v>651</v>
      </c>
    </row>
    <row r="1895" spans="1:6" x14ac:dyDescent="0.2">
      <c r="A1895" t="s">
        <v>1121</v>
      </c>
      <c r="B1895">
        <v>3779</v>
      </c>
      <c r="C1895" t="s">
        <v>932</v>
      </c>
      <c r="D1895" s="237" t="str">
        <f>IF('P25(世田谷区)'!J16&lt;&gt;"",'P25(世田谷区)'!J16,"")</f>
        <v/>
      </c>
      <c r="E1895" t="s">
        <v>647</v>
      </c>
      <c r="F1895" t="s">
        <v>651</v>
      </c>
    </row>
    <row r="1896" spans="1:6" x14ac:dyDescent="0.2">
      <c r="A1896" t="s">
        <v>1121</v>
      </c>
      <c r="B1896">
        <v>3780</v>
      </c>
      <c r="C1896" t="s">
        <v>872</v>
      </c>
      <c r="D1896" s="237" t="str">
        <f>IF('P25(世田谷区)'!K16&lt;&gt;"",'P25(世田谷区)'!K16,"")</f>
        <v/>
      </c>
      <c r="E1896" t="s">
        <v>647</v>
      </c>
      <c r="F1896" t="s">
        <v>651</v>
      </c>
    </row>
    <row r="1897" spans="1:6" x14ac:dyDescent="0.2">
      <c r="A1897" t="s">
        <v>1121</v>
      </c>
      <c r="B1897">
        <v>3781</v>
      </c>
      <c r="C1897" t="s">
        <v>933</v>
      </c>
      <c r="D1897" s="237" t="str">
        <f>IF('P25(世田谷区)'!L16&lt;&gt;"",'P25(世田谷区)'!L16,"")</f>
        <v/>
      </c>
      <c r="E1897" t="s">
        <v>647</v>
      </c>
      <c r="F1897" t="s">
        <v>651</v>
      </c>
    </row>
    <row r="1898" spans="1:6" x14ac:dyDescent="0.2">
      <c r="A1898" t="s">
        <v>1121</v>
      </c>
      <c r="B1898">
        <v>3782</v>
      </c>
      <c r="C1898" t="s">
        <v>1131</v>
      </c>
      <c r="D1898" s="237" t="str">
        <f>IF('P25(世田谷区)'!M16&lt;&gt;"",'P25(世田谷区)'!M16,"")</f>
        <v/>
      </c>
      <c r="E1898" t="s">
        <v>647</v>
      </c>
      <c r="F1898" t="s">
        <v>651</v>
      </c>
    </row>
    <row r="1899" spans="1:6" x14ac:dyDescent="0.2">
      <c r="A1899" t="s">
        <v>1121</v>
      </c>
      <c r="B1899">
        <v>3783</v>
      </c>
      <c r="C1899" t="s">
        <v>1132</v>
      </c>
      <c r="D1899" s="237" t="str">
        <f>IF('P25(世田谷区)'!B17&lt;&gt;"",'P25(世田谷区)'!B17,"")</f>
        <v/>
      </c>
      <c r="E1899" t="s">
        <v>647</v>
      </c>
      <c r="F1899" t="s">
        <v>651</v>
      </c>
    </row>
    <row r="1900" spans="1:6" x14ac:dyDescent="0.2">
      <c r="A1900" t="s">
        <v>1121</v>
      </c>
      <c r="B1900">
        <v>3784</v>
      </c>
      <c r="C1900" t="s">
        <v>699</v>
      </c>
      <c r="D1900" s="244" t="str">
        <f>IF('P25(世田谷区)'!F17&lt;&gt;"",'P25(世田谷区)'!F17,"")</f>
        <v/>
      </c>
      <c r="E1900" t="s">
        <v>647</v>
      </c>
      <c r="F1900" t="s">
        <v>948</v>
      </c>
    </row>
    <row r="1901" spans="1:6" x14ac:dyDescent="0.2">
      <c r="A1901" t="s">
        <v>1121</v>
      </c>
      <c r="B1901">
        <v>3786</v>
      </c>
      <c r="C1901" t="s">
        <v>767</v>
      </c>
      <c r="D1901" s="238" t="str">
        <f>IF('P25(世田谷区)'!H17&lt;&gt;"",'P25(世田谷区)'!H17,"")</f>
        <v/>
      </c>
      <c r="E1901" t="s">
        <v>647</v>
      </c>
      <c r="F1901" t="s">
        <v>668</v>
      </c>
    </row>
    <row r="1902" spans="1:6" x14ac:dyDescent="0.2">
      <c r="A1902" t="s">
        <v>1121</v>
      </c>
      <c r="B1902">
        <v>3787</v>
      </c>
      <c r="C1902" t="s">
        <v>768</v>
      </c>
      <c r="D1902" s="237" t="str">
        <f>IF('P25(世田谷区)'!I17&lt;&gt;"",'P25(世田谷区)'!I17,"")</f>
        <v/>
      </c>
      <c r="E1902" t="s">
        <v>647</v>
      </c>
      <c r="F1902" t="s">
        <v>651</v>
      </c>
    </row>
    <row r="1903" spans="1:6" x14ac:dyDescent="0.2">
      <c r="A1903" t="s">
        <v>1121</v>
      </c>
      <c r="B1903">
        <v>3788</v>
      </c>
      <c r="C1903" t="s">
        <v>936</v>
      </c>
      <c r="D1903" s="237" t="str">
        <f>IF('P25(世田谷区)'!J17&lt;&gt;"",'P25(世田谷区)'!J17,"")</f>
        <v/>
      </c>
      <c r="E1903" t="s">
        <v>647</v>
      </c>
      <c r="F1903" t="s">
        <v>651</v>
      </c>
    </row>
    <row r="1904" spans="1:6" x14ac:dyDescent="0.2">
      <c r="A1904" t="s">
        <v>1121</v>
      </c>
      <c r="B1904">
        <v>3789</v>
      </c>
      <c r="C1904" t="s">
        <v>1100</v>
      </c>
      <c r="D1904" s="237" t="str">
        <f>IF('P25(世田谷区)'!K17&lt;&gt;"",'P25(世田谷区)'!K17,"")</f>
        <v/>
      </c>
      <c r="E1904" t="s">
        <v>647</v>
      </c>
      <c r="F1904" t="s">
        <v>651</v>
      </c>
    </row>
    <row r="1905" spans="1:6" x14ac:dyDescent="0.2">
      <c r="A1905" t="s">
        <v>1121</v>
      </c>
      <c r="B1905">
        <v>3790</v>
      </c>
      <c r="C1905" t="s">
        <v>937</v>
      </c>
      <c r="D1905" s="237" t="str">
        <f>IF('P25(世田谷区)'!L17&lt;&gt;"",'P25(世田谷区)'!L17,"")</f>
        <v/>
      </c>
      <c r="E1905" t="s">
        <v>647</v>
      </c>
      <c r="F1905" t="s">
        <v>651</v>
      </c>
    </row>
    <row r="1906" spans="1:6" x14ac:dyDescent="0.2">
      <c r="A1906" t="s">
        <v>1121</v>
      </c>
      <c r="B1906">
        <v>3791</v>
      </c>
      <c r="C1906" t="s">
        <v>1133</v>
      </c>
      <c r="D1906" s="237" t="str">
        <f>IF('P25(世田谷区)'!M17&lt;&gt;"",'P25(世田谷区)'!M17,"")</f>
        <v/>
      </c>
      <c r="E1906" t="s">
        <v>647</v>
      </c>
      <c r="F1906" t="s">
        <v>651</v>
      </c>
    </row>
    <row r="1907" spans="1:6" x14ac:dyDescent="0.2">
      <c r="A1907" t="s">
        <v>1134</v>
      </c>
      <c r="B1907">
        <v>3796</v>
      </c>
      <c r="C1907" t="s">
        <v>652</v>
      </c>
      <c r="D1907" s="238" t="str">
        <f>IF('P26(世田谷区)'!B3&lt;&gt;"",'P26(世田谷区)'!B3,"")</f>
        <v/>
      </c>
      <c r="E1907" t="s">
        <v>647</v>
      </c>
      <c r="F1907" t="s">
        <v>668</v>
      </c>
    </row>
    <row r="1908" spans="1:6" x14ac:dyDescent="0.2">
      <c r="A1908" t="s">
        <v>1134</v>
      </c>
      <c r="B1908">
        <v>3800</v>
      </c>
      <c r="C1908" t="s">
        <v>828</v>
      </c>
      <c r="D1908" s="238" t="str">
        <f>IF('P26(世田谷区)'!C6&lt;&gt;"",'P26(世田谷区)'!C6,"")</f>
        <v/>
      </c>
      <c r="E1908" t="s">
        <v>647</v>
      </c>
      <c r="F1908" t="s">
        <v>668</v>
      </c>
    </row>
    <row r="1909" spans="1:6" x14ac:dyDescent="0.2">
      <c r="A1909" t="s">
        <v>1134</v>
      </c>
      <c r="B1909">
        <v>3801</v>
      </c>
      <c r="C1909" t="s">
        <v>675</v>
      </c>
      <c r="D1909" s="238" t="str">
        <f>IF('P26(世田谷区)'!D6&lt;&gt;"",'P26(世田谷区)'!D6,"")</f>
        <v/>
      </c>
      <c r="E1909" t="s">
        <v>647</v>
      </c>
      <c r="F1909" t="s">
        <v>668</v>
      </c>
    </row>
    <row r="1910" spans="1:6" x14ac:dyDescent="0.2">
      <c r="A1910" t="s">
        <v>1134</v>
      </c>
      <c r="B1910">
        <v>3802</v>
      </c>
      <c r="C1910" t="s">
        <v>719</v>
      </c>
      <c r="D1910" s="238" t="str">
        <f>IF('P26(世田谷区)'!E6&lt;&gt;"",'P26(世田谷区)'!E6,"")</f>
        <v/>
      </c>
      <c r="E1910" t="s">
        <v>647</v>
      </c>
      <c r="F1910" t="s">
        <v>668</v>
      </c>
    </row>
    <row r="1911" spans="1:6" x14ac:dyDescent="0.2">
      <c r="A1911" t="s">
        <v>1134</v>
      </c>
      <c r="B1911">
        <v>3803</v>
      </c>
      <c r="C1911" t="s">
        <v>720</v>
      </c>
      <c r="D1911" s="238" t="str">
        <f>IF('P26(世田谷区)'!F6&lt;&gt;"",'P26(世田谷区)'!F6,"")</f>
        <v/>
      </c>
      <c r="E1911" t="s">
        <v>647</v>
      </c>
      <c r="F1911" t="s">
        <v>668</v>
      </c>
    </row>
    <row r="1912" spans="1:6" x14ac:dyDescent="0.2">
      <c r="A1912" t="s">
        <v>1134</v>
      </c>
      <c r="B1912">
        <v>3805</v>
      </c>
      <c r="C1912" t="s">
        <v>955</v>
      </c>
      <c r="D1912" s="237" t="str">
        <f>IF('P26(世田谷区)'!B9&lt;&gt;"",'P26(世田谷区)'!B9,"")</f>
        <v/>
      </c>
      <c r="E1912" t="s">
        <v>647</v>
      </c>
      <c r="F1912" t="s">
        <v>651</v>
      </c>
    </row>
    <row r="1913" spans="1:6" x14ac:dyDescent="0.2">
      <c r="A1913" t="s">
        <v>1134</v>
      </c>
      <c r="B1913">
        <v>3808</v>
      </c>
      <c r="C1913" t="s">
        <v>1135</v>
      </c>
      <c r="D1913" s="237" t="str">
        <f>IF('P26(世田谷区)'!C10&lt;&gt;"",'P26(世田谷区)'!C10,"")</f>
        <v/>
      </c>
      <c r="E1913" t="s">
        <v>647</v>
      </c>
      <c r="F1913" t="s">
        <v>651</v>
      </c>
    </row>
    <row r="1914" spans="1:6" x14ac:dyDescent="0.2">
      <c r="A1914" t="s">
        <v>1134</v>
      </c>
      <c r="B1914">
        <v>3811</v>
      </c>
      <c r="C1914" t="s">
        <v>957</v>
      </c>
      <c r="D1914" s="238" t="str">
        <f>IF('P26(世田谷区)'!B14&lt;&gt;"",'P26(世田谷区)'!B14,"")</f>
        <v/>
      </c>
      <c r="E1914" t="s">
        <v>647</v>
      </c>
      <c r="F1914" t="s">
        <v>668</v>
      </c>
    </row>
    <row r="1915" spans="1:6" x14ac:dyDescent="0.2">
      <c r="A1915" t="s">
        <v>1134</v>
      </c>
      <c r="B1915">
        <v>3815</v>
      </c>
      <c r="C1915" t="s">
        <v>968</v>
      </c>
      <c r="D1915" s="237" t="str">
        <f>IF('P26(世田谷区)'!B17&lt;&gt;"",'P26(世田谷区)'!B17,"")</f>
        <v/>
      </c>
      <c r="E1915" t="s">
        <v>647</v>
      </c>
      <c r="F1915" t="s">
        <v>651</v>
      </c>
    </row>
    <row r="1916" spans="1:6" x14ac:dyDescent="0.2">
      <c r="A1916" t="s">
        <v>1134</v>
      </c>
      <c r="B1916">
        <v>3818</v>
      </c>
      <c r="C1916" t="s">
        <v>1136</v>
      </c>
      <c r="D1916" s="237" t="str">
        <f>IF('P26(世田谷区)'!C18&lt;&gt;"",'P26(世田谷区)'!C18,"")</f>
        <v/>
      </c>
      <c r="E1916" t="s">
        <v>647</v>
      </c>
      <c r="F1916" t="s">
        <v>651</v>
      </c>
    </row>
    <row r="1917" spans="1:6" x14ac:dyDescent="0.2">
      <c r="A1917" t="s">
        <v>1134</v>
      </c>
      <c r="B1917">
        <v>3820</v>
      </c>
      <c r="C1917" t="s">
        <v>798</v>
      </c>
      <c r="D1917" s="237" t="str">
        <f>IF('P26(世田谷区)'!B21&lt;&gt;"",'P26(世田谷区)'!B21,"")</f>
        <v/>
      </c>
      <c r="E1917" t="s">
        <v>647</v>
      </c>
      <c r="F1917" t="s">
        <v>651</v>
      </c>
    </row>
    <row r="1918" spans="1:6" x14ac:dyDescent="0.2">
      <c r="A1918" t="s">
        <v>1134</v>
      </c>
      <c r="B1918">
        <v>3823</v>
      </c>
      <c r="C1918" t="s">
        <v>1137</v>
      </c>
      <c r="D1918" s="237" t="str">
        <f>IF('P26(世田谷区)'!C22&lt;&gt;"",'P26(世田谷区)'!C22,"")</f>
        <v/>
      </c>
      <c r="E1918" t="s">
        <v>647</v>
      </c>
      <c r="F1918" t="s">
        <v>651</v>
      </c>
    </row>
    <row r="1919" spans="1:6" x14ac:dyDescent="0.2">
      <c r="A1919" t="s">
        <v>1138</v>
      </c>
      <c r="B1919">
        <v>3826</v>
      </c>
      <c r="C1919" t="s">
        <v>803</v>
      </c>
      <c r="D1919" s="237" t="str">
        <f>IF('P27(世田谷区)'!E2&lt;&gt;"",'P27(世田谷区)'!E2,"")</f>
        <v/>
      </c>
      <c r="E1919" t="s">
        <v>647</v>
      </c>
      <c r="F1919" t="s">
        <v>651</v>
      </c>
    </row>
    <row r="1920" spans="1:6" x14ac:dyDescent="0.2">
      <c r="A1920" t="s">
        <v>1138</v>
      </c>
      <c r="B1920">
        <v>3834</v>
      </c>
      <c r="C1920" t="s">
        <v>654</v>
      </c>
      <c r="D1920" t="str">
        <f>IF('P27(世田谷区)'!C7&lt;&gt;"",'P27(世田谷区)'!C7,"")</f>
        <v/>
      </c>
      <c r="E1920" t="s">
        <v>647</v>
      </c>
      <c r="F1920" t="s">
        <v>1139</v>
      </c>
    </row>
    <row r="1921" spans="1:6" x14ac:dyDescent="0.2">
      <c r="A1921" t="s">
        <v>1138</v>
      </c>
      <c r="B1921">
        <v>3835</v>
      </c>
      <c r="C1921" t="s">
        <v>677</v>
      </c>
      <c r="D1921" t="str">
        <f>IF('P27(世田谷区)'!D7&lt;&gt;"",'P27(世田谷区)'!D7,"")</f>
        <v/>
      </c>
      <c r="E1921" t="s">
        <v>647</v>
      </c>
      <c r="F1921" t="s">
        <v>1139</v>
      </c>
    </row>
    <row r="1922" spans="1:6" x14ac:dyDescent="0.2">
      <c r="A1922" t="s">
        <v>1138</v>
      </c>
      <c r="B1922">
        <v>3836</v>
      </c>
      <c r="C1922" t="s">
        <v>1140</v>
      </c>
      <c r="D1922" s="237" t="str">
        <f>IF('P27(世田谷区)'!E7&lt;&gt;"",'P27(世田谷区)'!E7,"")</f>
        <v/>
      </c>
      <c r="E1922" t="s">
        <v>647</v>
      </c>
      <c r="F1922" t="s">
        <v>651</v>
      </c>
    </row>
    <row r="1923" spans="1:6" x14ac:dyDescent="0.2">
      <c r="A1923" t="s">
        <v>1138</v>
      </c>
      <c r="B1923">
        <v>3838</v>
      </c>
      <c r="C1923" t="s">
        <v>829</v>
      </c>
      <c r="D1923" t="str">
        <f>IF('P27(世田谷区)'!C8&lt;&gt;"",'P27(世田谷区)'!C8,"")</f>
        <v/>
      </c>
      <c r="E1923" t="s">
        <v>647</v>
      </c>
      <c r="F1923" t="s">
        <v>1139</v>
      </c>
    </row>
    <row r="1924" spans="1:6" x14ac:dyDescent="0.2">
      <c r="A1924" t="s">
        <v>1138</v>
      </c>
      <c r="B1924">
        <v>3839</v>
      </c>
      <c r="C1924" t="s">
        <v>679</v>
      </c>
      <c r="D1924" t="str">
        <f>IF('P27(世田谷区)'!D8&lt;&gt;"",'P27(世田谷区)'!D8,"")</f>
        <v/>
      </c>
      <c r="E1924" t="s">
        <v>647</v>
      </c>
      <c r="F1924" t="s">
        <v>1139</v>
      </c>
    </row>
    <row r="1925" spans="1:6" x14ac:dyDescent="0.2">
      <c r="A1925" t="s">
        <v>1138</v>
      </c>
      <c r="B1925">
        <v>3840</v>
      </c>
      <c r="C1925" t="s">
        <v>1141</v>
      </c>
      <c r="D1925" s="237" t="str">
        <f>IF('P27(世田谷区)'!E8&lt;&gt;"",'P27(世田谷区)'!E8,"")</f>
        <v/>
      </c>
      <c r="E1925" t="s">
        <v>647</v>
      </c>
      <c r="F1925" t="s">
        <v>651</v>
      </c>
    </row>
    <row r="1926" spans="1:6" x14ac:dyDescent="0.2">
      <c r="A1926" t="s">
        <v>1138</v>
      </c>
      <c r="B1926">
        <v>3842</v>
      </c>
      <c r="C1926" t="s">
        <v>656</v>
      </c>
      <c r="D1926" t="str">
        <f>IF('P27(世田谷区)'!C9&lt;&gt;"",'P27(世田谷区)'!C9,"")</f>
        <v/>
      </c>
      <c r="E1926" t="s">
        <v>647</v>
      </c>
      <c r="F1926" t="s">
        <v>1139</v>
      </c>
    </row>
    <row r="1927" spans="1:6" x14ac:dyDescent="0.2">
      <c r="A1927" t="s">
        <v>1138</v>
      </c>
      <c r="B1927">
        <v>3843</v>
      </c>
      <c r="C1927" t="s">
        <v>681</v>
      </c>
      <c r="D1927" t="str">
        <f>IF('P27(世田谷区)'!D9&lt;&gt;"",'P27(世田谷区)'!D9,"")</f>
        <v/>
      </c>
      <c r="E1927" t="s">
        <v>647</v>
      </c>
      <c r="F1927" t="s">
        <v>1139</v>
      </c>
    </row>
    <row r="1928" spans="1:6" x14ac:dyDescent="0.2">
      <c r="A1928" t="s">
        <v>1138</v>
      </c>
      <c r="B1928">
        <v>3844</v>
      </c>
      <c r="C1928" t="s">
        <v>1142</v>
      </c>
      <c r="D1928" s="237" t="str">
        <f>IF('P27(世田谷区)'!E9&lt;&gt;"",'P27(世田谷区)'!E9,"")</f>
        <v/>
      </c>
      <c r="E1928" t="s">
        <v>647</v>
      </c>
      <c r="F1928" t="s">
        <v>651</v>
      </c>
    </row>
    <row r="1929" spans="1:6" x14ac:dyDescent="0.2">
      <c r="A1929" t="s">
        <v>1138</v>
      </c>
      <c r="B1929">
        <v>3846</v>
      </c>
      <c r="C1929" t="s">
        <v>657</v>
      </c>
      <c r="D1929" t="str">
        <f>IF('P27(世田谷区)'!C10&lt;&gt;"",'P27(世田谷区)'!C10,"")</f>
        <v/>
      </c>
      <c r="E1929" t="s">
        <v>647</v>
      </c>
      <c r="F1929" t="s">
        <v>1139</v>
      </c>
    </row>
    <row r="1930" spans="1:6" x14ac:dyDescent="0.2">
      <c r="A1930" t="s">
        <v>1138</v>
      </c>
      <c r="B1930">
        <v>3847</v>
      </c>
      <c r="C1930" t="s">
        <v>683</v>
      </c>
      <c r="D1930" t="str">
        <f>IF('P27(世田谷区)'!D10&lt;&gt;"",'P27(世田谷区)'!D10,"")</f>
        <v/>
      </c>
      <c r="E1930" t="s">
        <v>647</v>
      </c>
      <c r="F1930" t="s">
        <v>1139</v>
      </c>
    </row>
    <row r="1931" spans="1:6" x14ac:dyDescent="0.2">
      <c r="A1931" t="s">
        <v>1138</v>
      </c>
      <c r="B1931">
        <v>3848</v>
      </c>
      <c r="C1931" t="s">
        <v>1143</v>
      </c>
      <c r="D1931" s="237" t="str">
        <f>IF('P27(世田谷区)'!E10&lt;&gt;"",'P27(世田谷区)'!E10,"")</f>
        <v/>
      </c>
      <c r="E1931" t="s">
        <v>647</v>
      </c>
      <c r="F1931" t="s">
        <v>651</v>
      </c>
    </row>
    <row r="1932" spans="1:6" x14ac:dyDescent="0.2">
      <c r="A1932" t="s">
        <v>1138</v>
      </c>
      <c r="B1932">
        <v>3856</v>
      </c>
      <c r="C1932" t="s">
        <v>833</v>
      </c>
      <c r="D1932" s="237" t="str">
        <f>IF('P27(世田谷区)'!C15&lt;&gt;"",'P27(世田谷区)'!C15,"")</f>
        <v/>
      </c>
      <c r="E1932" t="s">
        <v>647</v>
      </c>
      <c r="F1932" t="s">
        <v>651</v>
      </c>
    </row>
    <row r="1933" spans="1:6" x14ac:dyDescent="0.2">
      <c r="A1933" t="s">
        <v>1138</v>
      </c>
      <c r="B1933">
        <v>3857</v>
      </c>
      <c r="C1933" t="s">
        <v>691</v>
      </c>
      <c r="D1933" s="244" t="str">
        <f>IF('P27(世田谷区)'!D15&lt;&gt;"",'P27(世田谷区)'!D15,"")</f>
        <v/>
      </c>
      <c r="E1933" t="s">
        <v>647</v>
      </c>
      <c r="F1933" t="s">
        <v>948</v>
      </c>
    </row>
    <row r="1934" spans="1:6" x14ac:dyDescent="0.2">
      <c r="A1934" t="s">
        <v>1138</v>
      </c>
      <c r="B1934">
        <v>3858</v>
      </c>
      <c r="C1934" t="s">
        <v>755</v>
      </c>
      <c r="D1934" s="244" t="str">
        <f>IF('P27(世田谷区)'!E15&lt;&gt;"",'P27(世田谷区)'!E15,"")</f>
        <v/>
      </c>
      <c r="E1934" t="s">
        <v>647</v>
      </c>
      <c r="F1934" t="s">
        <v>948</v>
      </c>
    </row>
    <row r="1935" spans="1:6" x14ac:dyDescent="0.2">
      <c r="A1935" t="s">
        <v>1138</v>
      </c>
      <c r="B1935">
        <v>3859</v>
      </c>
      <c r="C1935" t="s">
        <v>1144</v>
      </c>
      <c r="D1935" s="237" t="str">
        <f>IF('P27(世田谷区)'!F15&lt;&gt;"",'P27(世田谷区)'!F15,"")</f>
        <v/>
      </c>
      <c r="E1935" t="s">
        <v>647</v>
      </c>
      <c r="F1935" t="s">
        <v>651</v>
      </c>
    </row>
    <row r="1936" spans="1:6" x14ac:dyDescent="0.2">
      <c r="A1936" t="s">
        <v>1138</v>
      </c>
      <c r="B1936">
        <v>3861</v>
      </c>
      <c r="C1936" t="s">
        <v>966</v>
      </c>
      <c r="D1936" s="237" t="str">
        <f>IF('P27(世田谷区)'!C16&lt;&gt;"",'P27(世田谷区)'!C16,"")</f>
        <v/>
      </c>
      <c r="E1936" t="s">
        <v>647</v>
      </c>
      <c r="F1936" t="s">
        <v>651</v>
      </c>
    </row>
    <row r="1937" spans="1:6" x14ac:dyDescent="0.2">
      <c r="A1937" t="s">
        <v>1138</v>
      </c>
      <c r="B1937">
        <v>3862</v>
      </c>
      <c r="C1937" t="s">
        <v>693</v>
      </c>
      <c r="D1937" s="244" t="str">
        <f>IF('P27(世田谷区)'!D16&lt;&gt;"",'P27(世田谷区)'!D16,"")</f>
        <v/>
      </c>
      <c r="E1937" t="s">
        <v>647</v>
      </c>
      <c r="F1937" t="s">
        <v>948</v>
      </c>
    </row>
    <row r="1938" spans="1:6" x14ac:dyDescent="0.2">
      <c r="A1938" t="s">
        <v>1138</v>
      </c>
      <c r="B1938">
        <v>3863</v>
      </c>
      <c r="C1938" t="s">
        <v>759</v>
      </c>
      <c r="D1938" s="244" t="str">
        <f>IF('P27(世田谷区)'!E16&lt;&gt;"",'P27(世田谷区)'!E16,"")</f>
        <v/>
      </c>
      <c r="E1938" t="s">
        <v>647</v>
      </c>
      <c r="F1938" t="s">
        <v>948</v>
      </c>
    </row>
    <row r="1939" spans="1:6" x14ac:dyDescent="0.2">
      <c r="A1939" t="s">
        <v>1138</v>
      </c>
      <c r="B1939">
        <v>3864</v>
      </c>
      <c r="C1939" t="s">
        <v>1145</v>
      </c>
      <c r="D1939" s="237" t="str">
        <f>IF('P27(世田谷区)'!F16&lt;&gt;"",'P27(世田谷区)'!F16,"")</f>
        <v/>
      </c>
      <c r="E1939" t="s">
        <v>647</v>
      </c>
      <c r="F1939" t="s">
        <v>651</v>
      </c>
    </row>
    <row r="1940" spans="1:6" x14ac:dyDescent="0.2">
      <c r="A1940" t="s">
        <v>1138</v>
      </c>
      <c r="B1940">
        <v>3866</v>
      </c>
      <c r="C1940" t="s">
        <v>967</v>
      </c>
      <c r="D1940" s="237" t="str">
        <f>IF('P27(世田谷区)'!C17&lt;&gt;"",'P27(世田谷区)'!C17,"")</f>
        <v/>
      </c>
      <c r="E1940" t="s">
        <v>647</v>
      </c>
      <c r="F1940" t="s">
        <v>651</v>
      </c>
    </row>
    <row r="1941" spans="1:6" x14ac:dyDescent="0.2">
      <c r="A1941" t="s">
        <v>1138</v>
      </c>
      <c r="B1941">
        <v>3867</v>
      </c>
      <c r="C1941" t="s">
        <v>695</v>
      </c>
      <c r="D1941" s="244" t="str">
        <f>IF('P27(世田谷区)'!D17&lt;&gt;"",'P27(世田谷区)'!D17,"")</f>
        <v/>
      </c>
      <c r="E1941" t="s">
        <v>647</v>
      </c>
      <c r="F1941" t="s">
        <v>948</v>
      </c>
    </row>
    <row r="1942" spans="1:6" x14ac:dyDescent="0.2">
      <c r="A1942" t="s">
        <v>1138</v>
      </c>
      <c r="B1942">
        <v>3868</v>
      </c>
      <c r="C1942" t="s">
        <v>763</v>
      </c>
      <c r="D1942" s="244" t="str">
        <f>IF('P27(世田谷区)'!E17&lt;&gt;"",'P27(世田谷区)'!E17,"")</f>
        <v/>
      </c>
      <c r="E1942" t="s">
        <v>647</v>
      </c>
      <c r="F1942" t="s">
        <v>948</v>
      </c>
    </row>
    <row r="1943" spans="1:6" x14ac:dyDescent="0.2">
      <c r="A1943" t="s">
        <v>1138</v>
      </c>
      <c r="B1943">
        <v>3869</v>
      </c>
      <c r="C1943" t="s">
        <v>1146</v>
      </c>
      <c r="D1943" s="237" t="str">
        <f>IF('P27(世田谷区)'!F17&lt;&gt;"",'P27(世田谷区)'!F17,"")</f>
        <v/>
      </c>
      <c r="E1943" t="s">
        <v>647</v>
      </c>
      <c r="F1943" t="s">
        <v>651</v>
      </c>
    </row>
    <row r="1944" spans="1:6" x14ac:dyDescent="0.2">
      <c r="A1944" t="s">
        <v>1138</v>
      </c>
      <c r="B1944">
        <v>3871</v>
      </c>
      <c r="C1944" t="s">
        <v>697</v>
      </c>
      <c r="D1944" s="244" t="str">
        <f>IF('P27(世田谷区)'!D18&lt;&gt;"",'P27(世田谷区)'!D18,"")</f>
        <v/>
      </c>
      <c r="E1944" t="s">
        <v>647</v>
      </c>
      <c r="F1944" t="s">
        <v>948</v>
      </c>
    </row>
    <row r="1945" spans="1:6" x14ac:dyDescent="0.2">
      <c r="A1945" t="s">
        <v>1138</v>
      </c>
      <c r="B1945">
        <v>3872</v>
      </c>
      <c r="C1945" t="s">
        <v>698</v>
      </c>
      <c r="D1945" s="244" t="str">
        <f>IF('P27(世田谷区)'!E18&lt;&gt;"",'P27(世田谷区)'!E18,"")</f>
        <v/>
      </c>
      <c r="E1945" t="s">
        <v>647</v>
      </c>
      <c r="F1945" t="s">
        <v>948</v>
      </c>
    </row>
    <row r="1946" spans="1:6" x14ac:dyDescent="0.2">
      <c r="A1946" t="s">
        <v>1138</v>
      </c>
      <c r="B1946">
        <v>3873</v>
      </c>
      <c r="C1946" t="s">
        <v>1147</v>
      </c>
      <c r="D1946" s="237" t="str">
        <f>IF('P27(世田谷区)'!F18&lt;&gt;"",'P27(世田谷区)'!F18,"")</f>
        <v/>
      </c>
      <c r="E1946" t="s">
        <v>647</v>
      </c>
      <c r="F1946" t="s">
        <v>651</v>
      </c>
    </row>
    <row r="1947" spans="1:6" x14ac:dyDescent="0.2">
      <c r="A1947" t="s">
        <v>1138</v>
      </c>
      <c r="B1947">
        <v>3878</v>
      </c>
      <c r="C1947" t="s">
        <v>669</v>
      </c>
      <c r="D1947" s="244" t="str">
        <f>IF('P27(世田谷区)'!C23&lt;&gt;"",'P27(世田谷区)'!C23,"")</f>
        <v/>
      </c>
      <c r="E1947" t="s">
        <v>647</v>
      </c>
      <c r="F1947" t="s">
        <v>948</v>
      </c>
    </row>
    <row r="1948" spans="1:6" x14ac:dyDescent="0.2">
      <c r="A1948" t="s">
        <v>1138</v>
      </c>
      <c r="B1948">
        <v>3880</v>
      </c>
      <c r="C1948" t="s">
        <v>790</v>
      </c>
      <c r="D1948" s="244" t="str">
        <f>IF('P27(世田谷区)'!E23&lt;&gt;"",'P27(世田谷区)'!E23,"")</f>
        <v/>
      </c>
      <c r="E1948" t="s">
        <v>647</v>
      </c>
      <c r="F1948" t="s">
        <v>948</v>
      </c>
    </row>
    <row r="1949" spans="1:6" x14ac:dyDescent="0.2">
      <c r="A1949" t="s">
        <v>1138</v>
      </c>
      <c r="B1949">
        <v>3883</v>
      </c>
      <c r="C1949" t="s">
        <v>971</v>
      </c>
      <c r="D1949" s="244" t="str">
        <f>IF('P27(世田谷区)'!C24&lt;&gt;"",'P27(世田谷区)'!C24,"")</f>
        <v/>
      </c>
      <c r="E1949" t="s">
        <v>647</v>
      </c>
      <c r="F1949" t="s">
        <v>948</v>
      </c>
    </row>
    <row r="1950" spans="1:6" x14ac:dyDescent="0.2">
      <c r="A1950" t="s">
        <v>1138</v>
      </c>
      <c r="B1950">
        <v>3886</v>
      </c>
      <c r="C1950" t="s">
        <v>816</v>
      </c>
      <c r="D1950" s="237" t="str">
        <f>IF('P27(世田谷区)'!E26&lt;&gt;"",'P27(世田谷区)'!E26,"")</f>
        <v/>
      </c>
      <c r="E1950" t="s">
        <v>647</v>
      </c>
      <c r="F1950" t="s">
        <v>651</v>
      </c>
    </row>
    <row r="1951" spans="1:6" x14ac:dyDescent="0.2">
      <c r="A1951" t="s">
        <v>1148</v>
      </c>
      <c r="B1951">
        <v>3891</v>
      </c>
      <c r="C1951" t="s">
        <v>1058</v>
      </c>
      <c r="D1951" s="244" t="str">
        <f>IF('P28(世田谷区)'!D3&lt;&gt;"",'P28(世田谷区)'!D3,"")</f>
        <v/>
      </c>
      <c r="E1951" t="s">
        <v>647</v>
      </c>
      <c r="F1951" t="s">
        <v>948</v>
      </c>
    </row>
    <row r="1952" spans="1:6" x14ac:dyDescent="0.2">
      <c r="A1952" t="s">
        <v>1148</v>
      </c>
      <c r="B1952">
        <v>3894</v>
      </c>
      <c r="C1952" t="s">
        <v>1149</v>
      </c>
      <c r="D1952" s="244" t="str">
        <f>IF('P28(世田谷区)'!J3&lt;&gt;"",'P28(世田谷区)'!J3,"")</f>
        <v/>
      </c>
      <c r="E1952" t="s">
        <v>647</v>
      </c>
      <c r="F1952" t="s">
        <v>948</v>
      </c>
    </row>
    <row r="1953" spans="1:6" x14ac:dyDescent="0.2">
      <c r="A1953" t="s">
        <v>1148</v>
      </c>
      <c r="B1953">
        <v>3899</v>
      </c>
      <c r="C1953" t="s">
        <v>828</v>
      </c>
      <c r="D1953" s="237" t="str">
        <f>IF('P28(世田谷区)'!C6&lt;&gt;"",'P28(世田谷区)'!C6,"")</f>
        <v/>
      </c>
      <c r="E1953" t="s">
        <v>647</v>
      </c>
      <c r="F1953" t="s">
        <v>651</v>
      </c>
    </row>
    <row r="1954" spans="1:6" x14ac:dyDescent="0.2">
      <c r="A1954" t="s">
        <v>1148</v>
      </c>
      <c r="B1954">
        <v>3902</v>
      </c>
      <c r="C1954" t="s">
        <v>654</v>
      </c>
      <c r="D1954" s="237" t="str">
        <f>IF('P28(世田谷区)'!C7&lt;&gt;"",'P28(世田谷区)'!C7,"")</f>
        <v/>
      </c>
      <c r="E1954" t="s">
        <v>647</v>
      </c>
      <c r="F1954" t="s">
        <v>651</v>
      </c>
    </row>
    <row r="1955" spans="1:6" x14ac:dyDescent="0.2">
      <c r="A1955" t="s">
        <v>1148</v>
      </c>
      <c r="B1955">
        <v>3904</v>
      </c>
      <c r="C1955" t="s">
        <v>1150</v>
      </c>
      <c r="D1955" s="237" t="str">
        <f>IF('P28(世田谷区)'!E7&lt;&gt;"",'P28(世田谷区)'!E7,"")</f>
        <v/>
      </c>
      <c r="E1955" t="s">
        <v>647</v>
      </c>
      <c r="F1955" t="s">
        <v>651</v>
      </c>
    </row>
    <row r="1956" spans="1:6" x14ac:dyDescent="0.2">
      <c r="A1956" t="s">
        <v>1148</v>
      </c>
      <c r="B1956">
        <v>3907</v>
      </c>
      <c r="C1956" t="s">
        <v>657</v>
      </c>
      <c r="D1956" s="237" t="str">
        <f>IF('P28(世田谷区)'!C10&lt;&gt;"",'P28(世田谷区)'!C10,"")</f>
        <v/>
      </c>
      <c r="E1956" t="s">
        <v>647</v>
      </c>
      <c r="F1956" t="s">
        <v>651</v>
      </c>
    </row>
    <row r="1957" spans="1:6" x14ac:dyDescent="0.2">
      <c r="A1957" t="s">
        <v>1148</v>
      </c>
      <c r="B1957">
        <v>3909</v>
      </c>
      <c r="C1957" t="s">
        <v>739</v>
      </c>
      <c r="D1957" s="237" t="str">
        <f>IF('P28(世田谷区)'!E10&lt;&gt;"",'P28(世田谷区)'!E10,"")</f>
        <v/>
      </c>
      <c r="E1957" t="s">
        <v>647</v>
      </c>
      <c r="F1957" t="s">
        <v>651</v>
      </c>
    </row>
    <row r="1958" spans="1:6" x14ac:dyDescent="0.2">
      <c r="A1958" t="s">
        <v>1148</v>
      </c>
      <c r="B1958">
        <v>3911</v>
      </c>
      <c r="C1958" t="s">
        <v>830</v>
      </c>
      <c r="D1958" s="237" t="str">
        <f>IF('P28(世田谷区)'!C11&lt;&gt;"",'P28(世田谷区)'!C11,"")</f>
        <v/>
      </c>
      <c r="E1958" t="s">
        <v>647</v>
      </c>
      <c r="F1958" t="s">
        <v>651</v>
      </c>
    </row>
    <row r="1959" spans="1:6" x14ac:dyDescent="0.2">
      <c r="A1959" t="s">
        <v>1148</v>
      </c>
      <c r="B1959">
        <v>3914</v>
      </c>
      <c r="C1959" t="s">
        <v>833</v>
      </c>
      <c r="D1959" s="237" t="str">
        <f>IF('P28(世田谷区)'!C14&lt;&gt;"",'P28(世田谷区)'!C14,"")</f>
        <v/>
      </c>
      <c r="E1959" t="s">
        <v>647</v>
      </c>
      <c r="F1959" t="s">
        <v>651</v>
      </c>
    </row>
    <row r="1960" spans="1:6" x14ac:dyDescent="0.2">
      <c r="A1960" t="s">
        <v>1148</v>
      </c>
      <c r="B1960">
        <v>3916</v>
      </c>
      <c r="C1960" t="s">
        <v>755</v>
      </c>
      <c r="D1960" s="237" t="str">
        <f>IF('P28(世田谷区)'!E14&lt;&gt;"",'P28(世田谷区)'!E14,"")</f>
        <v/>
      </c>
      <c r="E1960" t="s">
        <v>647</v>
      </c>
      <c r="F1960" t="s">
        <v>651</v>
      </c>
    </row>
    <row r="1961" spans="1:6" x14ac:dyDescent="0.2">
      <c r="A1961" t="s">
        <v>1148</v>
      </c>
      <c r="B1961">
        <v>3918</v>
      </c>
      <c r="C1961" t="s">
        <v>966</v>
      </c>
      <c r="D1961" s="237" t="str">
        <f>IF('P28(世田谷区)'!C15&lt;&gt;"",'P28(世田谷区)'!C15,"")</f>
        <v/>
      </c>
      <c r="E1961" t="s">
        <v>647</v>
      </c>
      <c r="F1961" t="s">
        <v>651</v>
      </c>
    </row>
    <row r="1962" spans="1:6" x14ac:dyDescent="0.2">
      <c r="A1962" t="s">
        <v>1148</v>
      </c>
      <c r="B1962">
        <v>3920</v>
      </c>
      <c r="C1962" t="s">
        <v>759</v>
      </c>
      <c r="D1962" s="237" t="str">
        <f>IF('P28(世田谷区)'!E15&lt;&gt;"",'P28(世田谷区)'!E15,"")</f>
        <v/>
      </c>
      <c r="E1962" t="s">
        <v>647</v>
      </c>
      <c r="F1962" t="s">
        <v>651</v>
      </c>
    </row>
    <row r="1963" spans="1:6" x14ac:dyDescent="0.2">
      <c r="A1963" t="s">
        <v>1148</v>
      </c>
      <c r="B1963">
        <v>3923</v>
      </c>
      <c r="C1963" t="s">
        <v>834</v>
      </c>
      <c r="D1963" s="237" t="str">
        <f>IF('P28(世田谷区)'!C18&lt;&gt;"",'P28(世田谷区)'!C18,"")</f>
        <v/>
      </c>
      <c r="E1963" t="s">
        <v>647</v>
      </c>
      <c r="F1963" t="s">
        <v>651</v>
      </c>
    </row>
    <row r="1964" spans="1:6" x14ac:dyDescent="0.2">
      <c r="A1964" t="s">
        <v>1148</v>
      </c>
      <c r="B1964">
        <v>3925</v>
      </c>
      <c r="C1964" t="s">
        <v>1151</v>
      </c>
      <c r="D1964" s="237" t="str">
        <f>IF('P28(世田谷区)'!G18&lt;&gt;"",'P28(世田谷区)'!G18,"")</f>
        <v/>
      </c>
      <c r="E1964" t="s">
        <v>647</v>
      </c>
      <c r="F1964" t="s">
        <v>651</v>
      </c>
    </row>
    <row r="1965" spans="1:6" x14ac:dyDescent="0.2">
      <c r="A1965" t="s">
        <v>1148</v>
      </c>
      <c r="B1965">
        <v>3927</v>
      </c>
      <c r="C1965" t="s">
        <v>667</v>
      </c>
      <c r="D1965" s="237" t="str">
        <f>IF('P28(世田谷区)'!C19&lt;&gt;"",'P28(世田谷区)'!C19,"")</f>
        <v/>
      </c>
      <c r="E1965" t="s">
        <v>647</v>
      </c>
      <c r="F1965" t="s">
        <v>651</v>
      </c>
    </row>
    <row r="1966" spans="1:6" x14ac:dyDescent="0.2">
      <c r="A1966" t="s">
        <v>1148</v>
      </c>
      <c r="B1966">
        <v>3929</v>
      </c>
      <c r="C1966" t="s">
        <v>1152</v>
      </c>
      <c r="D1966" s="237" t="str">
        <f>IF('P28(世田谷区)'!G19&lt;&gt;"",'P28(世田谷区)'!G19,"")</f>
        <v/>
      </c>
      <c r="E1966" t="s">
        <v>647</v>
      </c>
      <c r="F1966" t="s">
        <v>651</v>
      </c>
    </row>
    <row r="1967" spans="1:6" x14ac:dyDescent="0.2">
      <c r="A1967" t="s">
        <v>1153</v>
      </c>
      <c r="B1967">
        <v>3932</v>
      </c>
      <c r="C1967" t="s">
        <v>652</v>
      </c>
      <c r="D1967" s="237" t="str">
        <f>IF('P29(世田谷区)'!B3&lt;&gt;"",'P29(世田谷区)'!B3,"")</f>
        <v/>
      </c>
      <c r="E1967" t="s">
        <v>647</v>
      </c>
      <c r="F1967" t="s">
        <v>651</v>
      </c>
    </row>
    <row r="1968" spans="1:6" x14ac:dyDescent="0.2">
      <c r="A1968" t="s">
        <v>1153</v>
      </c>
      <c r="B1968">
        <v>3935</v>
      </c>
      <c r="C1968" t="s">
        <v>943</v>
      </c>
      <c r="D1968" s="237" t="str">
        <f>IF('P29(世田谷区)'!B6&lt;&gt;"",'P29(世田谷区)'!B6,"")</f>
        <v/>
      </c>
      <c r="E1968" t="s">
        <v>647</v>
      </c>
      <c r="F1968" t="s">
        <v>651</v>
      </c>
    </row>
    <row r="1969" spans="1:6" x14ac:dyDescent="0.2">
      <c r="A1969" t="s">
        <v>1153</v>
      </c>
      <c r="B1969">
        <v>3939</v>
      </c>
      <c r="C1969" t="s">
        <v>823</v>
      </c>
      <c r="D1969" s="237" t="str">
        <f>IF('P29(世田谷区)'!B10&lt;&gt;"",'P29(世田谷区)'!B10,"")</f>
        <v/>
      </c>
      <c r="E1969" t="s">
        <v>647</v>
      </c>
      <c r="F1969" t="s">
        <v>651</v>
      </c>
    </row>
    <row r="1970" spans="1:6" x14ac:dyDescent="0.2">
      <c r="A1970" t="s">
        <v>1153</v>
      </c>
      <c r="B1970">
        <v>3942</v>
      </c>
      <c r="C1970" t="s">
        <v>1154</v>
      </c>
      <c r="D1970" s="237" t="str">
        <f>IF('P29(世田谷区)'!J10&lt;&gt;"",'P29(世田谷区)'!J10,"")</f>
        <v/>
      </c>
      <c r="E1970" t="s">
        <v>647</v>
      </c>
      <c r="F1970" t="s">
        <v>651</v>
      </c>
    </row>
    <row r="1971" spans="1:6" x14ac:dyDescent="0.2">
      <c r="A1971" t="s">
        <v>1153</v>
      </c>
      <c r="B1971">
        <v>3945</v>
      </c>
      <c r="C1971" t="s">
        <v>1155</v>
      </c>
      <c r="D1971" s="237" t="str">
        <f>IF('P29(世田谷区)'!C11&lt;&gt;"",'P29(世田谷区)'!C11,"")</f>
        <v/>
      </c>
      <c r="E1971" t="s">
        <v>647</v>
      </c>
      <c r="F1971" t="s">
        <v>651</v>
      </c>
    </row>
    <row r="1972" spans="1:6" x14ac:dyDescent="0.2">
      <c r="A1972" t="s">
        <v>1153</v>
      </c>
      <c r="B1972">
        <v>3947</v>
      </c>
      <c r="C1972" t="s">
        <v>957</v>
      </c>
      <c r="D1972" s="237" t="str">
        <f>IF('P29(世田谷区)'!B14&lt;&gt;"",'P29(世田谷区)'!B14,"")</f>
        <v/>
      </c>
      <c r="E1972" t="s">
        <v>647</v>
      </c>
      <c r="F1972" t="s">
        <v>651</v>
      </c>
    </row>
    <row r="1973" spans="1:6" x14ac:dyDescent="0.2">
      <c r="A1973" t="s">
        <v>1153</v>
      </c>
      <c r="B1973">
        <v>3950</v>
      </c>
      <c r="C1973" t="s">
        <v>1156</v>
      </c>
      <c r="D1973" s="237" t="str">
        <f>IF('P29(世田谷区)'!J14&lt;&gt;"",'P29(世田谷区)'!J14,"")</f>
        <v/>
      </c>
      <c r="E1973" t="s">
        <v>647</v>
      </c>
      <c r="F1973" t="s">
        <v>651</v>
      </c>
    </row>
    <row r="1974" spans="1:6" x14ac:dyDescent="0.2">
      <c r="A1974" t="s">
        <v>1153</v>
      </c>
      <c r="B1974">
        <v>3953</v>
      </c>
      <c r="C1974" t="s">
        <v>1157</v>
      </c>
      <c r="D1974" s="237" t="str">
        <f>IF('P29(世田谷区)'!C15&lt;&gt;"",'P29(世田谷区)'!C15,"")</f>
        <v/>
      </c>
      <c r="E1974" t="s">
        <v>647</v>
      </c>
      <c r="F1974" t="s">
        <v>651</v>
      </c>
    </row>
    <row r="1975" spans="1:6" x14ac:dyDescent="0.2">
      <c r="A1975" t="s">
        <v>1153</v>
      </c>
      <c r="B1975">
        <v>3955</v>
      </c>
      <c r="C1975" t="s">
        <v>810</v>
      </c>
      <c r="D1975" s="237" t="str">
        <f>IF('P29(世田谷区)'!B18&lt;&gt;"",'P29(世田谷区)'!B18,"")</f>
        <v/>
      </c>
      <c r="E1975" t="s">
        <v>647</v>
      </c>
      <c r="F1975" t="s">
        <v>651</v>
      </c>
    </row>
    <row r="1976" spans="1:6" x14ac:dyDescent="0.2">
      <c r="A1976" t="s">
        <v>1153</v>
      </c>
      <c r="B1976">
        <v>3958</v>
      </c>
      <c r="C1976" t="s">
        <v>1158</v>
      </c>
      <c r="D1976" s="237" t="str">
        <f>IF('P29(世田谷区)'!J18&lt;&gt;"",'P29(世田谷区)'!J18,"")</f>
        <v/>
      </c>
      <c r="E1976" t="s">
        <v>647</v>
      </c>
      <c r="F1976" t="s">
        <v>651</v>
      </c>
    </row>
    <row r="1977" spans="1:6" x14ac:dyDescent="0.2">
      <c r="A1977" t="s">
        <v>1153</v>
      </c>
      <c r="B1977">
        <v>3961</v>
      </c>
      <c r="C1977" t="s">
        <v>1159</v>
      </c>
      <c r="D1977" s="237" t="str">
        <f>IF('P29(世田谷区)'!C19&lt;&gt;"",'P29(世田谷区)'!C19,"")</f>
        <v/>
      </c>
      <c r="E1977" t="s">
        <v>647</v>
      </c>
      <c r="F1977" t="s">
        <v>651</v>
      </c>
    </row>
    <row r="1978" spans="1:6" x14ac:dyDescent="0.2">
      <c r="A1978" t="s">
        <v>1153</v>
      </c>
      <c r="B1978">
        <v>3963</v>
      </c>
      <c r="C1978" t="s">
        <v>970</v>
      </c>
      <c r="D1978" s="237" t="str">
        <f>IF('P29(世田谷区)'!B22&lt;&gt;"",'P29(世田谷区)'!B22,"")</f>
        <v/>
      </c>
      <c r="E1978" t="s">
        <v>647</v>
      </c>
      <c r="F1978" t="s">
        <v>651</v>
      </c>
    </row>
    <row r="1979" spans="1:6" x14ac:dyDescent="0.2">
      <c r="A1979" t="s">
        <v>1153</v>
      </c>
      <c r="B1979">
        <v>3966</v>
      </c>
      <c r="C1979" t="s">
        <v>1160</v>
      </c>
      <c r="D1979" s="237" t="str">
        <f>IF('P29(世田谷区)'!C23&lt;&gt;"",'P29(世田谷区)'!C23,"")</f>
        <v/>
      </c>
      <c r="E1979" t="s">
        <v>647</v>
      </c>
      <c r="F1979" t="s">
        <v>651</v>
      </c>
    </row>
    <row r="1980" spans="1:6" x14ac:dyDescent="0.2">
      <c r="A1980" t="s">
        <v>1161</v>
      </c>
      <c r="B1980">
        <v>3968</v>
      </c>
      <c r="C1980" t="s">
        <v>1018</v>
      </c>
      <c r="D1980" s="237" t="str">
        <f>IF('P30(世田谷区)'!B2&lt;&gt;"",'P30(世田谷区)'!B2,"")</f>
        <v/>
      </c>
      <c r="E1980" t="s">
        <v>647</v>
      </c>
      <c r="F1980" t="s">
        <v>651</v>
      </c>
    </row>
    <row r="1981" spans="1:6" x14ac:dyDescent="0.2">
      <c r="A1981" t="s">
        <v>1161</v>
      </c>
      <c r="B1981">
        <v>3971</v>
      </c>
      <c r="C1981" t="s">
        <v>1162</v>
      </c>
      <c r="D1981" s="237" t="str">
        <f>IF('P30(世田谷区)'!D3&lt;&gt;"",'P30(世田谷区)'!D3,"")</f>
        <v/>
      </c>
      <c r="E1981" t="s">
        <v>647</v>
      </c>
      <c r="F1981" t="s">
        <v>651</v>
      </c>
    </row>
    <row r="1982" spans="1:6" x14ac:dyDescent="0.2">
      <c r="A1982" t="s">
        <v>1161</v>
      </c>
      <c r="B1982">
        <v>3973</v>
      </c>
      <c r="C1982" t="s">
        <v>943</v>
      </c>
      <c r="D1982" s="237" t="str">
        <f>IF('P30(世田谷区)'!B6&lt;&gt;"",'P30(世田谷区)'!B6,"")</f>
        <v/>
      </c>
      <c r="E1982" t="s">
        <v>647</v>
      </c>
      <c r="F1982" t="s">
        <v>651</v>
      </c>
    </row>
    <row r="1983" spans="1:6" x14ac:dyDescent="0.2">
      <c r="A1983" t="s">
        <v>1161</v>
      </c>
      <c r="B1983">
        <v>3977</v>
      </c>
      <c r="C1983" t="s">
        <v>677</v>
      </c>
      <c r="D1983" s="238" t="str">
        <f>IF('P30(世田谷区)'!D7&lt;&gt;"",'P30(世田谷区)'!D7,"")</f>
        <v/>
      </c>
      <c r="E1983" t="s">
        <v>647</v>
      </c>
      <c r="F1983" t="s">
        <v>668</v>
      </c>
    </row>
    <row r="1984" spans="1:6" x14ac:dyDescent="0.2">
      <c r="A1984" t="s">
        <v>1161</v>
      </c>
      <c r="B1984">
        <v>3980</v>
      </c>
      <c r="C1984" t="s">
        <v>823</v>
      </c>
      <c r="D1984" s="237" t="str">
        <f>IF('P30(世田谷区)'!B10&lt;&gt;"",'P30(世田谷区)'!B10,"")</f>
        <v/>
      </c>
      <c r="E1984" t="s">
        <v>647</v>
      </c>
      <c r="F1984" t="s">
        <v>651</v>
      </c>
    </row>
    <row r="1985" spans="1:6" x14ac:dyDescent="0.2">
      <c r="A1985" t="s">
        <v>1161</v>
      </c>
      <c r="B1985">
        <v>3983</v>
      </c>
      <c r="C1985" t="s">
        <v>949</v>
      </c>
      <c r="D1985" s="237" t="str">
        <f>IF('P30(世田谷区)'!B13&lt;&gt;"",'P30(世田谷区)'!B13,"")</f>
        <v/>
      </c>
      <c r="E1985" t="s">
        <v>647</v>
      </c>
      <c r="F1985" t="s">
        <v>651</v>
      </c>
    </row>
    <row r="1986" spans="1:6" x14ac:dyDescent="0.2">
      <c r="A1986" t="s">
        <v>1161</v>
      </c>
      <c r="B1986">
        <v>3986</v>
      </c>
      <c r="C1986" t="s">
        <v>1117</v>
      </c>
      <c r="D1986" s="237" t="str">
        <f>IF('P30(世田谷区)'!C14&lt;&gt;"",'P30(世田谷区)'!C14,"")</f>
        <v/>
      </c>
      <c r="E1986" t="s">
        <v>647</v>
      </c>
      <c r="F1986" t="s">
        <v>651</v>
      </c>
    </row>
    <row r="1987" spans="1:6" x14ac:dyDescent="0.2">
      <c r="A1987" t="s">
        <v>1161</v>
      </c>
      <c r="B1987">
        <v>3989</v>
      </c>
      <c r="C1987" t="s">
        <v>810</v>
      </c>
      <c r="D1987" s="237" t="str">
        <f>IF('P30(世田谷区)'!B18&lt;&gt;"",'P30(世田谷区)'!B18,"")</f>
        <v/>
      </c>
      <c r="E1987" t="s">
        <v>647</v>
      </c>
      <c r="F1987" t="s">
        <v>651</v>
      </c>
    </row>
    <row r="1988" spans="1:6" x14ac:dyDescent="0.2">
      <c r="A1988" t="s">
        <v>1161</v>
      </c>
      <c r="B1988">
        <v>3992</v>
      </c>
      <c r="C1988" t="s">
        <v>798</v>
      </c>
      <c r="D1988" s="237" t="str">
        <f>IF('P30(世田谷区)'!B21&lt;&gt;"",'P30(世田谷区)'!B21,"")</f>
        <v/>
      </c>
      <c r="E1988" t="s">
        <v>647</v>
      </c>
      <c r="F1988" t="s">
        <v>651</v>
      </c>
    </row>
    <row r="1989" spans="1:6" x14ac:dyDescent="0.2">
      <c r="A1989" t="s">
        <v>1161</v>
      </c>
      <c r="B1989">
        <v>3995</v>
      </c>
      <c r="C1989" t="s">
        <v>1163</v>
      </c>
      <c r="D1989" s="237" t="str">
        <f>IF('P30(世田谷区)'!C22&lt;&gt;"",'P30(世田谷区)'!C22,"")</f>
        <v/>
      </c>
      <c r="E1989" t="s">
        <v>647</v>
      </c>
      <c r="F1989" t="s">
        <v>651</v>
      </c>
    </row>
    <row r="1990" spans="1:6" x14ac:dyDescent="0.2">
      <c r="A1990" t="s">
        <v>1161</v>
      </c>
      <c r="B1990">
        <v>3997</v>
      </c>
      <c r="C1990" t="s">
        <v>799</v>
      </c>
      <c r="D1990" s="237" t="str">
        <f>IF('P30(世田谷区)'!B25&lt;&gt;"",'P30(世田谷区)'!B25,"")</f>
        <v/>
      </c>
      <c r="E1990" t="s">
        <v>647</v>
      </c>
      <c r="F1990" t="s">
        <v>651</v>
      </c>
    </row>
    <row r="1991" spans="1:6" x14ac:dyDescent="0.2">
      <c r="A1991" t="s">
        <v>1164</v>
      </c>
      <c r="B1991">
        <v>4023</v>
      </c>
      <c r="C1991" t="s">
        <v>1165</v>
      </c>
      <c r="D1991" s="237" t="str">
        <f>IF('P31(世田谷区)'!A8&lt;&gt;"",'P31(世田谷区)'!A8,"")</f>
        <v/>
      </c>
      <c r="E1991" t="s">
        <v>647</v>
      </c>
      <c r="F1991" t="s">
        <v>651</v>
      </c>
    </row>
    <row r="1992" spans="1:6" x14ac:dyDescent="0.2">
      <c r="A1992" t="s">
        <v>1164</v>
      </c>
      <c r="B1992">
        <v>4024</v>
      </c>
      <c r="C1992" t="s">
        <v>829</v>
      </c>
      <c r="D1992" s="237" t="str">
        <f>IF('P31(世田谷区)'!C8&lt;&gt;"",'P31(世田谷区)'!C8,"")</f>
        <v/>
      </c>
      <c r="E1992" t="s">
        <v>647</v>
      </c>
      <c r="F1992" t="s">
        <v>651</v>
      </c>
    </row>
    <row r="1993" spans="1:6" x14ac:dyDescent="0.2">
      <c r="A1993" t="s">
        <v>1164</v>
      </c>
      <c r="B1993">
        <v>4025</v>
      </c>
      <c r="C1993" t="s">
        <v>679</v>
      </c>
      <c r="D1993" s="237" t="str">
        <f>IF('P31(世田谷区)'!D8&lt;&gt;"",'P31(世田谷区)'!D8,"")</f>
        <v/>
      </c>
      <c r="E1993" t="s">
        <v>647</v>
      </c>
      <c r="F1993" t="s">
        <v>651</v>
      </c>
    </row>
    <row r="1994" spans="1:6" x14ac:dyDescent="0.2">
      <c r="A1994" t="s">
        <v>1164</v>
      </c>
      <c r="B1994">
        <v>4026</v>
      </c>
      <c r="C1994" t="s">
        <v>730</v>
      </c>
      <c r="D1994" s="247" t="str">
        <f>IF('P31(世田谷区)'!E8&lt;&gt;"",'P31(世田谷区)'!E8,"")</f>
        <v/>
      </c>
      <c r="E1994" t="s">
        <v>647</v>
      </c>
      <c r="F1994" t="s">
        <v>1166</v>
      </c>
    </row>
    <row r="1995" spans="1:6" x14ac:dyDescent="0.2">
      <c r="A1995" t="s">
        <v>1164</v>
      </c>
      <c r="B1995">
        <v>4027</v>
      </c>
      <c r="C1995" t="s">
        <v>731</v>
      </c>
      <c r="D1995" s="247" t="str">
        <f>IF('P31(世田谷区)'!F8&lt;&gt;"",'P31(世田谷区)'!F8,"")</f>
        <v/>
      </c>
      <c r="E1995" t="s">
        <v>647</v>
      </c>
      <c r="F1995" t="s">
        <v>1166</v>
      </c>
    </row>
    <row r="1996" spans="1:6" x14ac:dyDescent="0.2">
      <c r="A1996" t="s">
        <v>1164</v>
      </c>
      <c r="B1996">
        <v>4028</v>
      </c>
      <c r="C1996" t="s">
        <v>680</v>
      </c>
      <c r="D1996" s="248" t="str">
        <f>IF('P31(世田谷区)'!G8&lt;&gt;"",'P31(世田谷区)'!G8,"")</f>
        <v/>
      </c>
      <c r="E1996" t="s">
        <v>647</v>
      </c>
      <c r="F1996" t="s">
        <v>1167</v>
      </c>
    </row>
    <row r="1997" spans="1:6" x14ac:dyDescent="0.2">
      <c r="A1997" t="s">
        <v>1164</v>
      </c>
      <c r="B1997">
        <v>4029</v>
      </c>
      <c r="C1997" t="s">
        <v>732</v>
      </c>
      <c r="D1997" s="237" t="str">
        <f>IF('P31(世田谷区)'!H8&lt;&gt;"",'P31(世田谷区)'!H8,"")</f>
        <v/>
      </c>
      <c r="E1997" t="s">
        <v>647</v>
      </c>
      <c r="F1997" t="s">
        <v>651</v>
      </c>
    </row>
    <row r="1998" spans="1:6" x14ac:dyDescent="0.2">
      <c r="A1998" t="s">
        <v>1164</v>
      </c>
      <c r="B1998">
        <v>4030</v>
      </c>
      <c r="C1998" t="s">
        <v>733</v>
      </c>
      <c r="D1998" s="248" t="str">
        <f>IF('P31(世田谷区)'!I8&lt;&gt;"",'P31(世田谷区)'!I8,"")</f>
        <v/>
      </c>
      <c r="E1998" t="s">
        <v>647</v>
      </c>
      <c r="F1998" t="s">
        <v>1167</v>
      </c>
    </row>
    <row r="1999" spans="1:6" x14ac:dyDescent="0.2">
      <c r="A1999" t="s">
        <v>1164</v>
      </c>
      <c r="B1999">
        <v>4031</v>
      </c>
      <c r="C1999" t="s">
        <v>849</v>
      </c>
      <c r="D1999" s="248" t="str">
        <f>IF('P31(世田谷区)'!J8&lt;&gt;"",'P31(世田谷区)'!J8,"")</f>
        <v/>
      </c>
      <c r="E1999" t="s">
        <v>647</v>
      </c>
      <c r="F1999" t="s">
        <v>1167</v>
      </c>
    </row>
    <row r="2000" spans="1:6" x14ac:dyDescent="0.2">
      <c r="A2000" t="s">
        <v>1164</v>
      </c>
      <c r="B2000">
        <v>4032</v>
      </c>
      <c r="C2000" t="s">
        <v>734</v>
      </c>
      <c r="D2000" s="248" t="str">
        <f>IF('P31(世田谷区)'!K8&lt;&gt;"",'P31(世田谷区)'!K8,"")</f>
        <v/>
      </c>
      <c r="E2000" t="s">
        <v>647</v>
      </c>
      <c r="F2000" t="s">
        <v>1167</v>
      </c>
    </row>
    <row r="2001" spans="1:6" x14ac:dyDescent="0.2">
      <c r="A2001" t="s">
        <v>1164</v>
      </c>
      <c r="B2001">
        <v>4033</v>
      </c>
      <c r="C2001" t="s">
        <v>902</v>
      </c>
      <c r="D2001" s="248">
        <f>IF('P31(世田谷区)'!L8&lt;&gt;"",'P31(世田谷区)'!L8,"")</f>
        <v>0</v>
      </c>
      <c r="E2001" t="s">
        <v>647</v>
      </c>
      <c r="F2001" t="s">
        <v>1167</v>
      </c>
    </row>
    <row r="2002" spans="1:6" x14ac:dyDescent="0.2">
      <c r="A2002" t="s">
        <v>1164</v>
      </c>
      <c r="B2002">
        <v>4034</v>
      </c>
      <c r="C2002" t="s">
        <v>850</v>
      </c>
      <c r="D2002" s="248" t="str">
        <f>IF('P31(世田谷区)'!M8&lt;&gt;"",'P31(世田谷区)'!M8,"")</f>
        <v/>
      </c>
      <c r="E2002" t="s">
        <v>647</v>
      </c>
      <c r="F2002" t="s">
        <v>1167</v>
      </c>
    </row>
    <row r="2003" spans="1:6" x14ac:dyDescent="0.2">
      <c r="A2003" t="s">
        <v>1164</v>
      </c>
      <c r="B2003">
        <v>4035</v>
      </c>
      <c r="C2003" t="s">
        <v>1005</v>
      </c>
      <c r="D2003" s="248" t="str">
        <f>IF('P31(世田谷区)'!N8&lt;&gt;"",'P31(世田谷区)'!N8,"")</f>
        <v/>
      </c>
      <c r="E2003" t="s">
        <v>647</v>
      </c>
      <c r="F2003" t="s">
        <v>1167</v>
      </c>
    </row>
    <row r="2004" spans="1:6" x14ac:dyDescent="0.2">
      <c r="A2004" t="s">
        <v>1164</v>
      </c>
      <c r="B2004">
        <v>4036</v>
      </c>
      <c r="C2004" t="s">
        <v>1006</v>
      </c>
      <c r="D2004" s="248" t="str">
        <f>IF('P31(世田谷区)'!O8&lt;&gt;"",'P31(世田谷区)'!O8,"")</f>
        <v/>
      </c>
      <c r="E2004" t="s">
        <v>647</v>
      </c>
      <c r="F2004" t="s">
        <v>1167</v>
      </c>
    </row>
    <row r="2005" spans="1:6" x14ac:dyDescent="0.2">
      <c r="A2005" t="s">
        <v>1164</v>
      </c>
      <c r="B2005">
        <v>4037</v>
      </c>
      <c r="C2005" t="s">
        <v>839</v>
      </c>
      <c r="D2005" s="248" t="str">
        <f>IF('P31(世田谷区)'!P8&lt;&gt;"",'P31(世田谷区)'!P8,"")</f>
        <v/>
      </c>
      <c r="E2005" t="s">
        <v>647</v>
      </c>
      <c r="F2005" t="s">
        <v>1167</v>
      </c>
    </row>
    <row r="2006" spans="1:6" x14ac:dyDescent="0.2">
      <c r="A2006" t="s">
        <v>1164</v>
      </c>
      <c r="B2006">
        <v>4038</v>
      </c>
      <c r="C2006" t="s">
        <v>1168</v>
      </c>
      <c r="D2006" s="248" t="str">
        <f>IF('P31(世田谷区)'!Q8&lt;&gt;"",'P31(世田谷区)'!Q8,"")</f>
        <v/>
      </c>
      <c r="E2006" t="s">
        <v>647</v>
      </c>
      <c r="F2006" t="s">
        <v>1167</v>
      </c>
    </row>
    <row r="2007" spans="1:6" x14ac:dyDescent="0.2">
      <c r="A2007" t="s">
        <v>1164</v>
      </c>
      <c r="B2007">
        <v>4039</v>
      </c>
      <c r="C2007" t="s">
        <v>1169</v>
      </c>
      <c r="D2007" s="237" t="str">
        <f>IF('P31(世田谷区)'!R8&lt;&gt;"",'P31(世田谷区)'!R8,"")</f>
        <v/>
      </c>
      <c r="E2007" t="s">
        <v>647</v>
      </c>
      <c r="F2007" t="s">
        <v>651</v>
      </c>
    </row>
    <row r="2008" spans="1:6" x14ac:dyDescent="0.2">
      <c r="A2008" t="s">
        <v>1164</v>
      </c>
      <c r="B2008">
        <v>4040</v>
      </c>
      <c r="C2008" t="s">
        <v>1170</v>
      </c>
      <c r="D2008" s="237" t="str">
        <f>IF('P31(世田谷区)'!A9&lt;&gt;"",'P31(世田谷区)'!A9,"")</f>
        <v/>
      </c>
      <c r="E2008" t="s">
        <v>647</v>
      </c>
      <c r="F2008" t="s">
        <v>651</v>
      </c>
    </row>
    <row r="2009" spans="1:6" x14ac:dyDescent="0.2">
      <c r="A2009" t="s">
        <v>1164</v>
      </c>
      <c r="B2009">
        <v>4041</v>
      </c>
      <c r="C2009" t="s">
        <v>656</v>
      </c>
      <c r="D2009" s="237" t="str">
        <f>IF('P31(世田谷区)'!C9&lt;&gt;"",'P31(世田谷区)'!C9,"")</f>
        <v/>
      </c>
      <c r="E2009" t="s">
        <v>647</v>
      </c>
      <c r="F2009" t="s">
        <v>651</v>
      </c>
    </row>
    <row r="2010" spans="1:6" x14ac:dyDescent="0.2">
      <c r="A2010" t="s">
        <v>1164</v>
      </c>
      <c r="B2010">
        <v>4042</v>
      </c>
      <c r="C2010" t="s">
        <v>681</v>
      </c>
      <c r="D2010" s="237" t="str">
        <f>IF('P31(世田谷区)'!D9&lt;&gt;"",'P31(世田谷区)'!D9,"")</f>
        <v/>
      </c>
      <c r="E2010" t="s">
        <v>647</v>
      </c>
      <c r="F2010" t="s">
        <v>651</v>
      </c>
    </row>
    <row r="2011" spans="1:6" x14ac:dyDescent="0.2">
      <c r="A2011" t="s">
        <v>1164</v>
      </c>
      <c r="B2011">
        <v>4043</v>
      </c>
      <c r="C2011" t="s">
        <v>735</v>
      </c>
      <c r="D2011" s="247" t="str">
        <f>IF('P31(世田谷区)'!E9&lt;&gt;"",'P31(世田谷区)'!E9,"")</f>
        <v/>
      </c>
      <c r="E2011" t="s">
        <v>647</v>
      </c>
      <c r="F2011" t="s">
        <v>1166</v>
      </c>
    </row>
    <row r="2012" spans="1:6" x14ac:dyDescent="0.2">
      <c r="A2012" t="s">
        <v>1164</v>
      </c>
      <c r="B2012">
        <v>4044</v>
      </c>
      <c r="C2012" t="s">
        <v>736</v>
      </c>
      <c r="D2012" s="247" t="str">
        <f>IF('P31(世田谷区)'!F9&lt;&gt;"",'P31(世田谷区)'!F9,"")</f>
        <v/>
      </c>
      <c r="E2012" t="s">
        <v>647</v>
      </c>
      <c r="F2012" t="s">
        <v>1166</v>
      </c>
    </row>
    <row r="2013" spans="1:6" x14ac:dyDescent="0.2">
      <c r="A2013" t="s">
        <v>1164</v>
      </c>
      <c r="B2013">
        <v>4045</v>
      </c>
      <c r="C2013" t="s">
        <v>682</v>
      </c>
      <c r="D2013" s="249" t="str">
        <f>IF('P31(世田谷区)'!G9&lt;&gt;"",'P31(世田谷区)'!G9,"")</f>
        <v/>
      </c>
      <c r="E2013" t="s">
        <v>647</v>
      </c>
      <c r="F2013" t="s">
        <v>1171</v>
      </c>
    </row>
    <row r="2014" spans="1:6" x14ac:dyDescent="0.2">
      <c r="A2014" t="s">
        <v>1164</v>
      </c>
      <c r="B2014">
        <v>4046</v>
      </c>
      <c r="C2014" t="s">
        <v>737</v>
      </c>
      <c r="D2014" s="237" t="str">
        <f>IF('P31(世田谷区)'!H9&lt;&gt;"",'P31(世田谷区)'!H9,"")</f>
        <v/>
      </c>
      <c r="E2014" t="s">
        <v>647</v>
      </c>
      <c r="F2014" t="s">
        <v>651</v>
      </c>
    </row>
    <row r="2015" spans="1:6" x14ac:dyDescent="0.2">
      <c r="A2015" t="s">
        <v>1164</v>
      </c>
      <c r="B2015">
        <v>4047</v>
      </c>
      <c r="C2015" t="s">
        <v>738</v>
      </c>
      <c r="D2015" s="249" t="str">
        <f>IF('P31(世田谷区)'!I9&lt;&gt;"",'P31(世田谷区)'!I9,"")</f>
        <v/>
      </c>
      <c r="E2015" t="s">
        <v>647</v>
      </c>
      <c r="F2015" t="s">
        <v>1171</v>
      </c>
    </row>
    <row r="2016" spans="1:6" x14ac:dyDescent="0.2">
      <c r="A2016" t="s">
        <v>1164</v>
      </c>
      <c r="B2016">
        <v>4048</v>
      </c>
      <c r="C2016" t="s">
        <v>905</v>
      </c>
      <c r="D2016" s="249" t="str">
        <f>IF('P31(世田谷区)'!J9&lt;&gt;"",'P31(世田谷区)'!J9,"")</f>
        <v/>
      </c>
      <c r="E2016" t="s">
        <v>647</v>
      </c>
      <c r="F2016" t="s">
        <v>1171</v>
      </c>
    </row>
    <row r="2017" spans="1:6" x14ac:dyDescent="0.2">
      <c r="A2017" t="s">
        <v>1164</v>
      </c>
      <c r="B2017">
        <v>4049</v>
      </c>
      <c r="C2017" t="s">
        <v>859</v>
      </c>
      <c r="D2017" s="249" t="str">
        <f>IF('P31(世田谷区)'!K9&lt;&gt;"",'P31(世田谷区)'!K9,"")</f>
        <v/>
      </c>
      <c r="E2017" t="s">
        <v>647</v>
      </c>
      <c r="F2017" t="s">
        <v>1171</v>
      </c>
    </row>
    <row r="2018" spans="1:6" x14ac:dyDescent="0.2">
      <c r="A2018" t="s">
        <v>1164</v>
      </c>
      <c r="B2018">
        <v>4050</v>
      </c>
      <c r="C2018" t="s">
        <v>906</v>
      </c>
      <c r="D2018" s="248">
        <f>IF('P31(世田谷区)'!L9&lt;&gt;"",'P31(世田谷区)'!L9,"")</f>
        <v>0</v>
      </c>
      <c r="E2018" t="s">
        <v>647</v>
      </c>
      <c r="F2018" t="s">
        <v>1167</v>
      </c>
    </row>
    <row r="2019" spans="1:6" x14ac:dyDescent="0.2">
      <c r="A2019" t="s">
        <v>1164</v>
      </c>
      <c r="B2019">
        <v>4051</v>
      </c>
      <c r="C2019" t="s">
        <v>1007</v>
      </c>
      <c r="D2019" s="249" t="str">
        <f>IF('P31(世田谷区)'!M9&lt;&gt;"",'P31(世田谷区)'!M9,"")</f>
        <v/>
      </c>
      <c r="E2019" t="s">
        <v>647</v>
      </c>
      <c r="F2019" t="s">
        <v>1171</v>
      </c>
    </row>
    <row r="2020" spans="1:6" x14ac:dyDescent="0.2">
      <c r="A2020" t="s">
        <v>1164</v>
      </c>
      <c r="B2020">
        <v>4052</v>
      </c>
      <c r="C2020" t="s">
        <v>860</v>
      </c>
      <c r="D2020" s="249" t="str">
        <f>IF('P31(世田谷区)'!N9&lt;&gt;"",'P31(世田谷区)'!N9,"")</f>
        <v/>
      </c>
      <c r="E2020" t="s">
        <v>647</v>
      </c>
      <c r="F2020" t="s">
        <v>1171</v>
      </c>
    </row>
    <row r="2021" spans="1:6" x14ac:dyDescent="0.2">
      <c r="A2021" t="s">
        <v>1164</v>
      </c>
      <c r="B2021">
        <v>4053</v>
      </c>
      <c r="C2021" t="s">
        <v>1008</v>
      </c>
      <c r="D2021" s="249" t="str">
        <f>IF('P31(世田谷区)'!O9&lt;&gt;"",'P31(世田谷区)'!O9,"")</f>
        <v/>
      </c>
      <c r="E2021" t="s">
        <v>647</v>
      </c>
      <c r="F2021" t="s">
        <v>1171</v>
      </c>
    </row>
    <row r="2022" spans="1:6" x14ac:dyDescent="0.2">
      <c r="A2022" t="s">
        <v>1164</v>
      </c>
      <c r="B2022">
        <v>4054</v>
      </c>
      <c r="C2022" t="s">
        <v>854</v>
      </c>
      <c r="D2022" s="249" t="str">
        <f>IF('P31(世田谷区)'!P9&lt;&gt;"",'P31(世田谷区)'!P9,"")</f>
        <v/>
      </c>
      <c r="E2022" t="s">
        <v>647</v>
      </c>
      <c r="F2022" t="s">
        <v>1171</v>
      </c>
    </row>
    <row r="2023" spans="1:6" x14ac:dyDescent="0.2">
      <c r="A2023" t="s">
        <v>1164</v>
      </c>
      <c r="B2023">
        <v>4055</v>
      </c>
      <c r="C2023" t="s">
        <v>1172</v>
      </c>
      <c r="D2023" s="249" t="str">
        <f>IF('P31(世田谷区)'!Q9&lt;&gt;"",'P31(世田谷区)'!Q9,"")</f>
        <v/>
      </c>
      <c r="E2023" t="s">
        <v>647</v>
      </c>
      <c r="F2023" t="s">
        <v>1171</v>
      </c>
    </row>
    <row r="2024" spans="1:6" x14ac:dyDescent="0.2">
      <c r="A2024" t="s">
        <v>1164</v>
      </c>
      <c r="B2024">
        <v>4056</v>
      </c>
      <c r="C2024" t="s">
        <v>851</v>
      </c>
      <c r="D2024" s="237" t="str">
        <f>IF('P31(世田谷区)'!R9&lt;&gt;"",'P31(世田谷区)'!R9,"")</f>
        <v/>
      </c>
      <c r="E2024" t="s">
        <v>647</v>
      </c>
      <c r="F2024" t="s">
        <v>651</v>
      </c>
    </row>
    <row r="2025" spans="1:6" x14ac:dyDescent="0.2">
      <c r="A2025" t="s">
        <v>1164</v>
      </c>
      <c r="B2025">
        <v>4057</v>
      </c>
      <c r="C2025" t="s">
        <v>1173</v>
      </c>
      <c r="D2025" s="237" t="str">
        <f>IF('P31(世田谷区)'!A10&lt;&gt;"",'P31(世田谷区)'!A10,"")</f>
        <v/>
      </c>
      <c r="E2025" t="s">
        <v>647</v>
      </c>
      <c r="F2025" t="s">
        <v>651</v>
      </c>
    </row>
    <row r="2026" spans="1:6" x14ac:dyDescent="0.2">
      <c r="A2026" t="s">
        <v>1164</v>
      </c>
      <c r="B2026">
        <v>4058</v>
      </c>
      <c r="C2026" t="s">
        <v>657</v>
      </c>
      <c r="D2026" s="237" t="str">
        <f>IF('P31(世田谷区)'!C10&lt;&gt;"",'P31(世田谷区)'!C10,"")</f>
        <v/>
      </c>
      <c r="E2026" t="s">
        <v>647</v>
      </c>
      <c r="F2026" t="s">
        <v>651</v>
      </c>
    </row>
    <row r="2027" spans="1:6" x14ac:dyDescent="0.2">
      <c r="A2027" t="s">
        <v>1164</v>
      </c>
      <c r="B2027">
        <v>4059</v>
      </c>
      <c r="C2027" t="s">
        <v>683</v>
      </c>
      <c r="D2027" s="237" t="str">
        <f>IF('P31(世田谷区)'!D10&lt;&gt;"",'P31(世田谷区)'!D10,"")</f>
        <v/>
      </c>
      <c r="E2027" t="s">
        <v>647</v>
      </c>
      <c r="F2027" t="s">
        <v>651</v>
      </c>
    </row>
    <row r="2028" spans="1:6" x14ac:dyDescent="0.2">
      <c r="A2028" t="s">
        <v>1164</v>
      </c>
      <c r="B2028">
        <v>4060</v>
      </c>
      <c r="C2028" t="s">
        <v>739</v>
      </c>
      <c r="D2028" s="247" t="str">
        <f>IF('P31(世田谷区)'!E10&lt;&gt;"",'P31(世田谷区)'!E10,"")</f>
        <v/>
      </c>
      <c r="E2028" t="s">
        <v>647</v>
      </c>
      <c r="F2028" t="s">
        <v>1166</v>
      </c>
    </row>
    <row r="2029" spans="1:6" x14ac:dyDescent="0.2">
      <c r="A2029" t="s">
        <v>1164</v>
      </c>
      <c r="B2029">
        <v>4061</v>
      </c>
      <c r="C2029" t="s">
        <v>740</v>
      </c>
      <c r="D2029" s="247" t="str">
        <f>IF('P31(世田谷区)'!F10&lt;&gt;"",'P31(世田谷区)'!F10,"")</f>
        <v/>
      </c>
      <c r="E2029" t="s">
        <v>647</v>
      </c>
      <c r="F2029" t="s">
        <v>1166</v>
      </c>
    </row>
    <row r="2030" spans="1:6" x14ac:dyDescent="0.2">
      <c r="A2030" t="s">
        <v>1164</v>
      </c>
      <c r="B2030">
        <v>4062</v>
      </c>
      <c r="C2030" t="s">
        <v>684</v>
      </c>
      <c r="D2030" s="249" t="str">
        <f>IF('P31(世田谷区)'!G10&lt;&gt;"",'P31(世田谷区)'!G10,"")</f>
        <v/>
      </c>
      <c r="E2030" t="s">
        <v>647</v>
      </c>
      <c r="F2030" t="s">
        <v>1171</v>
      </c>
    </row>
    <row r="2031" spans="1:6" x14ac:dyDescent="0.2">
      <c r="A2031" t="s">
        <v>1164</v>
      </c>
      <c r="B2031">
        <v>4063</v>
      </c>
      <c r="C2031" t="s">
        <v>741</v>
      </c>
      <c r="D2031" s="237" t="str">
        <f>IF('P31(世田谷区)'!H10&lt;&gt;"",'P31(世田谷区)'!H10,"")</f>
        <v/>
      </c>
      <c r="E2031" t="s">
        <v>647</v>
      </c>
      <c r="F2031" t="s">
        <v>651</v>
      </c>
    </row>
    <row r="2032" spans="1:6" x14ac:dyDescent="0.2">
      <c r="A2032" t="s">
        <v>1164</v>
      </c>
      <c r="B2032">
        <v>4064</v>
      </c>
      <c r="C2032" t="s">
        <v>742</v>
      </c>
      <c r="D2032" s="249" t="str">
        <f>IF('P31(世田谷区)'!I10&lt;&gt;"",'P31(世田谷区)'!I10,"")</f>
        <v/>
      </c>
      <c r="E2032" t="s">
        <v>647</v>
      </c>
      <c r="F2032" t="s">
        <v>1171</v>
      </c>
    </row>
    <row r="2033" spans="1:6" x14ac:dyDescent="0.2">
      <c r="A2033" t="s">
        <v>1164</v>
      </c>
      <c r="B2033">
        <v>4065</v>
      </c>
      <c r="C2033" t="s">
        <v>824</v>
      </c>
      <c r="D2033" s="249" t="str">
        <f>IF('P31(世田谷区)'!J10&lt;&gt;"",'P31(世田谷区)'!J10,"")</f>
        <v/>
      </c>
      <c r="E2033" t="s">
        <v>647</v>
      </c>
      <c r="F2033" t="s">
        <v>1171</v>
      </c>
    </row>
    <row r="2034" spans="1:6" x14ac:dyDescent="0.2">
      <c r="A2034" t="s">
        <v>1164</v>
      </c>
      <c r="B2034">
        <v>4066</v>
      </c>
      <c r="C2034" t="s">
        <v>861</v>
      </c>
      <c r="D2034" s="249" t="str">
        <f>IF('P31(世田谷区)'!K10&lt;&gt;"",'P31(世田谷区)'!K10,"")</f>
        <v/>
      </c>
      <c r="E2034" t="s">
        <v>647</v>
      </c>
      <c r="F2034" t="s">
        <v>1171</v>
      </c>
    </row>
    <row r="2035" spans="1:6" x14ac:dyDescent="0.2">
      <c r="A2035" t="s">
        <v>1164</v>
      </c>
      <c r="B2035">
        <v>4067</v>
      </c>
      <c r="C2035" t="s">
        <v>909</v>
      </c>
      <c r="D2035" s="248">
        <f>IF('P31(世田谷区)'!L10&lt;&gt;"",'P31(世田谷区)'!L10,"")</f>
        <v>0</v>
      </c>
      <c r="E2035" t="s">
        <v>647</v>
      </c>
      <c r="F2035" t="s">
        <v>1167</v>
      </c>
    </row>
    <row r="2036" spans="1:6" x14ac:dyDescent="0.2">
      <c r="A2036" t="s">
        <v>1164</v>
      </c>
      <c r="B2036">
        <v>4068</v>
      </c>
      <c r="C2036" t="s">
        <v>852</v>
      </c>
      <c r="D2036" s="249" t="str">
        <f>IF('P31(世田谷区)'!M10&lt;&gt;"",'P31(世田谷区)'!M10,"")</f>
        <v/>
      </c>
      <c r="E2036" t="s">
        <v>647</v>
      </c>
      <c r="F2036" t="s">
        <v>1171</v>
      </c>
    </row>
    <row r="2037" spans="1:6" x14ac:dyDescent="0.2">
      <c r="A2037" t="s">
        <v>1164</v>
      </c>
      <c r="B2037">
        <v>4069</v>
      </c>
      <c r="C2037" t="s">
        <v>862</v>
      </c>
      <c r="D2037" s="249" t="str">
        <f>IF('P31(世田谷区)'!N10&lt;&gt;"",'P31(世田谷区)'!N10,"")</f>
        <v/>
      </c>
      <c r="E2037" t="s">
        <v>647</v>
      </c>
      <c r="F2037" t="s">
        <v>1171</v>
      </c>
    </row>
    <row r="2038" spans="1:6" x14ac:dyDescent="0.2">
      <c r="A2038" t="s">
        <v>1164</v>
      </c>
      <c r="B2038">
        <v>4070</v>
      </c>
      <c r="C2038" t="s">
        <v>1009</v>
      </c>
      <c r="D2038" s="249" t="str">
        <f>IF('P31(世田谷区)'!O10&lt;&gt;"",'P31(世田谷区)'!O10,"")</f>
        <v/>
      </c>
      <c r="E2038" t="s">
        <v>647</v>
      </c>
      <c r="F2038" t="s">
        <v>1171</v>
      </c>
    </row>
    <row r="2039" spans="1:6" x14ac:dyDescent="0.2">
      <c r="A2039" t="s">
        <v>1164</v>
      </c>
      <c r="B2039">
        <v>4071</v>
      </c>
      <c r="C2039" t="s">
        <v>853</v>
      </c>
      <c r="D2039" s="249" t="str">
        <f>IF('P31(世田谷区)'!P10&lt;&gt;"",'P31(世田谷区)'!P10,"")</f>
        <v/>
      </c>
      <c r="E2039" t="s">
        <v>647</v>
      </c>
      <c r="F2039" t="s">
        <v>1171</v>
      </c>
    </row>
    <row r="2040" spans="1:6" x14ac:dyDescent="0.2">
      <c r="A2040" t="s">
        <v>1164</v>
      </c>
      <c r="B2040">
        <v>4072</v>
      </c>
      <c r="C2040" t="s">
        <v>1174</v>
      </c>
      <c r="D2040" s="249" t="str">
        <f>IF('P31(世田谷区)'!Q10&lt;&gt;"",'P31(世田谷区)'!Q10,"")</f>
        <v/>
      </c>
      <c r="E2040" t="s">
        <v>647</v>
      </c>
      <c r="F2040" t="s">
        <v>1171</v>
      </c>
    </row>
    <row r="2041" spans="1:6" x14ac:dyDescent="0.2">
      <c r="A2041" t="s">
        <v>1164</v>
      </c>
      <c r="B2041">
        <v>4073</v>
      </c>
      <c r="C2041" t="s">
        <v>1175</v>
      </c>
      <c r="D2041" s="237" t="str">
        <f>IF('P31(世田谷区)'!R10&lt;&gt;"",'P31(世田谷区)'!R10,"")</f>
        <v/>
      </c>
      <c r="E2041" t="s">
        <v>647</v>
      </c>
      <c r="F2041" t="s">
        <v>651</v>
      </c>
    </row>
    <row r="2042" spans="1:6" x14ac:dyDescent="0.2">
      <c r="A2042" t="s">
        <v>1164</v>
      </c>
      <c r="B2042">
        <v>4074</v>
      </c>
      <c r="C2042" t="s">
        <v>1176</v>
      </c>
      <c r="D2042" s="237" t="str">
        <f>IF('P31(世田谷区)'!A11&lt;&gt;"",'P31(世田谷区)'!A11,"")</f>
        <v/>
      </c>
      <c r="E2042" t="s">
        <v>647</v>
      </c>
      <c r="F2042" t="s">
        <v>651</v>
      </c>
    </row>
    <row r="2043" spans="1:6" x14ac:dyDescent="0.2">
      <c r="A2043" t="s">
        <v>1164</v>
      </c>
      <c r="B2043">
        <v>4075</v>
      </c>
      <c r="C2043" t="s">
        <v>830</v>
      </c>
      <c r="D2043" s="237" t="str">
        <f>IF('P31(世田谷区)'!C11&lt;&gt;"",'P31(世田谷区)'!C11,"")</f>
        <v/>
      </c>
      <c r="E2043" t="s">
        <v>647</v>
      </c>
      <c r="F2043" t="s">
        <v>651</v>
      </c>
    </row>
    <row r="2044" spans="1:6" x14ac:dyDescent="0.2">
      <c r="A2044" t="s">
        <v>1164</v>
      </c>
      <c r="B2044">
        <v>4076</v>
      </c>
      <c r="C2044" t="s">
        <v>685</v>
      </c>
      <c r="D2044" s="237" t="str">
        <f>IF('P31(世田谷区)'!D11&lt;&gt;"",'P31(世田谷区)'!D11,"")</f>
        <v/>
      </c>
      <c r="E2044" t="s">
        <v>647</v>
      </c>
      <c r="F2044" t="s">
        <v>651</v>
      </c>
    </row>
    <row r="2045" spans="1:6" x14ac:dyDescent="0.2">
      <c r="A2045" t="s">
        <v>1164</v>
      </c>
      <c r="B2045">
        <v>4077</v>
      </c>
      <c r="C2045" t="s">
        <v>743</v>
      </c>
      <c r="D2045" s="247" t="str">
        <f>IF('P31(世田谷区)'!E11&lt;&gt;"",'P31(世田谷区)'!E11,"")</f>
        <v/>
      </c>
      <c r="E2045" t="s">
        <v>647</v>
      </c>
      <c r="F2045" t="s">
        <v>1166</v>
      </c>
    </row>
    <row r="2046" spans="1:6" x14ac:dyDescent="0.2">
      <c r="A2046" t="s">
        <v>1164</v>
      </c>
      <c r="B2046">
        <v>4078</v>
      </c>
      <c r="C2046" t="s">
        <v>744</v>
      </c>
      <c r="D2046" s="247" t="str">
        <f>IF('P31(世田谷区)'!F11&lt;&gt;"",'P31(世田谷区)'!F11,"")</f>
        <v/>
      </c>
      <c r="E2046" t="s">
        <v>647</v>
      </c>
      <c r="F2046" t="s">
        <v>1166</v>
      </c>
    </row>
    <row r="2047" spans="1:6" x14ac:dyDescent="0.2">
      <c r="A2047" t="s">
        <v>1164</v>
      </c>
      <c r="B2047">
        <v>4079</v>
      </c>
      <c r="C2047" t="s">
        <v>686</v>
      </c>
      <c r="D2047" s="249" t="str">
        <f>IF('P31(世田谷区)'!G11&lt;&gt;"",'P31(世田谷区)'!G11,"")</f>
        <v/>
      </c>
      <c r="E2047" t="s">
        <v>647</v>
      </c>
      <c r="F2047" t="s">
        <v>1171</v>
      </c>
    </row>
    <row r="2048" spans="1:6" x14ac:dyDescent="0.2">
      <c r="A2048" t="s">
        <v>1164</v>
      </c>
      <c r="B2048">
        <v>4080</v>
      </c>
      <c r="C2048" t="s">
        <v>745</v>
      </c>
      <c r="D2048" s="237" t="str">
        <f>IF('P31(世田谷区)'!H11&lt;&gt;"",'P31(世田谷区)'!H11,"")</f>
        <v/>
      </c>
      <c r="E2048" t="s">
        <v>647</v>
      </c>
      <c r="F2048" t="s">
        <v>651</v>
      </c>
    </row>
    <row r="2049" spans="1:6" x14ac:dyDescent="0.2">
      <c r="A2049" t="s">
        <v>1164</v>
      </c>
      <c r="B2049">
        <v>4081</v>
      </c>
      <c r="C2049" t="s">
        <v>746</v>
      </c>
      <c r="D2049" s="249" t="str">
        <f>IF('P31(世田谷区)'!I11&lt;&gt;"",'P31(世田谷区)'!I11,"")</f>
        <v/>
      </c>
      <c r="E2049" t="s">
        <v>647</v>
      </c>
      <c r="F2049" t="s">
        <v>1171</v>
      </c>
    </row>
    <row r="2050" spans="1:6" x14ac:dyDescent="0.2">
      <c r="A2050" t="s">
        <v>1164</v>
      </c>
      <c r="B2050">
        <v>4082</v>
      </c>
      <c r="C2050" t="s">
        <v>912</v>
      </c>
      <c r="D2050" s="249" t="str">
        <f>IF('P31(世田谷区)'!J11&lt;&gt;"",'P31(世田谷区)'!J11,"")</f>
        <v/>
      </c>
      <c r="E2050" t="s">
        <v>647</v>
      </c>
      <c r="F2050" t="s">
        <v>1171</v>
      </c>
    </row>
    <row r="2051" spans="1:6" x14ac:dyDescent="0.2">
      <c r="A2051" t="s">
        <v>1164</v>
      </c>
      <c r="B2051">
        <v>4083</v>
      </c>
      <c r="C2051" t="s">
        <v>1010</v>
      </c>
      <c r="D2051" s="249" t="str">
        <f>IF('P31(世田谷区)'!K11&lt;&gt;"",'P31(世田谷区)'!K11,"")</f>
        <v/>
      </c>
      <c r="E2051" t="s">
        <v>647</v>
      </c>
      <c r="F2051" t="s">
        <v>1171</v>
      </c>
    </row>
    <row r="2052" spans="1:6" x14ac:dyDescent="0.2">
      <c r="A2052" t="s">
        <v>1164</v>
      </c>
      <c r="B2052">
        <v>4084</v>
      </c>
      <c r="C2052" t="s">
        <v>913</v>
      </c>
      <c r="D2052" s="248">
        <f>IF('P31(世田谷区)'!L11&lt;&gt;"",'P31(世田谷区)'!L11,"")</f>
        <v>0</v>
      </c>
      <c r="E2052" t="s">
        <v>647</v>
      </c>
      <c r="F2052" t="s">
        <v>1167</v>
      </c>
    </row>
    <row r="2053" spans="1:6" x14ac:dyDescent="0.2">
      <c r="A2053" t="s">
        <v>1164</v>
      </c>
      <c r="B2053">
        <v>4085</v>
      </c>
      <c r="C2053" t="s">
        <v>1011</v>
      </c>
      <c r="D2053" s="249" t="str">
        <f>IF('P31(世田谷区)'!M11&lt;&gt;"",'P31(世田谷区)'!M11,"")</f>
        <v/>
      </c>
      <c r="E2053" t="s">
        <v>647</v>
      </c>
      <c r="F2053" t="s">
        <v>1171</v>
      </c>
    </row>
    <row r="2054" spans="1:6" x14ac:dyDescent="0.2">
      <c r="A2054" t="s">
        <v>1164</v>
      </c>
      <c r="B2054">
        <v>4086</v>
      </c>
      <c r="C2054" t="s">
        <v>964</v>
      </c>
      <c r="D2054" s="249" t="str">
        <f>IF('P31(世田谷区)'!N11&lt;&gt;"",'P31(世田谷区)'!N11,"")</f>
        <v/>
      </c>
      <c r="E2054" t="s">
        <v>647</v>
      </c>
      <c r="F2054" t="s">
        <v>1171</v>
      </c>
    </row>
    <row r="2055" spans="1:6" x14ac:dyDescent="0.2">
      <c r="A2055" t="s">
        <v>1164</v>
      </c>
      <c r="B2055">
        <v>4087</v>
      </c>
      <c r="C2055" t="s">
        <v>1012</v>
      </c>
      <c r="D2055" s="249" t="str">
        <f>IF('P31(世田谷区)'!O11&lt;&gt;"",'P31(世田谷区)'!O11,"")</f>
        <v/>
      </c>
      <c r="E2055" t="s">
        <v>647</v>
      </c>
      <c r="F2055" t="s">
        <v>1171</v>
      </c>
    </row>
    <row r="2056" spans="1:6" x14ac:dyDescent="0.2">
      <c r="A2056" t="s">
        <v>1164</v>
      </c>
      <c r="B2056">
        <v>4088</v>
      </c>
      <c r="C2056" t="s">
        <v>863</v>
      </c>
      <c r="D2056" s="249" t="str">
        <f>IF('P31(世田谷区)'!P11&lt;&gt;"",'P31(世田谷区)'!P11,"")</f>
        <v/>
      </c>
      <c r="E2056" t="s">
        <v>647</v>
      </c>
      <c r="F2056" t="s">
        <v>1171</v>
      </c>
    </row>
    <row r="2057" spans="1:6" x14ac:dyDescent="0.2">
      <c r="A2057" t="s">
        <v>1164</v>
      </c>
      <c r="B2057">
        <v>4089</v>
      </c>
      <c r="C2057" t="s">
        <v>1177</v>
      </c>
      <c r="D2057" s="249" t="str">
        <f>IF('P31(世田谷区)'!Q11&lt;&gt;"",'P31(世田谷区)'!Q11,"")</f>
        <v/>
      </c>
      <c r="E2057" t="s">
        <v>647</v>
      </c>
      <c r="F2057" t="s">
        <v>1171</v>
      </c>
    </row>
    <row r="2058" spans="1:6" x14ac:dyDescent="0.2">
      <c r="A2058" t="s">
        <v>1164</v>
      </c>
      <c r="B2058">
        <v>4090</v>
      </c>
      <c r="C2058" t="s">
        <v>1178</v>
      </c>
      <c r="D2058" s="237" t="str">
        <f>IF('P31(世田谷区)'!R11&lt;&gt;"",'P31(世田谷区)'!R11,"")</f>
        <v/>
      </c>
      <c r="E2058" t="s">
        <v>647</v>
      </c>
      <c r="F2058" t="s">
        <v>651</v>
      </c>
    </row>
    <row r="2059" spans="1:6" x14ac:dyDescent="0.2">
      <c r="A2059" t="s">
        <v>1164</v>
      </c>
      <c r="B2059">
        <v>4091</v>
      </c>
      <c r="C2059" t="s">
        <v>1179</v>
      </c>
      <c r="D2059" s="237" t="str">
        <f>IF('P31(世田谷区)'!A12&lt;&gt;"",'P31(世田谷区)'!A12,"")</f>
        <v/>
      </c>
      <c r="E2059" t="s">
        <v>647</v>
      </c>
      <c r="F2059" t="s">
        <v>651</v>
      </c>
    </row>
    <row r="2060" spans="1:6" x14ac:dyDescent="0.2">
      <c r="A2060" t="s">
        <v>1164</v>
      </c>
      <c r="B2060">
        <v>4092</v>
      </c>
      <c r="C2060" t="s">
        <v>831</v>
      </c>
      <c r="D2060" s="237" t="str">
        <f>IF('P31(世田谷区)'!C12&lt;&gt;"",'P31(世田谷区)'!C12,"")</f>
        <v/>
      </c>
      <c r="E2060" t="s">
        <v>647</v>
      </c>
      <c r="F2060" t="s">
        <v>651</v>
      </c>
    </row>
    <row r="2061" spans="1:6" x14ac:dyDescent="0.2">
      <c r="A2061" t="s">
        <v>1164</v>
      </c>
      <c r="B2061">
        <v>4093</v>
      </c>
      <c r="C2061" t="s">
        <v>687</v>
      </c>
      <c r="D2061" s="237" t="str">
        <f>IF('P31(世田谷区)'!D12&lt;&gt;"",'P31(世田谷区)'!D12,"")</f>
        <v/>
      </c>
      <c r="E2061" t="s">
        <v>647</v>
      </c>
      <c r="F2061" t="s">
        <v>651</v>
      </c>
    </row>
    <row r="2062" spans="1:6" x14ac:dyDescent="0.2">
      <c r="A2062" t="s">
        <v>1164</v>
      </c>
      <c r="B2062">
        <v>4094</v>
      </c>
      <c r="C2062" t="s">
        <v>747</v>
      </c>
      <c r="D2062" s="247" t="str">
        <f>IF('P31(世田谷区)'!E12&lt;&gt;"",'P31(世田谷区)'!E12,"")</f>
        <v/>
      </c>
      <c r="E2062" t="s">
        <v>647</v>
      </c>
      <c r="F2062" t="s">
        <v>1166</v>
      </c>
    </row>
    <row r="2063" spans="1:6" x14ac:dyDescent="0.2">
      <c r="A2063" t="s">
        <v>1164</v>
      </c>
      <c r="B2063">
        <v>4095</v>
      </c>
      <c r="C2063" t="s">
        <v>748</v>
      </c>
      <c r="D2063" s="247" t="str">
        <f>IF('P31(世田谷区)'!F12&lt;&gt;"",'P31(世田谷区)'!F12,"")</f>
        <v/>
      </c>
      <c r="E2063" t="s">
        <v>647</v>
      </c>
      <c r="F2063" t="s">
        <v>1166</v>
      </c>
    </row>
    <row r="2064" spans="1:6" x14ac:dyDescent="0.2">
      <c r="A2064" t="s">
        <v>1164</v>
      </c>
      <c r="B2064">
        <v>4096</v>
      </c>
      <c r="C2064" t="s">
        <v>688</v>
      </c>
      <c r="D2064" s="249" t="str">
        <f>IF('P31(世田谷区)'!G12&lt;&gt;"",'P31(世田谷区)'!G12,"")</f>
        <v/>
      </c>
      <c r="E2064" t="s">
        <v>647</v>
      </c>
      <c r="F2064" t="s">
        <v>1171</v>
      </c>
    </row>
    <row r="2065" spans="1:6" x14ac:dyDescent="0.2">
      <c r="A2065" t="s">
        <v>1164</v>
      </c>
      <c r="B2065">
        <v>4097</v>
      </c>
      <c r="C2065" t="s">
        <v>749</v>
      </c>
      <c r="D2065" s="237" t="str">
        <f>IF('P31(世田谷区)'!H12&lt;&gt;"",'P31(世田谷区)'!H12,"")</f>
        <v/>
      </c>
      <c r="E2065" t="s">
        <v>647</v>
      </c>
      <c r="F2065" t="s">
        <v>651</v>
      </c>
    </row>
    <row r="2066" spans="1:6" x14ac:dyDescent="0.2">
      <c r="A2066" t="s">
        <v>1164</v>
      </c>
      <c r="B2066">
        <v>4098</v>
      </c>
      <c r="C2066" t="s">
        <v>750</v>
      </c>
      <c r="D2066" s="249" t="str">
        <f>IF('P31(世田谷区)'!I12&lt;&gt;"",'P31(世田谷区)'!I12,"")</f>
        <v/>
      </c>
      <c r="E2066" t="s">
        <v>647</v>
      </c>
      <c r="F2066" t="s">
        <v>1171</v>
      </c>
    </row>
    <row r="2067" spans="1:6" x14ac:dyDescent="0.2">
      <c r="A2067" t="s">
        <v>1164</v>
      </c>
      <c r="B2067">
        <v>4099</v>
      </c>
      <c r="C2067" t="s">
        <v>916</v>
      </c>
      <c r="D2067" s="249" t="str">
        <f>IF('P31(世田谷区)'!J12&lt;&gt;"",'P31(世田谷区)'!J12,"")</f>
        <v/>
      </c>
      <c r="E2067" t="s">
        <v>647</v>
      </c>
      <c r="F2067" t="s">
        <v>1171</v>
      </c>
    </row>
    <row r="2068" spans="1:6" x14ac:dyDescent="0.2">
      <c r="A2068" t="s">
        <v>1164</v>
      </c>
      <c r="B2068">
        <v>4100</v>
      </c>
      <c r="C2068" t="s">
        <v>864</v>
      </c>
      <c r="D2068" s="249" t="str">
        <f>IF('P31(世田谷区)'!K12&lt;&gt;"",'P31(世田谷区)'!K12,"")</f>
        <v/>
      </c>
      <c r="E2068" t="s">
        <v>647</v>
      </c>
      <c r="F2068" t="s">
        <v>1171</v>
      </c>
    </row>
    <row r="2069" spans="1:6" x14ac:dyDescent="0.2">
      <c r="A2069" t="s">
        <v>1164</v>
      </c>
      <c r="B2069">
        <v>4101</v>
      </c>
      <c r="C2069" t="s">
        <v>917</v>
      </c>
      <c r="D2069" s="248">
        <f>IF('P31(世田谷区)'!L12&lt;&gt;"",'P31(世田谷区)'!L12,"")</f>
        <v>0</v>
      </c>
      <c r="E2069" t="s">
        <v>647</v>
      </c>
      <c r="F2069" t="s">
        <v>1167</v>
      </c>
    </row>
    <row r="2070" spans="1:6" x14ac:dyDescent="0.2">
      <c r="A2070" t="s">
        <v>1164</v>
      </c>
      <c r="B2070">
        <v>4102</v>
      </c>
      <c r="C2070" t="s">
        <v>1180</v>
      </c>
      <c r="D2070" s="249" t="str">
        <f>IF('P31(世田谷区)'!M12&lt;&gt;"",'P31(世田谷区)'!M12,"")</f>
        <v/>
      </c>
      <c r="E2070" t="s">
        <v>647</v>
      </c>
      <c r="F2070" t="s">
        <v>1171</v>
      </c>
    </row>
    <row r="2071" spans="1:6" x14ac:dyDescent="0.2">
      <c r="A2071" t="s">
        <v>1164</v>
      </c>
      <c r="B2071">
        <v>4103</v>
      </c>
      <c r="C2071" t="s">
        <v>865</v>
      </c>
      <c r="D2071" s="249" t="str">
        <f>IF('P31(世田谷区)'!N12&lt;&gt;"",'P31(世田谷区)'!N12,"")</f>
        <v/>
      </c>
      <c r="E2071" t="s">
        <v>647</v>
      </c>
      <c r="F2071" t="s">
        <v>1171</v>
      </c>
    </row>
    <row r="2072" spans="1:6" x14ac:dyDescent="0.2">
      <c r="A2072" t="s">
        <v>1164</v>
      </c>
      <c r="B2072">
        <v>4104</v>
      </c>
      <c r="C2072" t="s">
        <v>1181</v>
      </c>
      <c r="D2072" s="249" t="str">
        <f>IF('P31(世田谷区)'!O12&lt;&gt;"",'P31(世田谷区)'!O12,"")</f>
        <v/>
      </c>
      <c r="E2072" t="s">
        <v>647</v>
      </c>
      <c r="F2072" t="s">
        <v>1171</v>
      </c>
    </row>
    <row r="2073" spans="1:6" x14ac:dyDescent="0.2">
      <c r="A2073" t="s">
        <v>1164</v>
      </c>
      <c r="B2073">
        <v>4105</v>
      </c>
      <c r="C2073" t="s">
        <v>945</v>
      </c>
      <c r="D2073" s="249" t="str">
        <f>IF('P31(世田谷区)'!P12&lt;&gt;"",'P31(世田谷区)'!P12,"")</f>
        <v/>
      </c>
      <c r="E2073" t="s">
        <v>647</v>
      </c>
      <c r="F2073" t="s">
        <v>1171</v>
      </c>
    </row>
    <row r="2074" spans="1:6" x14ac:dyDescent="0.2">
      <c r="A2074" t="s">
        <v>1164</v>
      </c>
      <c r="B2074">
        <v>4106</v>
      </c>
      <c r="C2074" t="s">
        <v>866</v>
      </c>
      <c r="D2074" s="249" t="str">
        <f>IF('P31(世田谷区)'!Q12&lt;&gt;"",'P31(世田谷区)'!Q12,"")</f>
        <v/>
      </c>
      <c r="E2074" t="s">
        <v>647</v>
      </c>
      <c r="F2074" t="s">
        <v>1171</v>
      </c>
    </row>
    <row r="2075" spans="1:6" x14ac:dyDescent="0.2">
      <c r="A2075" t="s">
        <v>1164</v>
      </c>
      <c r="B2075">
        <v>4107</v>
      </c>
      <c r="C2075" t="s">
        <v>1182</v>
      </c>
      <c r="D2075" s="237" t="str">
        <f>IF('P31(世田谷区)'!R12&lt;&gt;"",'P31(世田谷区)'!R12,"")</f>
        <v/>
      </c>
      <c r="E2075" t="s">
        <v>647</v>
      </c>
      <c r="F2075" t="s">
        <v>651</v>
      </c>
    </row>
    <row r="2076" spans="1:6" x14ac:dyDescent="0.2">
      <c r="A2076" t="s">
        <v>1164</v>
      </c>
      <c r="B2076">
        <v>4108</v>
      </c>
      <c r="C2076" t="s">
        <v>1183</v>
      </c>
      <c r="D2076" s="249" t="str">
        <f>IF('P31(世田谷区)'!A13&lt;&gt;"",'P31(世田谷区)'!A13,"")</f>
        <v>合計</v>
      </c>
      <c r="E2076" t="s">
        <v>647</v>
      </c>
      <c r="F2076" t="s">
        <v>1171</v>
      </c>
    </row>
    <row r="2077" spans="1:6" x14ac:dyDescent="0.2">
      <c r="A2077" t="s">
        <v>1164</v>
      </c>
      <c r="B2077">
        <v>4110</v>
      </c>
      <c r="C2077" t="s">
        <v>689</v>
      </c>
      <c r="D2077" s="249">
        <f>IF('P31(世田谷区)'!D13&lt;&gt;"",'P31(世田谷区)'!D13,"")</f>
        <v>0</v>
      </c>
      <c r="E2077" t="s">
        <v>647</v>
      </c>
      <c r="F2077" t="s">
        <v>1171</v>
      </c>
    </row>
    <row r="2078" spans="1:6" x14ac:dyDescent="0.2">
      <c r="A2078" t="s">
        <v>1164</v>
      </c>
      <c r="B2078">
        <v>4115</v>
      </c>
      <c r="C2078" t="s">
        <v>754</v>
      </c>
      <c r="D2078" s="249">
        <f>IF('P31(世田谷区)'!I13&lt;&gt;"",'P31(世田谷区)'!I13,"")</f>
        <v>0</v>
      </c>
      <c r="E2078" t="s">
        <v>647</v>
      </c>
      <c r="F2078" t="s">
        <v>1171</v>
      </c>
    </row>
    <row r="2079" spans="1:6" x14ac:dyDescent="0.2">
      <c r="A2079" t="s">
        <v>1164</v>
      </c>
      <c r="B2079">
        <v>4116</v>
      </c>
      <c r="C2079" t="s">
        <v>920</v>
      </c>
      <c r="D2079" s="249">
        <f>IF('P31(世田谷区)'!J13&lt;&gt;"",'P31(世田谷区)'!J13,"")</f>
        <v>0</v>
      </c>
      <c r="E2079" t="s">
        <v>647</v>
      </c>
      <c r="F2079" t="s">
        <v>1171</v>
      </c>
    </row>
    <row r="2080" spans="1:6" x14ac:dyDescent="0.2">
      <c r="A2080" t="s">
        <v>1164</v>
      </c>
      <c r="B2080">
        <v>4117</v>
      </c>
      <c r="C2080" t="s">
        <v>867</v>
      </c>
      <c r="D2080" s="249">
        <f>IF('P31(世田谷区)'!K13&lt;&gt;"",'P31(世田谷区)'!K13,"")</f>
        <v>0</v>
      </c>
      <c r="E2080" t="s">
        <v>647</v>
      </c>
      <c r="F2080" t="s">
        <v>1171</v>
      </c>
    </row>
    <row r="2081" spans="1:6" x14ac:dyDescent="0.2">
      <c r="A2081" t="s">
        <v>1164</v>
      </c>
      <c r="B2081">
        <v>4118</v>
      </c>
      <c r="C2081" t="s">
        <v>921</v>
      </c>
      <c r="D2081" s="249">
        <f>IF('P31(世田谷区)'!L13&lt;&gt;"",'P31(世田谷区)'!L13,"")</f>
        <v>0</v>
      </c>
      <c r="E2081" t="s">
        <v>647</v>
      </c>
      <c r="F2081" t="s">
        <v>1171</v>
      </c>
    </row>
    <row r="2082" spans="1:6" x14ac:dyDescent="0.2">
      <c r="A2082" t="s">
        <v>1164</v>
      </c>
      <c r="B2082">
        <v>4119</v>
      </c>
      <c r="C2082" t="s">
        <v>1126</v>
      </c>
      <c r="D2082" s="249">
        <f>IF('P31(世田谷区)'!M13&lt;&gt;"",'P31(世田谷区)'!M13,"")</f>
        <v>0</v>
      </c>
      <c r="E2082" t="s">
        <v>647</v>
      </c>
      <c r="F2082" t="s">
        <v>1171</v>
      </c>
    </row>
    <row r="2083" spans="1:6" x14ac:dyDescent="0.2">
      <c r="A2083" t="s">
        <v>1164</v>
      </c>
      <c r="B2083">
        <v>4120</v>
      </c>
      <c r="C2083" t="s">
        <v>868</v>
      </c>
      <c r="D2083" s="249">
        <f>IF('P31(世田谷区)'!N13&lt;&gt;"",'P31(世田谷区)'!N13,"")</f>
        <v>0</v>
      </c>
      <c r="E2083" t="s">
        <v>647</v>
      </c>
      <c r="F2083" t="s">
        <v>1171</v>
      </c>
    </row>
    <row r="2084" spans="1:6" x14ac:dyDescent="0.2">
      <c r="A2084" t="s">
        <v>1164</v>
      </c>
      <c r="B2084">
        <v>4121</v>
      </c>
      <c r="C2084" t="s">
        <v>1184</v>
      </c>
      <c r="D2084" s="249">
        <f>IF('P31(世田谷区)'!O13&lt;&gt;"",'P31(世田谷区)'!O13,"")</f>
        <v>0</v>
      </c>
      <c r="E2084" t="s">
        <v>647</v>
      </c>
      <c r="F2084" t="s">
        <v>1171</v>
      </c>
    </row>
    <row r="2085" spans="1:6" x14ac:dyDescent="0.2">
      <c r="A2085" t="s">
        <v>1164</v>
      </c>
      <c r="B2085">
        <v>4122</v>
      </c>
      <c r="C2085" t="s">
        <v>953</v>
      </c>
      <c r="D2085" s="249">
        <f>IF('P31(世田谷区)'!P13&lt;&gt;"",'P31(世田谷区)'!P13,"")</f>
        <v>0</v>
      </c>
      <c r="E2085" t="s">
        <v>647</v>
      </c>
      <c r="F2085" t="s">
        <v>1171</v>
      </c>
    </row>
    <row r="2086" spans="1:6" x14ac:dyDescent="0.2">
      <c r="A2086" t="s">
        <v>1164</v>
      </c>
      <c r="B2086">
        <v>4123</v>
      </c>
      <c r="C2086" t="s">
        <v>1185</v>
      </c>
      <c r="D2086" s="249">
        <f>IF('P31(世田谷区)'!Q13&lt;&gt;"",'P31(世田谷区)'!Q13,"")</f>
        <v>0</v>
      </c>
      <c r="E2086" t="s">
        <v>647</v>
      </c>
      <c r="F2086" t="s">
        <v>1171</v>
      </c>
    </row>
    <row r="2087" spans="1:6" x14ac:dyDescent="0.2">
      <c r="A2087" t="s">
        <v>1164</v>
      </c>
      <c r="B2087">
        <v>4142</v>
      </c>
      <c r="C2087" t="s">
        <v>1186</v>
      </c>
      <c r="D2087" s="237" t="str">
        <f>IF('P31(世田谷区)'!A20&lt;&gt;"",'P31(世田谷区)'!A20,"")</f>
        <v/>
      </c>
      <c r="E2087" t="s">
        <v>647</v>
      </c>
      <c r="F2087" t="s">
        <v>651</v>
      </c>
    </row>
    <row r="2088" spans="1:6" x14ac:dyDescent="0.2">
      <c r="A2088" t="s">
        <v>1164</v>
      </c>
      <c r="B2088">
        <v>4143</v>
      </c>
      <c r="C2088" t="s">
        <v>835</v>
      </c>
      <c r="D2088" s="237" t="str">
        <f>IF('P31(世田谷区)'!C20&lt;&gt;"",'P31(世田谷区)'!C20,"")</f>
        <v/>
      </c>
      <c r="E2088" t="s">
        <v>647</v>
      </c>
      <c r="F2088" t="s">
        <v>651</v>
      </c>
    </row>
    <row r="2089" spans="1:6" x14ac:dyDescent="0.2">
      <c r="A2089" t="s">
        <v>1164</v>
      </c>
      <c r="B2089">
        <v>4144</v>
      </c>
      <c r="C2089" t="s">
        <v>777</v>
      </c>
      <c r="D2089" s="237" t="str">
        <f>IF('P31(世田谷区)'!D20&lt;&gt;"",'P31(世田谷区)'!D20,"")</f>
        <v/>
      </c>
      <c r="E2089" t="s">
        <v>647</v>
      </c>
      <c r="F2089" t="s">
        <v>651</v>
      </c>
    </row>
    <row r="2090" spans="1:6" x14ac:dyDescent="0.2">
      <c r="A2090" t="s">
        <v>1164</v>
      </c>
      <c r="B2090">
        <v>4145</v>
      </c>
      <c r="C2090" t="s">
        <v>778</v>
      </c>
      <c r="D2090" s="247" t="str">
        <f>IF('P31(世田谷区)'!E20&lt;&gt;"",'P31(世田谷区)'!E20,"")</f>
        <v/>
      </c>
      <c r="E2090" t="s">
        <v>647</v>
      </c>
      <c r="F2090" t="s">
        <v>1166</v>
      </c>
    </row>
    <row r="2091" spans="1:6" x14ac:dyDescent="0.2">
      <c r="A2091" t="s">
        <v>1164</v>
      </c>
      <c r="B2091">
        <v>4146</v>
      </c>
      <c r="C2091" t="s">
        <v>779</v>
      </c>
      <c r="D2091" s="247" t="str">
        <f>IF('P31(世田谷区)'!F20&lt;&gt;"",'P31(世田谷区)'!F20,"")</f>
        <v/>
      </c>
      <c r="E2091" t="s">
        <v>647</v>
      </c>
      <c r="F2091" t="s">
        <v>1166</v>
      </c>
    </row>
    <row r="2092" spans="1:6" x14ac:dyDescent="0.2">
      <c r="A2092" t="s">
        <v>1164</v>
      </c>
      <c r="B2092">
        <v>4147</v>
      </c>
      <c r="C2092" t="s">
        <v>780</v>
      </c>
      <c r="D2092" s="248" t="str">
        <f>IF('P31(世田谷区)'!G20&lt;&gt;"",'P31(世田谷区)'!G20,"")</f>
        <v/>
      </c>
      <c r="E2092" t="s">
        <v>647</v>
      </c>
      <c r="F2092" t="s">
        <v>1167</v>
      </c>
    </row>
    <row r="2093" spans="1:6" x14ac:dyDescent="0.2">
      <c r="A2093" t="s">
        <v>1164</v>
      </c>
      <c r="B2093">
        <v>4148</v>
      </c>
      <c r="C2093" t="s">
        <v>781</v>
      </c>
      <c r="D2093" s="237" t="str">
        <f>IF('P31(世田谷区)'!H20&lt;&gt;"",'P31(世田谷区)'!H20,"")</f>
        <v/>
      </c>
      <c r="E2093" t="s">
        <v>647</v>
      </c>
      <c r="F2093" t="s">
        <v>651</v>
      </c>
    </row>
    <row r="2094" spans="1:6" x14ac:dyDescent="0.2">
      <c r="A2094" t="s">
        <v>1164</v>
      </c>
      <c r="B2094">
        <v>4149</v>
      </c>
      <c r="C2094" t="s">
        <v>782</v>
      </c>
      <c r="D2094" s="248" t="str">
        <f>IF('P31(世田谷区)'!I20&lt;&gt;"",'P31(世田谷区)'!I20,"")</f>
        <v/>
      </c>
      <c r="E2094" t="s">
        <v>647</v>
      </c>
      <c r="F2094" t="s">
        <v>1167</v>
      </c>
    </row>
    <row r="2095" spans="1:6" x14ac:dyDescent="0.2">
      <c r="A2095" t="s">
        <v>1164</v>
      </c>
      <c r="B2095">
        <v>4150</v>
      </c>
      <c r="C2095" t="s">
        <v>1187</v>
      </c>
      <c r="D2095" s="248" t="str">
        <f>IF('P31(世田谷区)'!J20&lt;&gt;"",'P31(世田谷区)'!J20,"")</f>
        <v/>
      </c>
      <c r="E2095" t="s">
        <v>647</v>
      </c>
      <c r="F2095" t="s">
        <v>1167</v>
      </c>
    </row>
    <row r="2096" spans="1:6" x14ac:dyDescent="0.2">
      <c r="A2096" t="s">
        <v>1164</v>
      </c>
      <c r="B2096">
        <v>4151</v>
      </c>
      <c r="C2096" t="s">
        <v>1101</v>
      </c>
      <c r="D2096" s="248" t="str">
        <f>IF('P31(世田谷区)'!K20&lt;&gt;"",'P31(世田谷区)'!K20,"")</f>
        <v/>
      </c>
      <c r="E2096" t="s">
        <v>647</v>
      </c>
      <c r="F2096" t="s">
        <v>1167</v>
      </c>
    </row>
    <row r="2097" spans="1:6" x14ac:dyDescent="0.2">
      <c r="A2097" t="s">
        <v>1164</v>
      </c>
      <c r="B2097">
        <v>4152</v>
      </c>
      <c r="C2097" t="s">
        <v>1188</v>
      </c>
      <c r="D2097" s="248">
        <f>IF('P31(世田谷区)'!L20&lt;&gt;"",'P31(世田谷区)'!L20,"")</f>
        <v>0</v>
      </c>
      <c r="E2097" t="s">
        <v>647</v>
      </c>
      <c r="F2097" t="s">
        <v>1167</v>
      </c>
    </row>
    <row r="2098" spans="1:6" x14ac:dyDescent="0.2">
      <c r="A2098" t="s">
        <v>1164</v>
      </c>
      <c r="B2098">
        <v>4153</v>
      </c>
      <c r="C2098" t="s">
        <v>1189</v>
      </c>
      <c r="D2098" s="237" t="str">
        <f>IF('P31(世田谷区)'!M20&lt;&gt;"",'P31(世田谷区)'!M20,"")</f>
        <v/>
      </c>
      <c r="E2098" t="s">
        <v>647</v>
      </c>
      <c r="F2098" t="s">
        <v>651</v>
      </c>
    </row>
    <row r="2099" spans="1:6" x14ac:dyDescent="0.2">
      <c r="A2099" t="s">
        <v>1164</v>
      </c>
      <c r="B2099">
        <v>4154</v>
      </c>
      <c r="C2099" t="s">
        <v>1190</v>
      </c>
      <c r="D2099" s="237" t="str">
        <f>IF('P31(世田谷区)'!P20&lt;&gt;"",'P31(世田谷区)'!P20,"")</f>
        <v/>
      </c>
      <c r="E2099" t="s">
        <v>647</v>
      </c>
      <c r="F2099" t="s">
        <v>651</v>
      </c>
    </row>
    <row r="2100" spans="1:6" x14ac:dyDescent="0.2">
      <c r="A2100" t="s">
        <v>1164</v>
      </c>
      <c r="B2100">
        <v>4155</v>
      </c>
      <c r="C2100" t="s">
        <v>1191</v>
      </c>
      <c r="D2100" s="237" t="str">
        <f>IF('P31(世田谷区)'!A21&lt;&gt;"",'P31(世田谷区)'!A21,"")</f>
        <v/>
      </c>
      <c r="E2100" t="s">
        <v>647</v>
      </c>
      <c r="F2100" t="s">
        <v>651</v>
      </c>
    </row>
    <row r="2101" spans="1:6" x14ac:dyDescent="0.2">
      <c r="A2101" t="s">
        <v>1164</v>
      </c>
      <c r="B2101">
        <v>4156</v>
      </c>
      <c r="C2101" t="s">
        <v>836</v>
      </c>
      <c r="D2101" s="237" t="str">
        <f>IF('P31(世田谷区)'!C21&lt;&gt;"",'P31(世田谷区)'!C21,"")</f>
        <v/>
      </c>
      <c r="E2101" t="s">
        <v>647</v>
      </c>
      <c r="F2101" t="s">
        <v>651</v>
      </c>
    </row>
    <row r="2102" spans="1:6" x14ac:dyDescent="0.2">
      <c r="A2102" t="s">
        <v>1164</v>
      </c>
      <c r="B2102">
        <v>4157</v>
      </c>
      <c r="C2102" t="s">
        <v>783</v>
      </c>
      <c r="D2102" s="237" t="str">
        <f>IF('P31(世田谷区)'!D21&lt;&gt;"",'P31(世田谷区)'!D21,"")</f>
        <v/>
      </c>
      <c r="E2102" t="s">
        <v>647</v>
      </c>
      <c r="F2102" t="s">
        <v>651</v>
      </c>
    </row>
    <row r="2103" spans="1:6" x14ac:dyDescent="0.2">
      <c r="A2103" t="s">
        <v>1164</v>
      </c>
      <c r="B2103">
        <v>4158</v>
      </c>
      <c r="C2103" t="s">
        <v>784</v>
      </c>
      <c r="D2103" s="247" t="str">
        <f>IF('P31(世田谷区)'!E21&lt;&gt;"",'P31(世田谷区)'!E21,"")</f>
        <v/>
      </c>
      <c r="E2103" t="s">
        <v>647</v>
      </c>
      <c r="F2103" t="s">
        <v>1166</v>
      </c>
    </row>
    <row r="2104" spans="1:6" x14ac:dyDescent="0.2">
      <c r="A2104" t="s">
        <v>1164</v>
      </c>
      <c r="B2104">
        <v>4159</v>
      </c>
      <c r="C2104" t="s">
        <v>785</v>
      </c>
      <c r="D2104" s="247" t="str">
        <f>IF('P31(世田谷区)'!F21&lt;&gt;"",'P31(世田谷区)'!F21,"")</f>
        <v/>
      </c>
      <c r="E2104" t="s">
        <v>647</v>
      </c>
      <c r="F2104" t="s">
        <v>1166</v>
      </c>
    </row>
    <row r="2105" spans="1:6" x14ac:dyDescent="0.2">
      <c r="A2105" t="s">
        <v>1164</v>
      </c>
      <c r="B2105">
        <v>4160</v>
      </c>
      <c r="C2105" t="s">
        <v>786</v>
      </c>
      <c r="D2105" s="249" t="str">
        <f>IF('P31(世田谷区)'!G21&lt;&gt;"",'P31(世田谷区)'!G21,"")</f>
        <v/>
      </c>
      <c r="E2105" t="s">
        <v>647</v>
      </c>
      <c r="F2105" t="s">
        <v>1171</v>
      </c>
    </row>
    <row r="2106" spans="1:6" x14ac:dyDescent="0.2">
      <c r="A2106" t="s">
        <v>1164</v>
      </c>
      <c r="B2106">
        <v>4161</v>
      </c>
      <c r="C2106" t="s">
        <v>787</v>
      </c>
      <c r="D2106" s="237" t="str">
        <f>IF('P31(世田谷区)'!H21&lt;&gt;"",'P31(世田谷区)'!H21,"")</f>
        <v/>
      </c>
      <c r="E2106" t="s">
        <v>647</v>
      </c>
      <c r="F2106" t="s">
        <v>651</v>
      </c>
    </row>
    <row r="2107" spans="1:6" x14ac:dyDescent="0.2">
      <c r="A2107" t="s">
        <v>1164</v>
      </c>
      <c r="B2107">
        <v>4162</v>
      </c>
      <c r="C2107" t="s">
        <v>788</v>
      </c>
      <c r="D2107" s="249" t="str">
        <f>IF('P31(世田谷区)'!I21&lt;&gt;"",'P31(世田谷区)'!I21,"")</f>
        <v/>
      </c>
      <c r="E2107" t="s">
        <v>647</v>
      </c>
      <c r="F2107" t="s">
        <v>1171</v>
      </c>
    </row>
    <row r="2108" spans="1:6" x14ac:dyDescent="0.2">
      <c r="A2108" t="s">
        <v>1164</v>
      </c>
      <c r="B2108">
        <v>4163</v>
      </c>
      <c r="C2108" t="s">
        <v>951</v>
      </c>
      <c r="D2108" s="249" t="str">
        <f>IF('P31(世田谷区)'!J21&lt;&gt;"",'P31(世田谷区)'!J21,"")</f>
        <v/>
      </c>
      <c r="E2108" t="s">
        <v>647</v>
      </c>
      <c r="F2108" t="s">
        <v>1171</v>
      </c>
    </row>
    <row r="2109" spans="1:6" x14ac:dyDescent="0.2">
      <c r="A2109" t="s">
        <v>1164</v>
      </c>
      <c r="B2109">
        <v>4164</v>
      </c>
      <c r="C2109" t="s">
        <v>881</v>
      </c>
      <c r="D2109" s="249" t="str">
        <f>IF('P31(世田谷区)'!K21&lt;&gt;"",'P31(世田谷区)'!K21,"")</f>
        <v/>
      </c>
      <c r="E2109" t="s">
        <v>647</v>
      </c>
      <c r="F2109" t="s">
        <v>1171</v>
      </c>
    </row>
    <row r="2110" spans="1:6" x14ac:dyDescent="0.2">
      <c r="A2110" t="s">
        <v>1164</v>
      </c>
      <c r="B2110">
        <v>4165</v>
      </c>
      <c r="C2110" t="s">
        <v>1192</v>
      </c>
      <c r="D2110" s="248">
        <f>IF('P31(世田谷区)'!L21&lt;&gt;"",'P31(世田谷区)'!L21,"")</f>
        <v>0</v>
      </c>
      <c r="E2110" t="s">
        <v>647</v>
      </c>
      <c r="F2110" t="s">
        <v>1167</v>
      </c>
    </row>
    <row r="2111" spans="1:6" x14ac:dyDescent="0.2">
      <c r="A2111" t="s">
        <v>1164</v>
      </c>
      <c r="B2111">
        <v>4166</v>
      </c>
      <c r="C2111" t="s">
        <v>1193</v>
      </c>
      <c r="D2111" s="237" t="str">
        <f>IF('P31(世田谷区)'!M21&lt;&gt;"",'P31(世田谷区)'!M21,"")</f>
        <v/>
      </c>
      <c r="E2111" t="s">
        <v>647</v>
      </c>
      <c r="F2111" t="s">
        <v>651</v>
      </c>
    </row>
    <row r="2112" spans="1:6" x14ac:dyDescent="0.2">
      <c r="A2112" t="s">
        <v>1164</v>
      </c>
      <c r="B2112">
        <v>4167</v>
      </c>
      <c r="C2112" t="s">
        <v>1194</v>
      </c>
      <c r="D2112" s="237" t="str">
        <f>IF('P31(世田谷区)'!P21&lt;&gt;"",'P31(世田谷区)'!P21,"")</f>
        <v/>
      </c>
      <c r="E2112" t="s">
        <v>647</v>
      </c>
      <c r="F2112" t="s">
        <v>651</v>
      </c>
    </row>
    <row r="2113" spans="1:6" x14ac:dyDescent="0.2">
      <c r="A2113" t="s">
        <v>1164</v>
      </c>
      <c r="B2113">
        <v>4168</v>
      </c>
      <c r="C2113" t="s">
        <v>1195</v>
      </c>
      <c r="D2113" s="237" t="str">
        <f>IF('P31(世田谷区)'!A22&lt;&gt;"",'P31(世田谷区)'!A22,"")</f>
        <v/>
      </c>
      <c r="E2113" t="s">
        <v>647</v>
      </c>
      <c r="F2113" t="s">
        <v>651</v>
      </c>
    </row>
    <row r="2114" spans="1:6" x14ac:dyDescent="0.2">
      <c r="A2114" t="s">
        <v>1164</v>
      </c>
      <c r="B2114">
        <v>4169</v>
      </c>
      <c r="C2114" t="s">
        <v>669</v>
      </c>
      <c r="D2114" s="237" t="str">
        <f>IF('P31(世田谷区)'!C22&lt;&gt;"",'P31(世田谷区)'!C22,"")</f>
        <v/>
      </c>
      <c r="E2114" t="s">
        <v>647</v>
      </c>
      <c r="F2114" t="s">
        <v>651</v>
      </c>
    </row>
    <row r="2115" spans="1:6" x14ac:dyDescent="0.2">
      <c r="A2115" t="s">
        <v>1164</v>
      </c>
      <c r="B2115">
        <v>4170</v>
      </c>
      <c r="C2115" t="s">
        <v>789</v>
      </c>
      <c r="D2115" s="237" t="str">
        <f>IF('P31(世田谷区)'!D22&lt;&gt;"",'P31(世田谷区)'!D22,"")</f>
        <v/>
      </c>
      <c r="E2115" t="s">
        <v>647</v>
      </c>
      <c r="F2115" t="s">
        <v>651</v>
      </c>
    </row>
    <row r="2116" spans="1:6" x14ac:dyDescent="0.2">
      <c r="A2116" t="s">
        <v>1164</v>
      </c>
      <c r="B2116">
        <v>4171</v>
      </c>
      <c r="C2116" t="s">
        <v>790</v>
      </c>
      <c r="D2116" s="247" t="str">
        <f>IF('P31(世田谷区)'!E22&lt;&gt;"",'P31(世田谷区)'!E22,"")</f>
        <v/>
      </c>
      <c r="E2116" t="s">
        <v>647</v>
      </c>
      <c r="F2116" t="s">
        <v>1166</v>
      </c>
    </row>
    <row r="2117" spans="1:6" x14ac:dyDescent="0.2">
      <c r="A2117" t="s">
        <v>1164</v>
      </c>
      <c r="B2117">
        <v>4172</v>
      </c>
      <c r="C2117" t="s">
        <v>791</v>
      </c>
      <c r="D2117" s="247" t="str">
        <f>IF('P31(世田谷区)'!F22&lt;&gt;"",'P31(世田谷区)'!F22,"")</f>
        <v/>
      </c>
      <c r="E2117" t="s">
        <v>647</v>
      </c>
      <c r="F2117" t="s">
        <v>1166</v>
      </c>
    </row>
    <row r="2118" spans="1:6" x14ac:dyDescent="0.2">
      <c r="A2118" t="s">
        <v>1164</v>
      </c>
      <c r="B2118">
        <v>4173</v>
      </c>
      <c r="C2118" t="s">
        <v>792</v>
      </c>
      <c r="D2118" s="249" t="str">
        <f>IF('P31(世田谷区)'!G22&lt;&gt;"",'P31(世田谷区)'!G22,"")</f>
        <v/>
      </c>
      <c r="E2118" t="s">
        <v>647</v>
      </c>
      <c r="F2118" t="s">
        <v>1171</v>
      </c>
    </row>
    <row r="2119" spans="1:6" x14ac:dyDescent="0.2">
      <c r="A2119" t="s">
        <v>1164</v>
      </c>
      <c r="B2119">
        <v>4174</v>
      </c>
      <c r="C2119" t="s">
        <v>793</v>
      </c>
      <c r="D2119" s="237" t="str">
        <f>IF('P31(世田谷区)'!H22&lt;&gt;"",'P31(世田谷区)'!H22,"")</f>
        <v/>
      </c>
      <c r="E2119" t="s">
        <v>647</v>
      </c>
      <c r="F2119" t="s">
        <v>651</v>
      </c>
    </row>
    <row r="2120" spans="1:6" x14ac:dyDescent="0.2">
      <c r="A2120" t="s">
        <v>1164</v>
      </c>
      <c r="B2120">
        <v>4175</v>
      </c>
      <c r="C2120" t="s">
        <v>794</v>
      </c>
      <c r="D2120" s="249" t="str">
        <f>IF('P31(世田谷区)'!I22&lt;&gt;"",'P31(世田谷区)'!I22,"")</f>
        <v/>
      </c>
      <c r="E2120" t="s">
        <v>647</v>
      </c>
      <c r="F2120" t="s">
        <v>1171</v>
      </c>
    </row>
    <row r="2121" spans="1:6" x14ac:dyDescent="0.2">
      <c r="A2121" t="s">
        <v>1164</v>
      </c>
      <c r="B2121">
        <v>4176</v>
      </c>
      <c r="C2121" t="s">
        <v>952</v>
      </c>
      <c r="D2121" s="249" t="str">
        <f>IF('P31(世田谷区)'!J22&lt;&gt;"",'P31(世田谷区)'!J22,"")</f>
        <v/>
      </c>
      <c r="E2121" t="s">
        <v>647</v>
      </c>
      <c r="F2121" t="s">
        <v>1171</v>
      </c>
    </row>
    <row r="2122" spans="1:6" x14ac:dyDescent="0.2">
      <c r="A2122" t="s">
        <v>1164</v>
      </c>
      <c r="B2122">
        <v>4177</v>
      </c>
      <c r="C2122" t="s">
        <v>883</v>
      </c>
      <c r="D2122" s="249" t="str">
        <f>IF('P31(世田谷区)'!K22&lt;&gt;"",'P31(世田谷区)'!K22,"")</f>
        <v/>
      </c>
      <c r="E2122" t="s">
        <v>647</v>
      </c>
      <c r="F2122" t="s">
        <v>1171</v>
      </c>
    </row>
    <row r="2123" spans="1:6" x14ac:dyDescent="0.2">
      <c r="A2123" t="s">
        <v>1164</v>
      </c>
      <c r="B2123">
        <v>4178</v>
      </c>
      <c r="C2123" t="s">
        <v>983</v>
      </c>
      <c r="D2123" s="248">
        <f>IF('P31(世田谷区)'!L22&lt;&gt;"",'P31(世田谷区)'!L22,"")</f>
        <v>0</v>
      </c>
      <c r="E2123" t="s">
        <v>647</v>
      </c>
      <c r="F2123" t="s">
        <v>1167</v>
      </c>
    </row>
    <row r="2124" spans="1:6" x14ac:dyDescent="0.2">
      <c r="A2124" t="s">
        <v>1164</v>
      </c>
      <c r="B2124">
        <v>4179</v>
      </c>
      <c r="C2124" t="s">
        <v>1196</v>
      </c>
      <c r="D2124" s="237" t="str">
        <f>IF('P31(世田谷区)'!M22&lt;&gt;"",'P31(世田谷区)'!M22,"")</f>
        <v/>
      </c>
      <c r="E2124" t="s">
        <v>647</v>
      </c>
      <c r="F2124" t="s">
        <v>651</v>
      </c>
    </row>
    <row r="2125" spans="1:6" x14ac:dyDescent="0.2">
      <c r="A2125" t="s">
        <v>1164</v>
      </c>
      <c r="B2125">
        <v>4180</v>
      </c>
      <c r="C2125" t="s">
        <v>1197</v>
      </c>
      <c r="D2125" s="237" t="str">
        <f>IF('P31(世田谷区)'!P22&lt;&gt;"",'P31(世田谷区)'!P22,"")</f>
        <v/>
      </c>
      <c r="E2125" t="s">
        <v>647</v>
      </c>
      <c r="F2125" t="s">
        <v>651</v>
      </c>
    </row>
    <row r="2126" spans="1:6" x14ac:dyDescent="0.2">
      <c r="A2126" t="s">
        <v>1164</v>
      </c>
      <c r="B2126">
        <v>4181</v>
      </c>
      <c r="C2126" t="s">
        <v>1198</v>
      </c>
      <c r="D2126" s="237" t="str">
        <f>IF('P31(世田谷区)'!A23&lt;&gt;"",'P31(世田谷区)'!A23,"")</f>
        <v/>
      </c>
      <c r="E2126" t="s">
        <v>647</v>
      </c>
      <c r="F2126" t="s">
        <v>651</v>
      </c>
    </row>
    <row r="2127" spans="1:6" x14ac:dyDescent="0.2">
      <c r="A2127" t="s">
        <v>1164</v>
      </c>
      <c r="B2127">
        <v>4182</v>
      </c>
      <c r="C2127" t="s">
        <v>971</v>
      </c>
      <c r="D2127" s="237" t="str">
        <f>IF('P31(世田谷区)'!C23&lt;&gt;"",'P31(世田谷区)'!C23,"")</f>
        <v/>
      </c>
      <c r="E2127" t="s">
        <v>647</v>
      </c>
      <c r="F2127" t="s">
        <v>651</v>
      </c>
    </row>
    <row r="2128" spans="1:6" x14ac:dyDescent="0.2">
      <c r="A2128" t="s">
        <v>1164</v>
      </c>
      <c r="B2128">
        <v>4183</v>
      </c>
      <c r="C2128" t="s">
        <v>812</v>
      </c>
      <c r="D2128" s="237" t="str">
        <f>IF('P31(世田谷区)'!D23&lt;&gt;"",'P31(世田谷区)'!D23,"")</f>
        <v/>
      </c>
      <c r="E2128" t="s">
        <v>647</v>
      </c>
      <c r="F2128" t="s">
        <v>651</v>
      </c>
    </row>
    <row r="2129" spans="1:6" x14ac:dyDescent="0.2">
      <c r="A2129" t="s">
        <v>1164</v>
      </c>
      <c r="B2129">
        <v>4184</v>
      </c>
      <c r="C2129" t="s">
        <v>992</v>
      </c>
      <c r="D2129" s="247" t="str">
        <f>IF('P31(世田谷区)'!E23&lt;&gt;"",'P31(世田谷区)'!E23,"")</f>
        <v/>
      </c>
      <c r="E2129" t="s">
        <v>647</v>
      </c>
      <c r="F2129" t="s">
        <v>1166</v>
      </c>
    </row>
    <row r="2130" spans="1:6" x14ac:dyDescent="0.2">
      <c r="A2130" t="s">
        <v>1164</v>
      </c>
      <c r="B2130">
        <v>4185</v>
      </c>
      <c r="C2130" t="s">
        <v>813</v>
      </c>
      <c r="D2130" s="247" t="str">
        <f>IF('P31(世田谷区)'!F23&lt;&gt;"",'P31(世田谷区)'!F23,"")</f>
        <v/>
      </c>
      <c r="E2130" t="s">
        <v>647</v>
      </c>
      <c r="F2130" t="s">
        <v>1166</v>
      </c>
    </row>
    <row r="2131" spans="1:6" x14ac:dyDescent="0.2">
      <c r="A2131" t="s">
        <v>1164</v>
      </c>
      <c r="B2131">
        <v>4186</v>
      </c>
      <c r="C2131" t="s">
        <v>1079</v>
      </c>
      <c r="D2131" s="249" t="str">
        <f>IF('P31(世田谷区)'!G23&lt;&gt;"",'P31(世田谷区)'!G23,"")</f>
        <v/>
      </c>
      <c r="E2131" t="s">
        <v>647</v>
      </c>
      <c r="F2131" t="s">
        <v>1171</v>
      </c>
    </row>
    <row r="2132" spans="1:6" x14ac:dyDescent="0.2">
      <c r="A2132" t="s">
        <v>1164</v>
      </c>
      <c r="B2132">
        <v>4187</v>
      </c>
      <c r="C2132" t="s">
        <v>972</v>
      </c>
      <c r="D2132" s="237" t="str">
        <f>IF('P31(世田谷区)'!H23&lt;&gt;"",'P31(世田谷区)'!H23,"")</f>
        <v/>
      </c>
      <c r="E2132" t="s">
        <v>647</v>
      </c>
      <c r="F2132" t="s">
        <v>651</v>
      </c>
    </row>
    <row r="2133" spans="1:6" x14ac:dyDescent="0.2">
      <c r="A2133" t="s">
        <v>1164</v>
      </c>
      <c r="B2133">
        <v>4188</v>
      </c>
      <c r="C2133" t="s">
        <v>1199</v>
      </c>
      <c r="D2133" s="249" t="str">
        <f>IF('P31(世田谷区)'!I23&lt;&gt;"",'P31(世田谷区)'!I23,"")</f>
        <v/>
      </c>
      <c r="E2133" t="s">
        <v>647</v>
      </c>
      <c r="F2133" t="s">
        <v>1171</v>
      </c>
    </row>
    <row r="2134" spans="1:6" x14ac:dyDescent="0.2">
      <c r="A2134" t="s">
        <v>1164</v>
      </c>
      <c r="B2134">
        <v>4189</v>
      </c>
      <c r="C2134" t="s">
        <v>973</v>
      </c>
      <c r="D2134" s="249" t="str">
        <f>IF('P31(世田谷区)'!J23&lt;&gt;"",'P31(世田谷区)'!J23,"")</f>
        <v/>
      </c>
      <c r="E2134" t="s">
        <v>647</v>
      </c>
      <c r="F2134" t="s">
        <v>1171</v>
      </c>
    </row>
    <row r="2135" spans="1:6" x14ac:dyDescent="0.2">
      <c r="A2135" t="s">
        <v>1164</v>
      </c>
      <c r="B2135">
        <v>4190</v>
      </c>
      <c r="C2135" t="s">
        <v>1102</v>
      </c>
      <c r="D2135" s="249" t="str">
        <f>IF('P31(世田谷区)'!K23&lt;&gt;"",'P31(世田谷区)'!K23,"")</f>
        <v/>
      </c>
      <c r="E2135" t="s">
        <v>647</v>
      </c>
      <c r="F2135" t="s">
        <v>1171</v>
      </c>
    </row>
    <row r="2136" spans="1:6" x14ac:dyDescent="0.2">
      <c r="A2136" t="s">
        <v>1164</v>
      </c>
      <c r="B2136">
        <v>4191</v>
      </c>
      <c r="C2136" t="s">
        <v>974</v>
      </c>
      <c r="D2136" s="248">
        <f>IF('P31(世田谷区)'!L23&lt;&gt;"",'P31(世田谷区)'!L23,"")</f>
        <v>0</v>
      </c>
      <c r="E2136" t="s">
        <v>647</v>
      </c>
      <c r="F2136" t="s">
        <v>1167</v>
      </c>
    </row>
    <row r="2137" spans="1:6" x14ac:dyDescent="0.2">
      <c r="A2137" t="s">
        <v>1164</v>
      </c>
      <c r="B2137">
        <v>4192</v>
      </c>
      <c r="C2137" t="s">
        <v>1200</v>
      </c>
      <c r="D2137" s="237" t="str">
        <f>IF('P31(世田谷区)'!M23&lt;&gt;"",'P31(世田谷区)'!M23,"")</f>
        <v/>
      </c>
      <c r="E2137" t="s">
        <v>647</v>
      </c>
      <c r="F2137" t="s">
        <v>651</v>
      </c>
    </row>
    <row r="2138" spans="1:6" x14ac:dyDescent="0.2">
      <c r="A2138" t="s">
        <v>1164</v>
      </c>
      <c r="B2138">
        <v>4193</v>
      </c>
      <c r="C2138" t="s">
        <v>1201</v>
      </c>
      <c r="D2138" s="237" t="str">
        <f>IF('P31(世田谷区)'!P23&lt;&gt;"",'P31(世田谷区)'!P23,"")</f>
        <v/>
      </c>
      <c r="E2138" t="s">
        <v>647</v>
      </c>
      <c r="F2138" t="s">
        <v>651</v>
      </c>
    </row>
    <row r="2139" spans="1:6" x14ac:dyDescent="0.2">
      <c r="A2139" t="s">
        <v>1164</v>
      </c>
      <c r="B2139">
        <v>4194</v>
      </c>
      <c r="C2139" t="s">
        <v>1202</v>
      </c>
      <c r="D2139" s="237" t="str">
        <f>IF('P31(世田谷区)'!A24&lt;&gt;"",'P31(世田谷区)'!A24,"")</f>
        <v/>
      </c>
      <c r="E2139" t="s">
        <v>647</v>
      </c>
      <c r="F2139" t="s">
        <v>651</v>
      </c>
    </row>
    <row r="2140" spans="1:6" x14ac:dyDescent="0.2">
      <c r="A2140" t="s">
        <v>1164</v>
      </c>
      <c r="B2140">
        <v>4195</v>
      </c>
      <c r="C2140" t="s">
        <v>1203</v>
      </c>
      <c r="D2140" s="237" t="str">
        <f>IF('P31(世田谷区)'!C24&lt;&gt;"",'P31(世田谷区)'!C24,"")</f>
        <v/>
      </c>
      <c r="E2140" t="s">
        <v>647</v>
      </c>
      <c r="F2140" t="s">
        <v>651</v>
      </c>
    </row>
    <row r="2141" spans="1:6" x14ac:dyDescent="0.2">
      <c r="A2141" t="s">
        <v>1164</v>
      </c>
      <c r="B2141">
        <v>4196</v>
      </c>
      <c r="C2141" t="s">
        <v>1204</v>
      </c>
      <c r="D2141" s="237" t="str">
        <f>IF('P31(世田谷区)'!D24&lt;&gt;"",'P31(世田谷区)'!D24,"")</f>
        <v/>
      </c>
      <c r="E2141" t="s">
        <v>647</v>
      </c>
      <c r="F2141" t="s">
        <v>651</v>
      </c>
    </row>
    <row r="2142" spans="1:6" x14ac:dyDescent="0.2">
      <c r="A2142" t="s">
        <v>1164</v>
      </c>
      <c r="B2142">
        <v>4197</v>
      </c>
      <c r="C2142" t="s">
        <v>886</v>
      </c>
      <c r="D2142" s="247" t="str">
        <f>IF('P31(世田谷区)'!E24&lt;&gt;"",'P31(世田谷区)'!E24,"")</f>
        <v/>
      </c>
      <c r="E2142" t="s">
        <v>647</v>
      </c>
      <c r="F2142" t="s">
        <v>1166</v>
      </c>
    </row>
    <row r="2143" spans="1:6" x14ac:dyDescent="0.2">
      <c r="A2143" t="s">
        <v>1164</v>
      </c>
      <c r="B2143">
        <v>4198</v>
      </c>
      <c r="C2143" t="s">
        <v>1103</v>
      </c>
      <c r="D2143" s="247" t="str">
        <f>IF('P31(世田谷区)'!F24&lt;&gt;"",'P31(世田谷区)'!F24,"")</f>
        <v/>
      </c>
      <c r="E2143" t="s">
        <v>647</v>
      </c>
      <c r="F2143" t="s">
        <v>1166</v>
      </c>
    </row>
    <row r="2144" spans="1:6" x14ac:dyDescent="0.2">
      <c r="A2144" t="s">
        <v>1164</v>
      </c>
      <c r="B2144">
        <v>4199</v>
      </c>
      <c r="C2144" t="s">
        <v>1205</v>
      </c>
      <c r="D2144" s="249" t="str">
        <f>IF('P31(世田谷区)'!G24&lt;&gt;"",'P31(世田谷区)'!G24,"")</f>
        <v/>
      </c>
      <c r="E2144" t="s">
        <v>647</v>
      </c>
      <c r="F2144" t="s">
        <v>1171</v>
      </c>
    </row>
    <row r="2145" spans="1:6" x14ac:dyDescent="0.2">
      <c r="A2145" t="s">
        <v>1164</v>
      </c>
      <c r="B2145">
        <v>4200</v>
      </c>
      <c r="C2145" t="s">
        <v>887</v>
      </c>
      <c r="D2145" s="237" t="str">
        <f>IF('P31(世田谷区)'!H24&lt;&gt;"",'P31(世田谷区)'!H24,"")</f>
        <v/>
      </c>
      <c r="E2145" t="s">
        <v>647</v>
      </c>
      <c r="F2145" t="s">
        <v>651</v>
      </c>
    </row>
    <row r="2146" spans="1:6" x14ac:dyDescent="0.2">
      <c r="A2146" t="s">
        <v>1164</v>
      </c>
      <c r="B2146">
        <v>4201</v>
      </c>
      <c r="C2146" t="s">
        <v>1206</v>
      </c>
      <c r="D2146" s="249" t="str">
        <f>IF('P31(世田谷区)'!I24&lt;&gt;"",'P31(世田谷区)'!I24,"")</f>
        <v/>
      </c>
      <c r="E2146" t="s">
        <v>647</v>
      </c>
      <c r="F2146" t="s">
        <v>1171</v>
      </c>
    </row>
    <row r="2147" spans="1:6" x14ac:dyDescent="0.2">
      <c r="A2147" t="s">
        <v>1164</v>
      </c>
      <c r="B2147">
        <v>4202</v>
      </c>
      <c r="C2147" t="s">
        <v>1207</v>
      </c>
      <c r="D2147" s="249" t="str">
        <f>IF('P31(世田谷区)'!J24&lt;&gt;"",'P31(世田谷区)'!J24,"")</f>
        <v/>
      </c>
      <c r="E2147" t="s">
        <v>647</v>
      </c>
      <c r="F2147" t="s">
        <v>1171</v>
      </c>
    </row>
    <row r="2148" spans="1:6" x14ac:dyDescent="0.2">
      <c r="A2148" t="s">
        <v>1164</v>
      </c>
      <c r="B2148">
        <v>4203</v>
      </c>
      <c r="C2148" t="s">
        <v>888</v>
      </c>
      <c r="D2148" s="249" t="str">
        <f>IF('P31(世田谷区)'!K24&lt;&gt;"",'P31(世田谷区)'!K24,"")</f>
        <v/>
      </c>
      <c r="E2148" t="s">
        <v>647</v>
      </c>
      <c r="F2148" t="s">
        <v>1171</v>
      </c>
    </row>
    <row r="2149" spans="1:6" x14ac:dyDescent="0.2">
      <c r="A2149" t="s">
        <v>1164</v>
      </c>
      <c r="B2149">
        <v>4204</v>
      </c>
      <c r="C2149" t="s">
        <v>1208</v>
      </c>
      <c r="D2149" s="248">
        <f>IF('P31(世田谷区)'!L24&lt;&gt;"",'P31(世田谷区)'!L24,"")</f>
        <v>0</v>
      </c>
      <c r="E2149" t="s">
        <v>647</v>
      </c>
      <c r="F2149" t="s">
        <v>1167</v>
      </c>
    </row>
    <row r="2150" spans="1:6" x14ac:dyDescent="0.2">
      <c r="A2150" t="s">
        <v>1164</v>
      </c>
      <c r="B2150">
        <v>4205</v>
      </c>
      <c r="C2150" t="s">
        <v>1209</v>
      </c>
      <c r="D2150" s="237" t="str">
        <f>IF('P31(世田谷区)'!M24&lt;&gt;"",'P31(世田谷区)'!M24,"")</f>
        <v/>
      </c>
      <c r="E2150" t="s">
        <v>647</v>
      </c>
      <c r="F2150" t="s">
        <v>651</v>
      </c>
    </row>
    <row r="2151" spans="1:6" x14ac:dyDescent="0.2">
      <c r="A2151" t="s">
        <v>1164</v>
      </c>
      <c r="B2151">
        <v>4206</v>
      </c>
      <c r="C2151" t="s">
        <v>1210</v>
      </c>
      <c r="D2151" s="237" t="str">
        <f>IF('P31(世田谷区)'!P24&lt;&gt;"",'P31(世田谷区)'!P24,"")</f>
        <v/>
      </c>
      <c r="E2151" t="s">
        <v>647</v>
      </c>
      <c r="F2151" t="s">
        <v>651</v>
      </c>
    </row>
    <row r="2152" spans="1:6" x14ac:dyDescent="0.2">
      <c r="A2152" t="s">
        <v>1164</v>
      </c>
      <c r="B2152">
        <v>4207</v>
      </c>
      <c r="C2152" t="s">
        <v>1211</v>
      </c>
      <c r="D2152" s="249" t="str">
        <f>IF('P31(世田谷区)'!A25&lt;&gt;"",'P31(世田谷区)'!A25,"")</f>
        <v>合計</v>
      </c>
      <c r="E2152" t="s">
        <v>647</v>
      </c>
      <c r="F2152" t="s">
        <v>1171</v>
      </c>
    </row>
    <row r="2153" spans="1:6" x14ac:dyDescent="0.2">
      <c r="A2153" t="s">
        <v>1164</v>
      </c>
      <c r="B2153">
        <v>4209</v>
      </c>
      <c r="C2153" t="s">
        <v>800</v>
      </c>
      <c r="D2153" s="249">
        <f>IF('P31(世田谷区)'!D25&lt;&gt;"",'P31(世田谷区)'!D25,"")</f>
        <v>0</v>
      </c>
      <c r="E2153" t="s">
        <v>647</v>
      </c>
      <c r="F2153" t="s">
        <v>1171</v>
      </c>
    </row>
    <row r="2154" spans="1:6" x14ac:dyDescent="0.2">
      <c r="A2154" t="s">
        <v>1164</v>
      </c>
      <c r="B2154">
        <v>4214</v>
      </c>
      <c r="C2154" t="s">
        <v>1104</v>
      </c>
      <c r="D2154" s="249">
        <f>IF('P31(世田谷区)'!I25&lt;&gt;"",'P31(世田谷区)'!I25,"")</f>
        <v>0</v>
      </c>
      <c r="E2154" t="s">
        <v>647</v>
      </c>
      <c r="F2154" t="s">
        <v>1171</v>
      </c>
    </row>
    <row r="2155" spans="1:6" x14ac:dyDescent="0.2">
      <c r="A2155" t="s">
        <v>1164</v>
      </c>
      <c r="B2155">
        <v>4215</v>
      </c>
      <c r="C2155" t="s">
        <v>1212</v>
      </c>
      <c r="D2155" s="249">
        <f>IF('P31(世田谷区)'!J25&lt;&gt;"",'P31(世田谷区)'!J25,"")</f>
        <v>0</v>
      </c>
      <c r="E2155" t="s">
        <v>647</v>
      </c>
      <c r="F2155" t="s">
        <v>1171</v>
      </c>
    </row>
    <row r="2156" spans="1:6" x14ac:dyDescent="0.2">
      <c r="A2156" t="s">
        <v>1164</v>
      </c>
      <c r="B2156">
        <v>4216</v>
      </c>
      <c r="C2156" t="s">
        <v>892</v>
      </c>
      <c r="D2156" s="249">
        <f>IF('P31(世田谷区)'!K25&lt;&gt;"",'P31(世田谷区)'!K25,"")</f>
        <v>0</v>
      </c>
      <c r="E2156" t="s">
        <v>647</v>
      </c>
      <c r="F2156" t="s">
        <v>1171</v>
      </c>
    </row>
    <row r="2157" spans="1:6" x14ac:dyDescent="0.2">
      <c r="A2157" t="s">
        <v>1164</v>
      </c>
      <c r="B2157">
        <v>4217</v>
      </c>
      <c r="C2157" t="s">
        <v>1213</v>
      </c>
      <c r="D2157" s="249">
        <f>IF('P31(世田谷区)'!L25&lt;&gt;"",'P31(世田谷区)'!L25,"")</f>
        <v>0</v>
      </c>
      <c r="E2157" t="s">
        <v>647</v>
      </c>
      <c r="F2157" t="s">
        <v>1171</v>
      </c>
    </row>
    <row r="2158" spans="1:6" x14ac:dyDescent="0.2">
      <c r="A2158" t="s">
        <v>1164</v>
      </c>
      <c r="B2158">
        <v>4218</v>
      </c>
      <c r="C2158" t="s">
        <v>1214</v>
      </c>
      <c r="D2158" s="237" t="str">
        <f>IF('P31(世田谷区)'!M25&lt;&gt;"",'P31(世田谷区)'!M25,"")</f>
        <v/>
      </c>
      <c r="E2158" t="s">
        <v>647</v>
      </c>
      <c r="F2158" t="s">
        <v>651</v>
      </c>
    </row>
    <row r="2159" spans="1:6" x14ac:dyDescent="0.2">
      <c r="A2159" t="s">
        <v>1164</v>
      </c>
      <c r="B2159">
        <v>4219</v>
      </c>
      <c r="C2159" t="s">
        <v>1215</v>
      </c>
      <c r="D2159" s="237" t="str">
        <f>IF('P31(世田谷区)'!P25&lt;&gt;"",'P31(世田谷区)'!P25,"")</f>
        <v/>
      </c>
      <c r="E2159" t="s">
        <v>647</v>
      </c>
      <c r="F2159" t="s">
        <v>651</v>
      </c>
    </row>
    <row r="2160" spans="1:6" x14ac:dyDescent="0.2">
      <c r="A2160" t="s">
        <v>1216</v>
      </c>
      <c r="B2160">
        <v>4227</v>
      </c>
      <c r="C2160" t="s">
        <v>1217</v>
      </c>
      <c r="D2160" s="237" t="str">
        <f>IF('P32(世田谷区)'!C4&lt;&gt;"",'P32(世田谷区)'!C4,"")</f>
        <v/>
      </c>
      <c r="E2160" t="s">
        <v>647</v>
      </c>
      <c r="F2160" t="s">
        <v>651</v>
      </c>
    </row>
    <row r="2161" spans="1:6" x14ac:dyDescent="0.2">
      <c r="A2161" t="s">
        <v>1216</v>
      </c>
      <c r="B2161">
        <v>4228</v>
      </c>
      <c r="C2161" t="s">
        <v>709</v>
      </c>
      <c r="D2161" s="237" t="str">
        <f>IF('P32(世田谷区)'!G4&lt;&gt;"",'P32(世田谷区)'!G4,"")</f>
        <v/>
      </c>
      <c r="E2161" t="s">
        <v>647</v>
      </c>
      <c r="F2161" t="s">
        <v>651</v>
      </c>
    </row>
    <row r="2162" spans="1:6" x14ac:dyDescent="0.2">
      <c r="A2162" t="s">
        <v>1216</v>
      </c>
      <c r="B2162">
        <v>4229</v>
      </c>
      <c r="C2162" t="s">
        <v>710</v>
      </c>
      <c r="D2162" s="237" t="str">
        <f>IF('P32(世田谷区)'!H4&lt;&gt;"",'P32(世田谷区)'!H4,"")</f>
        <v/>
      </c>
      <c r="E2162" t="s">
        <v>647</v>
      </c>
      <c r="F2162" t="s">
        <v>651</v>
      </c>
    </row>
    <row r="2163" spans="1:6" x14ac:dyDescent="0.2">
      <c r="A2163" t="s">
        <v>1216</v>
      </c>
      <c r="B2163">
        <v>4230</v>
      </c>
      <c r="C2163" t="s">
        <v>711</v>
      </c>
      <c r="D2163" s="237" t="str">
        <f>IF('P32(世田谷区)'!I4&lt;&gt;"",'P32(世田谷区)'!I4,"")</f>
        <v/>
      </c>
      <c r="E2163" t="s">
        <v>647</v>
      </c>
      <c r="F2163" t="s">
        <v>651</v>
      </c>
    </row>
    <row r="2164" spans="1:6" x14ac:dyDescent="0.2">
      <c r="A2164" t="s">
        <v>1216</v>
      </c>
      <c r="B2164">
        <v>4231</v>
      </c>
      <c r="C2164" t="s">
        <v>1218</v>
      </c>
      <c r="D2164" s="237" t="str">
        <f>IF('P32(世田谷区)'!J4&lt;&gt;"",'P32(世田谷区)'!J4,"")</f>
        <v/>
      </c>
      <c r="E2164" t="s">
        <v>647</v>
      </c>
      <c r="F2164" t="s">
        <v>651</v>
      </c>
    </row>
    <row r="2165" spans="1:6" x14ac:dyDescent="0.2">
      <c r="A2165" t="s">
        <v>1216</v>
      </c>
      <c r="B2165">
        <v>4232</v>
      </c>
      <c r="C2165" t="s">
        <v>653</v>
      </c>
      <c r="D2165" s="237" t="str">
        <f>IF('P32(世田谷区)'!C5&lt;&gt;"",'P32(世田谷区)'!C5,"")</f>
        <v/>
      </c>
      <c r="E2165" t="s">
        <v>647</v>
      </c>
      <c r="F2165" t="s">
        <v>651</v>
      </c>
    </row>
    <row r="2166" spans="1:6" x14ac:dyDescent="0.2">
      <c r="A2166" t="s">
        <v>1216</v>
      </c>
      <c r="B2166">
        <v>4233</v>
      </c>
      <c r="C2166" t="s">
        <v>674</v>
      </c>
      <c r="D2166" s="237" t="str">
        <f>IF('P32(世田谷区)'!G5&lt;&gt;"",'P32(世田谷区)'!G5,"")</f>
        <v/>
      </c>
      <c r="E2166" t="s">
        <v>647</v>
      </c>
      <c r="F2166" t="s">
        <v>651</v>
      </c>
    </row>
    <row r="2167" spans="1:6" x14ac:dyDescent="0.2">
      <c r="A2167" t="s">
        <v>1216</v>
      </c>
      <c r="B2167">
        <v>4234</v>
      </c>
      <c r="C2167" t="s">
        <v>716</v>
      </c>
      <c r="D2167" s="237" t="str">
        <f>IF('P32(世田谷区)'!H5&lt;&gt;"",'P32(世田谷区)'!H5,"")</f>
        <v/>
      </c>
      <c r="E2167" t="s">
        <v>647</v>
      </c>
      <c r="F2167" t="s">
        <v>651</v>
      </c>
    </row>
    <row r="2168" spans="1:6" x14ac:dyDescent="0.2">
      <c r="A2168" t="s">
        <v>1216</v>
      </c>
      <c r="B2168">
        <v>4235</v>
      </c>
      <c r="C2168" t="s">
        <v>717</v>
      </c>
      <c r="D2168" s="237" t="str">
        <f>IF('P32(世田谷区)'!I5&lt;&gt;"",'P32(世田谷区)'!I5,"")</f>
        <v/>
      </c>
      <c r="E2168" t="s">
        <v>647</v>
      </c>
      <c r="F2168" t="s">
        <v>651</v>
      </c>
    </row>
    <row r="2169" spans="1:6" x14ac:dyDescent="0.2">
      <c r="A2169" t="s">
        <v>1216</v>
      </c>
      <c r="B2169">
        <v>4236</v>
      </c>
      <c r="C2169" t="s">
        <v>1219</v>
      </c>
      <c r="D2169" s="237" t="str">
        <f>IF('P32(世田谷区)'!J5&lt;&gt;"",'P32(世田谷区)'!J5,"")</f>
        <v/>
      </c>
      <c r="E2169" t="s">
        <v>647</v>
      </c>
      <c r="F2169" t="s">
        <v>651</v>
      </c>
    </row>
    <row r="2170" spans="1:6" x14ac:dyDescent="0.2">
      <c r="A2170" t="s">
        <v>1216</v>
      </c>
      <c r="B2170">
        <v>4237</v>
      </c>
      <c r="C2170" t="s">
        <v>1220</v>
      </c>
      <c r="D2170" s="237" t="str">
        <f>IF('P32(世田谷区)'!C6&lt;&gt;"",'P32(世田谷区)'!C6,"")</f>
        <v/>
      </c>
      <c r="E2170" t="s">
        <v>647</v>
      </c>
      <c r="F2170" t="s">
        <v>651</v>
      </c>
    </row>
    <row r="2171" spans="1:6" x14ac:dyDescent="0.2">
      <c r="A2171" t="s">
        <v>1216</v>
      </c>
      <c r="B2171">
        <v>4238</v>
      </c>
      <c r="C2171" t="s">
        <v>676</v>
      </c>
      <c r="D2171" s="237" t="str">
        <f>IF('P32(世田谷区)'!G6&lt;&gt;"",'P32(世田谷区)'!G6,"")</f>
        <v/>
      </c>
      <c r="E2171" t="s">
        <v>647</v>
      </c>
      <c r="F2171" t="s">
        <v>651</v>
      </c>
    </row>
    <row r="2172" spans="1:6" x14ac:dyDescent="0.2">
      <c r="A2172" t="s">
        <v>1216</v>
      </c>
      <c r="B2172">
        <v>4239</v>
      </c>
      <c r="C2172" t="s">
        <v>721</v>
      </c>
      <c r="D2172" s="237" t="str">
        <f>IF('P32(世田谷区)'!H6&lt;&gt;"",'P32(世田谷区)'!H6,"")</f>
        <v/>
      </c>
      <c r="E2172" t="s">
        <v>647</v>
      </c>
      <c r="F2172" t="s">
        <v>651</v>
      </c>
    </row>
    <row r="2173" spans="1:6" x14ac:dyDescent="0.2">
      <c r="A2173" t="s">
        <v>1216</v>
      </c>
      <c r="B2173">
        <v>4240</v>
      </c>
      <c r="C2173" t="s">
        <v>722</v>
      </c>
      <c r="D2173" s="237" t="str">
        <f>IF('P32(世田谷区)'!I6&lt;&gt;"",'P32(世田谷区)'!I6,"")</f>
        <v/>
      </c>
      <c r="E2173" t="s">
        <v>647</v>
      </c>
      <c r="F2173" t="s">
        <v>651</v>
      </c>
    </row>
    <row r="2174" spans="1:6" x14ac:dyDescent="0.2">
      <c r="A2174" t="s">
        <v>1216</v>
      </c>
      <c r="B2174">
        <v>4241</v>
      </c>
      <c r="C2174" t="s">
        <v>1221</v>
      </c>
      <c r="D2174" s="237" t="str">
        <f>IF('P32(世田谷区)'!J6&lt;&gt;"",'P32(世田谷区)'!J6,"")</f>
        <v/>
      </c>
      <c r="E2174" t="s">
        <v>647</v>
      </c>
      <c r="F2174" t="s">
        <v>651</v>
      </c>
    </row>
    <row r="2175" spans="1:6" x14ac:dyDescent="0.2">
      <c r="A2175" t="s">
        <v>1216</v>
      </c>
      <c r="B2175">
        <v>4243</v>
      </c>
      <c r="C2175" t="s">
        <v>1222</v>
      </c>
      <c r="D2175" s="237" t="str">
        <f>IF('P32(世田谷区)'!C9&lt;&gt;"",'P32(世田谷区)'!C9,"")</f>
        <v/>
      </c>
      <c r="E2175" t="s">
        <v>647</v>
      </c>
      <c r="F2175" t="s">
        <v>651</v>
      </c>
    </row>
    <row r="2176" spans="1:6" x14ac:dyDescent="0.2">
      <c r="A2176" t="s">
        <v>1216</v>
      </c>
      <c r="B2176">
        <v>4246</v>
      </c>
      <c r="C2176" t="s">
        <v>1223</v>
      </c>
      <c r="D2176" s="237" t="str">
        <f>IF('P32(世田谷区)'!F10&lt;&gt;"",'P32(世田谷区)'!F10,"")</f>
        <v/>
      </c>
      <c r="E2176" t="s">
        <v>647</v>
      </c>
      <c r="F2176" t="s">
        <v>651</v>
      </c>
    </row>
    <row r="2177" spans="1:6" x14ac:dyDescent="0.2">
      <c r="A2177" t="s">
        <v>1216</v>
      </c>
      <c r="B2177">
        <v>4251</v>
      </c>
      <c r="C2177" t="s">
        <v>1224</v>
      </c>
      <c r="D2177" s="237" t="str">
        <f>IF('P32(世田谷区)'!I14&lt;&gt;"",'P32(世田谷区)'!I14,"")</f>
        <v/>
      </c>
      <c r="E2177" t="s">
        <v>647</v>
      </c>
      <c r="F2177" t="s">
        <v>651</v>
      </c>
    </row>
    <row r="2178" spans="1:6" x14ac:dyDescent="0.2">
      <c r="A2178" t="s">
        <v>1216</v>
      </c>
      <c r="B2178">
        <v>4256</v>
      </c>
      <c r="C2178" t="s">
        <v>1225</v>
      </c>
      <c r="D2178" s="237" t="str">
        <f>IF('P32(世田谷区)'!I15&lt;&gt;"",'P32(世田谷区)'!I15,"")</f>
        <v/>
      </c>
      <c r="E2178" t="s">
        <v>647</v>
      </c>
      <c r="F2178" t="s">
        <v>651</v>
      </c>
    </row>
    <row r="2179" spans="1:6" x14ac:dyDescent="0.2">
      <c r="A2179" t="s">
        <v>1216</v>
      </c>
      <c r="B2179">
        <v>4261</v>
      </c>
      <c r="C2179" t="s">
        <v>1226</v>
      </c>
      <c r="D2179" s="237" t="str">
        <f>IF('P32(世田谷区)'!I18&lt;&gt;"",'P32(世田谷区)'!I18,"")</f>
        <v/>
      </c>
      <c r="E2179" t="s">
        <v>647</v>
      </c>
      <c r="F2179" t="s">
        <v>651</v>
      </c>
    </row>
    <row r="2180" spans="1:6" x14ac:dyDescent="0.2">
      <c r="A2180" t="s">
        <v>1216</v>
      </c>
      <c r="B2180">
        <v>4264</v>
      </c>
      <c r="C2180" t="s">
        <v>1227</v>
      </c>
      <c r="D2180" s="237" t="str">
        <f>IF('P32(世田谷区)'!I19&lt;&gt;"",'P32(世田谷区)'!I19,"")</f>
        <v/>
      </c>
      <c r="E2180" t="s">
        <v>647</v>
      </c>
      <c r="F2180" t="s">
        <v>651</v>
      </c>
    </row>
    <row r="2181" spans="1:6" x14ac:dyDescent="0.2">
      <c r="A2181" t="s">
        <v>1216</v>
      </c>
      <c r="B2181">
        <v>4269</v>
      </c>
      <c r="C2181" t="s">
        <v>1228</v>
      </c>
      <c r="D2181" s="237" t="str">
        <f>IF('P32(世田谷区)'!I23&lt;&gt;"",'P32(世田谷区)'!I23,"")</f>
        <v/>
      </c>
      <c r="E2181" t="s">
        <v>647</v>
      </c>
      <c r="F2181" t="s">
        <v>651</v>
      </c>
    </row>
    <row r="2182" spans="1:6" x14ac:dyDescent="0.2">
      <c r="A2182" t="s">
        <v>1216</v>
      </c>
      <c r="B2182">
        <v>4271</v>
      </c>
      <c r="C2182" t="s">
        <v>1229</v>
      </c>
      <c r="D2182" s="237" t="str">
        <f>IF('P32(世田谷区)'!I24&lt;&gt;"",'P32(世田谷区)'!I24,"")</f>
        <v/>
      </c>
      <c r="E2182" t="s">
        <v>647</v>
      </c>
      <c r="F2182" t="s">
        <v>651</v>
      </c>
    </row>
    <row r="2183" spans="1:6" x14ac:dyDescent="0.2">
      <c r="A2183" t="s">
        <v>1230</v>
      </c>
      <c r="B2183">
        <v>4274</v>
      </c>
      <c r="C2183" t="s">
        <v>1054</v>
      </c>
      <c r="D2183" s="237" t="str">
        <f>IF('P33(世田谷区)'!F2&lt;&gt;"",'P33(世田谷区)'!F2,"")</f>
        <v/>
      </c>
      <c r="E2183" t="s">
        <v>647</v>
      </c>
      <c r="F2183" t="s">
        <v>651</v>
      </c>
    </row>
    <row r="2184" spans="1:6" x14ac:dyDescent="0.2">
      <c r="A2184" t="s">
        <v>1230</v>
      </c>
      <c r="B2184">
        <v>4278</v>
      </c>
      <c r="C2184" t="s">
        <v>821</v>
      </c>
      <c r="D2184" s="237" t="str">
        <f>IF('P33(世田谷区)'!B5&lt;&gt;"",'P33(世田谷区)'!B5,"")</f>
        <v/>
      </c>
      <c r="E2184" t="s">
        <v>647</v>
      </c>
      <c r="F2184" t="s">
        <v>651</v>
      </c>
    </row>
    <row r="2185" spans="1:6" x14ac:dyDescent="0.2">
      <c r="A2185" t="s">
        <v>1230</v>
      </c>
      <c r="B2185">
        <v>4281</v>
      </c>
      <c r="C2185" t="s">
        <v>714</v>
      </c>
      <c r="D2185" s="237" t="str">
        <f>IF('P33(世田谷区)'!E5&lt;&gt;"",'P33(世田谷区)'!E5,"")</f>
        <v/>
      </c>
      <c r="E2185" t="s">
        <v>647</v>
      </c>
      <c r="F2185" t="s">
        <v>651</v>
      </c>
    </row>
    <row r="2186" spans="1:6" x14ac:dyDescent="0.2">
      <c r="A2186" t="s">
        <v>1230</v>
      </c>
      <c r="B2186">
        <v>4285</v>
      </c>
      <c r="C2186" t="s">
        <v>829</v>
      </c>
      <c r="D2186" s="237" t="str">
        <f>IF('P33(世田谷区)'!C8&lt;&gt;"",'P33(世田谷区)'!C8,"")</f>
        <v/>
      </c>
      <c r="E2186" t="s">
        <v>647</v>
      </c>
      <c r="F2186" t="s">
        <v>651</v>
      </c>
    </row>
    <row r="2187" spans="1:6" x14ac:dyDescent="0.2">
      <c r="A2187" t="s">
        <v>1230</v>
      </c>
      <c r="B2187">
        <v>4287</v>
      </c>
      <c r="C2187" t="s">
        <v>731</v>
      </c>
      <c r="D2187" s="237" t="str">
        <f>IF('P33(世田谷区)'!F8&lt;&gt;"",'P33(世田谷区)'!F8,"")</f>
        <v/>
      </c>
      <c r="E2187" t="s">
        <v>647</v>
      </c>
      <c r="F2187" t="s">
        <v>651</v>
      </c>
    </row>
    <row r="2188" spans="1:6" x14ac:dyDescent="0.2">
      <c r="A2188" t="s">
        <v>1230</v>
      </c>
      <c r="B2188">
        <v>4290</v>
      </c>
      <c r="C2188" t="s">
        <v>656</v>
      </c>
      <c r="D2188" s="237" t="str">
        <f>IF('P33(世田谷区)'!C9&lt;&gt;"",'P33(世田谷区)'!C9,"")</f>
        <v/>
      </c>
      <c r="E2188" t="s">
        <v>647</v>
      </c>
      <c r="F2188" t="s">
        <v>651</v>
      </c>
    </row>
    <row r="2189" spans="1:6" x14ac:dyDescent="0.2">
      <c r="A2189" t="s">
        <v>1230</v>
      </c>
      <c r="B2189">
        <v>4292</v>
      </c>
      <c r="C2189" t="s">
        <v>736</v>
      </c>
      <c r="D2189" s="237" t="str">
        <f>IF('P33(世田谷区)'!F9&lt;&gt;"",'P33(世田谷区)'!F9,"")</f>
        <v/>
      </c>
      <c r="E2189" t="s">
        <v>647</v>
      </c>
      <c r="F2189" t="s">
        <v>651</v>
      </c>
    </row>
    <row r="2190" spans="1:6" x14ac:dyDescent="0.2">
      <c r="A2190" t="s">
        <v>1230</v>
      </c>
      <c r="B2190">
        <v>4295</v>
      </c>
      <c r="C2190" t="s">
        <v>1231</v>
      </c>
      <c r="D2190" s="237" t="str">
        <f>IF('P33(世田谷区)'!G12&lt;&gt;"",'P33(世田谷区)'!G12,"")</f>
        <v/>
      </c>
      <c r="E2190" t="s">
        <v>647</v>
      </c>
      <c r="F2190" t="s">
        <v>651</v>
      </c>
    </row>
    <row r="2191" spans="1:6" x14ac:dyDescent="0.2">
      <c r="A2191" t="s">
        <v>1230</v>
      </c>
      <c r="B2191">
        <v>4298</v>
      </c>
      <c r="C2191" t="s">
        <v>1232</v>
      </c>
      <c r="D2191" s="237" t="str">
        <f>IF('P33(世田谷区)'!G13&lt;&gt;"",'P33(世田谷区)'!G13,"")</f>
        <v/>
      </c>
      <c r="E2191" t="s">
        <v>647</v>
      </c>
      <c r="F2191" t="s">
        <v>651</v>
      </c>
    </row>
    <row r="2192" spans="1:6" x14ac:dyDescent="0.2">
      <c r="A2192" t="s">
        <v>1233</v>
      </c>
      <c r="B2192">
        <v>4306</v>
      </c>
      <c r="C2192" t="s">
        <v>806</v>
      </c>
      <c r="D2192" s="237" t="str">
        <f>IF(未1!B7&lt;&gt;"",未1!B7,"")</f>
        <v/>
      </c>
      <c r="E2192" t="s">
        <v>647</v>
      </c>
      <c r="F2192" t="s">
        <v>651</v>
      </c>
    </row>
    <row r="2193" spans="1:6" x14ac:dyDescent="0.2">
      <c r="A2193" t="s">
        <v>1233</v>
      </c>
      <c r="B2193">
        <v>4308</v>
      </c>
      <c r="C2193" t="s">
        <v>807</v>
      </c>
      <c r="D2193" s="237" t="str">
        <f>IF(未1!B8&lt;&gt;"",未1!B8,"")</f>
        <v/>
      </c>
      <c r="E2193" t="s">
        <v>647</v>
      </c>
      <c r="F2193" t="s">
        <v>651</v>
      </c>
    </row>
    <row r="2194" spans="1:6" x14ac:dyDescent="0.2">
      <c r="A2194" t="s">
        <v>1233</v>
      </c>
      <c r="B2194">
        <v>4310</v>
      </c>
      <c r="C2194" t="s">
        <v>955</v>
      </c>
      <c r="D2194" s="237" t="str">
        <f>IF(未1!B9&lt;&gt;"",未1!B9,"")</f>
        <v/>
      </c>
      <c r="E2194" t="s">
        <v>647</v>
      </c>
      <c r="F2194" t="s">
        <v>651</v>
      </c>
    </row>
    <row r="2195" spans="1:6" x14ac:dyDescent="0.2">
      <c r="A2195" t="s">
        <v>1233</v>
      </c>
      <c r="B2195">
        <v>4312</v>
      </c>
      <c r="C2195" t="s">
        <v>823</v>
      </c>
      <c r="D2195" s="237" t="str">
        <f>IF(未1!B10&lt;&gt;"",未1!B10,"")</f>
        <v/>
      </c>
      <c r="E2195" t="s">
        <v>647</v>
      </c>
      <c r="F2195" t="s">
        <v>651</v>
      </c>
    </row>
    <row r="2196" spans="1:6" x14ac:dyDescent="0.2">
      <c r="A2196" t="s">
        <v>1233</v>
      </c>
      <c r="B2196">
        <v>4314</v>
      </c>
      <c r="C2196" t="s">
        <v>808</v>
      </c>
      <c r="D2196" s="237" t="str">
        <f>IF(未1!B11&lt;&gt;"",未1!B11,"")</f>
        <v/>
      </c>
      <c r="E2196" t="s">
        <v>647</v>
      </c>
      <c r="F2196" t="s">
        <v>651</v>
      </c>
    </row>
    <row r="2197" spans="1:6" x14ac:dyDescent="0.2">
      <c r="A2197" t="s">
        <v>1233</v>
      </c>
      <c r="B2197">
        <v>4316</v>
      </c>
      <c r="C2197" t="s">
        <v>965</v>
      </c>
      <c r="D2197" s="237" t="str">
        <f>IF(未1!B12&lt;&gt;"",未1!B12,"")</f>
        <v/>
      </c>
      <c r="E2197" t="s">
        <v>647</v>
      </c>
      <c r="F2197" t="s">
        <v>651</v>
      </c>
    </row>
    <row r="2198" spans="1:6" x14ac:dyDescent="0.2">
      <c r="A2198" t="s">
        <v>1233</v>
      </c>
      <c r="B2198">
        <v>4318</v>
      </c>
      <c r="C2198" t="s">
        <v>949</v>
      </c>
      <c r="D2198" s="237" t="str">
        <f>IF(未1!B13&lt;&gt;"",未1!B13,"")</f>
        <v/>
      </c>
      <c r="E2198" t="s">
        <v>647</v>
      </c>
      <c r="F2198" t="s">
        <v>651</v>
      </c>
    </row>
    <row r="2199" spans="1:6" x14ac:dyDescent="0.2">
      <c r="A2199" t="s">
        <v>1233</v>
      </c>
      <c r="B2199">
        <v>4320</v>
      </c>
      <c r="C2199" t="s">
        <v>957</v>
      </c>
      <c r="D2199" s="237" t="str">
        <f>IF(未1!B14&lt;&gt;"",未1!B14,"")</f>
        <v/>
      </c>
      <c r="E2199" t="s">
        <v>647</v>
      </c>
      <c r="F2199" t="s">
        <v>651</v>
      </c>
    </row>
    <row r="2200" spans="1:6" x14ac:dyDescent="0.2">
      <c r="A2200" t="s">
        <v>1233</v>
      </c>
      <c r="B2200">
        <v>4323</v>
      </c>
      <c r="C2200" t="s">
        <v>968</v>
      </c>
      <c r="D2200" s="237" t="str">
        <f>IF(未1!B17&lt;&gt;"",未1!B17,"")</f>
        <v/>
      </c>
      <c r="E2200" t="s">
        <v>647</v>
      </c>
      <c r="F2200" t="s">
        <v>651</v>
      </c>
    </row>
    <row r="2201" spans="1:6" x14ac:dyDescent="0.2">
      <c r="A2201" t="s">
        <v>1233</v>
      </c>
      <c r="B2201">
        <v>4325</v>
      </c>
      <c r="C2201" t="s">
        <v>810</v>
      </c>
      <c r="D2201" s="237" t="str">
        <f>IF(未1!B18&lt;&gt;"",未1!B18,"")</f>
        <v/>
      </c>
      <c r="E2201" t="s">
        <v>647</v>
      </c>
      <c r="F2201" t="s">
        <v>651</v>
      </c>
    </row>
    <row r="2202" spans="1:6" x14ac:dyDescent="0.2">
      <c r="A2202" t="s">
        <v>1233</v>
      </c>
      <c r="B2202">
        <v>4327</v>
      </c>
      <c r="C2202" t="s">
        <v>796</v>
      </c>
      <c r="D2202" s="237" t="str">
        <f>IF(未1!B19&lt;&gt;"",未1!B19,"")</f>
        <v/>
      </c>
      <c r="E2202" t="s">
        <v>647</v>
      </c>
      <c r="F2202" t="s">
        <v>651</v>
      </c>
    </row>
    <row r="2203" spans="1:6" x14ac:dyDescent="0.2">
      <c r="A2203" t="s">
        <v>1234</v>
      </c>
      <c r="B2203">
        <v>4332</v>
      </c>
      <c r="C2203" t="s">
        <v>1235</v>
      </c>
      <c r="D2203" s="237" t="str">
        <f>IF(未2!B5&lt;&gt;"",未2!B5,"")</f>
        <v/>
      </c>
      <c r="E2203" t="s">
        <v>647</v>
      </c>
      <c r="F2203" t="s">
        <v>651</v>
      </c>
    </row>
    <row r="2204" spans="1:6" x14ac:dyDescent="0.2">
      <c r="A2204" t="s">
        <v>1234</v>
      </c>
      <c r="B2204">
        <v>4335</v>
      </c>
      <c r="C2204" t="s">
        <v>1236</v>
      </c>
      <c r="D2204" s="237" t="str">
        <f>IF(未2!D6&lt;&gt;"",未2!D6,"")</f>
        <v/>
      </c>
      <c r="E2204" t="s">
        <v>647</v>
      </c>
      <c r="F2204" t="s">
        <v>651</v>
      </c>
    </row>
    <row r="2205" spans="1:6" x14ac:dyDescent="0.2">
      <c r="A2205" t="s">
        <v>1234</v>
      </c>
      <c r="B2205">
        <v>4337</v>
      </c>
      <c r="C2205" t="s">
        <v>903</v>
      </c>
      <c r="D2205" s="237" t="str">
        <f>IF(未2!B9&lt;&gt;"",未2!B9,"")</f>
        <v/>
      </c>
      <c r="E2205" t="s">
        <v>647</v>
      </c>
      <c r="F2205" t="s">
        <v>651</v>
      </c>
    </row>
    <row r="2206" spans="1:6" x14ac:dyDescent="0.2">
      <c r="A2206" t="s">
        <v>1234</v>
      </c>
      <c r="B2206">
        <v>4341</v>
      </c>
      <c r="C2206" t="s">
        <v>683</v>
      </c>
      <c r="D2206" s="238" t="str">
        <f>IF(未2!D10&lt;&gt;"",未2!D10,"")</f>
        <v/>
      </c>
      <c r="E2206" t="s">
        <v>647</v>
      </c>
      <c r="F2206" t="s">
        <v>668</v>
      </c>
    </row>
    <row r="2207" spans="1:6" x14ac:dyDescent="0.2">
      <c r="A2207" t="s">
        <v>1234</v>
      </c>
      <c r="B2207">
        <v>4345</v>
      </c>
      <c r="C2207" t="s">
        <v>922</v>
      </c>
      <c r="D2207" s="237" t="str">
        <f>IF(未2!B14&lt;&gt;"",未2!B14,"")</f>
        <v/>
      </c>
      <c r="E2207" t="s">
        <v>647</v>
      </c>
      <c r="F2207" t="s">
        <v>651</v>
      </c>
    </row>
    <row r="2208" spans="1:6" x14ac:dyDescent="0.2">
      <c r="A2208" t="s">
        <v>1234</v>
      </c>
      <c r="B2208">
        <v>4349</v>
      </c>
      <c r="C2208" t="s">
        <v>693</v>
      </c>
      <c r="D2208" s="238" t="str">
        <f>IF(未2!D15&lt;&gt;"",未2!D15,"")</f>
        <v/>
      </c>
      <c r="E2208" t="s">
        <v>647</v>
      </c>
      <c r="F2208" t="s">
        <v>668</v>
      </c>
    </row>
    <row r="2209" spans="1:6" x14ac:dyDescent="0.2">
      <c r="A2209" t="s">
        <v>1234</v>
      </c>
      <c r="B2209">
        <v>4353</v>
      </c>
      <c r="C2209" t="s">
        <v>1237</v>
      </c>
      <c r="D2209" s="237" t="str">
        <f>IF(未2!B19&lt;&gt;"",未2!B19,"")</f>
        <v/>
      </c>
      <c r="E2209" t="s">
        <v>647</v>
      </c>
      <c r="F2209" t="s">
        <v>651</v>
      </c>
    </row>
    <row r="2210" spans="1:6" x14ac:dyDescent="0.2">
      <c r="A2210" t="s">
        <v>1234</v>
      </c>
      <c r="B2210">
        <v>4360</v>
      </c>
      <c r="C2210" t="s">
        <v>1238</v>
      </c>
      <c r="D2210" s="237" t="str">
        <f>IF(未2!C22&lt;&gt;"",未2!C22,"")</f>
        <v/>
      </c>
      <c r="E2210" t="s">
        <v>647</v>
      </c>
      <c r="F2210" t="s">
        <v>651</v>
      </c>
    </row>
    <row r="2211" spans="1:6" x14ac:dyDescent="0.2">
      <c r="A2211" t="s">
        <v>1234</v>
      </c>
      <c r="B2211">
        <v>4361</v>
      </c>
      <c r="C2211" t="s">
        <v>790</v>
      </c>
      <c r="D2211" s="237" t="str">
        <f>IF(未2!E22&lt;&gt;"",未2!E22,"")</f>
        <v/>
      </c>
      <c r="E2211" t="s">
        <v>647</v>
      </c>
      <c r="F2211" t="s">
        <v>651</v>
      </c>
    </row>
    <row r="2212" spans="1:6" x14ac:dyDescent="0.2">
      <c r="A2212" t="s">
        <v>1234</v>
      </c>
      <c r="B2212">
        <v>4362</v>
      </c>
      <c r="C2212" t="s">
        <v>1239</v>
      </c>
      <c r="D2212" s="244" t="str">
        <f>IF(未2!F22&lt;&gt;"",未2!F22,"")</f>
        <v/>
      </c>
      <c r="E2212" t="s">
        <v>647</v>
      </c>
      <c r="F2212" t="s">
        <v>948</v>
      </c>
    </row>
    <row r="2213" spans="1:6" x14ac:dyDescent="0.2">
      <c r="A2213" t="s">
        <v>1234</v>
      </c>
      <c r="B2213">
        <v>4364</v>
      </c>
      <c r="C2213" t="s">
        <v>1240</v>
      </c>
      <c r="D2213" s="237" t="str">
        <f>IF(未2!C23&lt;&gt;"",未2!C23,"")</f>
        <v/>
      </c>
      <c r="E2213" t="s">
        <v>647</v>
      </c>
      <c r="F2213" t="s">
        <v>651</v>
      </c>
    </row>
    <row r="2214" spans="1:6" x14ac:dyDescent="0.2">
      <c r="A2214" t="s">
        <v>1234</v>
      </c>
      <c r="B2214">
        <v>4365</v>
      </c>
      <c r="C2214" t="s">
        <v>992</v>
      </c>
      <c r="D2214" s="237" t="str">
        <f>IF(未2!E23&lt;&gt;"",未2!E23,"")</f>
        <v/>
      </c>
      <c r="E2214" t="s">
        <v>647</v>
      </c>
      <c r="F2214" t="s">
        <v>651</v>
      </c>
    </row>
    <row r="2215" spans="1:6" x14ac:dyDescent="0.2">
      <c r="A2215" t="s">
        <v>1234</v>
      </c>
      <c r="B2215">
        <v>4366</v>
      </c>
      <c r="C2215" t="s">
        <v>1241</v>
      </c>
      <c r="D2215" s="244" t="str">
        <f>IF(未2!F23&lt;&gt;"",未2!F23,"")</f>
        <v/>
      </c>
      <c r="E2215" t="s">
        <v>647</v>
      </c>
      <c r="F2215" t="s">
        <v>948</v>
      </c>
    </row>
    <row r="2216" spans="1:6" x14ac:dyDescent="0.2">
      <c r="A2216" t="s">
        <v>1234</v>
      </c>
      <c r="B2216">
        <v>4368</v>
      </c>
      <c r="C2216" t="s">
        <v>1242</v>
      </c>
      <c r="D2216" s="237" t="str">
        <f>IF(未2!C24&lt;&gt;"",未2!C24,"")</f>
        <v/>
      </c>
      <c r="E2216" t="s">
        <v>647</v>
      </c>
      <c r="F2216" t="s">
        <v>651</v>
      </c>
    </row>
    <row r="2217" spans="1:6" x14ac:dyDescent="0.2">
      <c r="A2217" t="s">
        <v>1234</v>
      </c>
      <c r="B2217">
        <v>4369</v>
      </c>
      <c r="C2217" t="s">
        <v>886</v>
      </c>
      <c r="D2217" s="237" t="str">
        <f>IF(未2!E24&lt;&gt;"",未2!E24,"")</f>
        <v/>
      </c>
      <c r="E2217" t="s">
        <v>647</v>
      </c>
      <c r="F2217" t="s">
        <v>651</v>
      </c>
    </row>
    <row r="2218" spans="1:6" x14ac:dyDescent="0.2">
      <c r="A2218" t="s">
        <v>1234</v>
      </c>
      <c r="B2218">
        <v>4370</v>
      </c>
      <c r="C2218" t="s">
        <v>1243</v>
      </c>
      <c r="D2218" s="244" t="str">
        <f>IF(未2!F24&lt;&gt;"",未2!F24,"")</f>
        <v/>
      </c>
      <c r="E2218" t="s">
        <v>647</v>
      </c>
      <c r="F2218" t="s">
        <v>948</v>
      </c>
    </row>
    <row r="2219" spans="1:6" x14ac:dyDescent="0.2">
      <c r="A2219" t="s">
        <v>1244</v>
      </c>
      <c r="B2219">
        <v>4373</v>
      </c>
      <c r="C2219" t="s">
        <v>1018</v>
      </c>
      <c r="D2219" s="237" t="str">
        <f>IF(未3!B2&lt;&gt;"",未3!B2,"")</f>
        <v/>
      </c>
      <c r="E2219" t="s">
        <v>647</v>
      </c>
      <c r="F2219" t="s">
        <v>651</v>
      </c>
    </row>
    <row r="2220" spans="1:6" x14ac:dyDescent="0.2">
      <c r="A2220" t="s">
        <v>1244</v>
      </c>
      <c r="B2220">
        <v>4376</v>
      </c>
      <c r="C2220" t="s">
        <v>942</v>
      </c>
      <c r="D2220" s="238" t="str">
        <f>IF(未3!B4&lt;&gt;"",未3!B4,"")</f>
        <v/>
      </c>
      <c r="E2220" t="s">
        <v>647</v>
      </c>
      <c r="F2220" t="s">
        <v>668</v>
      </c>
    </row>
    <row r="2221" spans="1:6" x14ac:dyDescent="0.2">
      <c r="A2221" t="s">
        <v>1244</v>
      </c>
      <c r="B2221">
        <v>4380</v>
      </c>
      <c r="C2221" t="s">
        <v>806</v>
      </c>
      <c r="D2221" s="237" t="str">
        <f>IF(未3!B7&lt;&gt;"",未3!B7,"")</f>
        <v/>
      </c>
      <c r="E2221" t="s">
        <v>647</v>
      </c>
      <c r="F2221" t="s">
        <v>651</v>
      </c>
    </row>
    <row r="2222" spans="1:6" x14ac:dyDescent="0.2">
      <c r="A2222" t="s">
        <v>1244</v>
      </c>
      <c r="B2222">
        <v>4383</v>
      </c>
      <c r="C2222" t="s">
        <v>829</v>
      </c>
      <c r="D2222" s="237" t="str">
        <f>IF(未3!C8&lt;&gt;"",未3!C8,"")</f>
        <v/>
      </c>
      <c r="E2222" t="s">
        <v>647</v>
      </c>
      <c r="F2222" t="s">
        <v>651</v>
      </c>
    </row>
    <row r="2223" spans="1:6" x14ac:dyDescent="0.2">
      <c r="A2223" t="s">
        <v>1244</v>
      </c>
      <c r="B2223">
        <v>4389</v>
      </c>
      <c r="C2223" t="s">
        <v>944</v>
      </c>
      <c r="D2223" s="237" t="str">
        <f>IF(未3!B16&lt;&gt;"",未3!B16,"")</f>
        <v/>
      </c>
      <c r="E2223" t="s">
        <v>647</v>
      </c>
      <c r="F2223" t="s">
        <v>651</v>
      </c>
    </row>
    <row r="2224" spans="1:6" x14ac:dyDescent="0.2">
      <c r="A2224" t="s">
        <v>1244</v>
      </c>
      <c r="B2224">
        <v>4392</v>
      </c>
      <c r="C2224" t="s">
        <v>810</v>
      </c>
      <c r="D2224" s="238" t="str">
        <f>IF(未3!B18&lt;&gt;"",未3!B18,"")</f>
        <v/>
      </c>
      <c r="E2224" t="s">
        <v>647</v>
      </c>
      <c r="F2224" t="s">
        <v>668</v>
      </c>
    </row>
    <row r="2225" spans="1:6" x14ac:dyDescent="0.2">
      <c r="A2225" t="s">
        <v>1244</v>
      </c>
      <c r="B2225">
        <v>4395</v>
      </c>
      <c r="C2225" t="s">
        <v>667</v>
      </c>
      <c r="D2225" s="237" t="str">
        <f>IF(未3!C19&lt;&gt;"",未3!C19,"")</f>
        <v/>
      </c>
      <c r="E2225" t="s">
        <v>647</v>
      </c>
      <c r="F2225" t="s">
        <v>651</v>
      </c>
    </row>
    <row r="2226" spans="1:6" x14ac:dyDescent="0.2">
      <c r="A2226" t="s">
        <v>1245</v>
      </c>
      <c r="B2226">
        <v>4397</v>
      </c>
      <c r="C2226" t="s">
        <v>1018</v>
      </c>
      <c r="D2226" s="237" t="str">
        <f>IF(未4!B2&lt;&gt;"",未4!B2,"")</f>
        <v/>
      </c>
      <c r="E2226" t="s">
        <v>647</v>
      </c>
      <c r="F2226" t="s">
        <v>651</v>
      </c>
    </row>
    <row r="2227" spans="1:6" x14ac:dyDescent="0.2">
      <c r="A2227" t="s">
        <v>1245</v>
      </c>
      <c r="B2227">
        <v>4400</v>
      </c>
      <c r="C2227" t="s">
        <v>1246</v>
      </c>
      <c r="D2227" s="237" t="str">
        <f>IF(未4!C3&lt;&gt;"",未4!C3,"")</f>
        <v/>
      </c>
      <c r="E2227" t="s">
        <v>647</v>
      </c>
      <c r="F2227" t="s">
        <v>651</v>
      </c>
    </row>
    <row r="2228" spans="1:6" x14ac:dyDescent="0.2">
      <c r="A2228" t="s">
        <v>1245</v>
      </c>
      <c r="B2228">
        <v>4403</v>
      </c>
      <c r="C2228" t="s">
        <v>719</v>
      </c>
      <c r="D2228" s="237" t="str">
        <f>IF(未4!E6&lt;&gt;"",未4!E6,"")</f>
        <v/>
      </c>
      <c r="E2228" t="s">
        <v>647</v>
      </c>
      <c r="F2228" t="s">
        <v>651</v>
      </c>
    </row>
    <row r="2229" spans="1:6" x14ac:dyDescent="0.2">
      <c r="A2229" t="s">
        <v>1245</v>
      </c>
      <c r="B2229">
        <v>4407</v>
      </c>
      <c r="C2229" t="s">
        <v>829</v>
      </c>
      <c r="D2229" s="244" t="str">
        <f>IF(未4!C8&lt;&gt;"",未4!C8,"")</f>
        <v/>
      </c>
      <c r="E2229" t="s">
        <v>647</v>
      </c>
      <c r="F2229" t="s">
        <v>948</v>
      </c>
    </row>
    <row r="2230" spans="1:6" x14ac:dyDescent="0.2">
      <c r="A2230" t="s">
        <v>1245</v>
      </c>
      <c r="B2230">
        <v>4409</v>
      </c>
      <c r="C2230" t="s">
        <v>656</v>
      </c>
      <c r="D2230" s="238" t="str">
        <f>IF(未4!C9&lt;&gt;"",未4!C9,"")</f>
        <v/>
      </c>
      <c r="E2230" t="s">
        <v>647</v>
      </c>
      <c r="F2230" t="s">
        <v>668</v>
      </c>
    </row>
    <row r="2231" spans="1:6" x14ac:dyDescent="0.2">
      <c r="A2231" t="s">
        <v>1245</v>
      </c>
      <c r="B2231">
        <v>4412</v>
      </c>
      <c r="C2231" t="s">
        <v>1247</v>
      </c>
      <c r="D2231" s="237" t="str">
        <f>IF(未4!C10&lt;&gt;"",未4!C10,"")</f>
        <v/>
      </c>
      <c r="E2231" t="s">
        <v>647</v>
      </c>
      <c r="F2231" t="s">
        <v>651</v>
      </c>
    </row>
    <row r="2232" spans="1:6" x14ac:dyDescent="0.2">
      <c r="A2232" t="s">
        <v>1245</v>
      </c>
      <c r="B2232">
        <v>4414</v>
      </c>
      <c r="C2232" t="s">
        <v>1248</v>
      </c>
      <c r="D2232" s="244" t="str">
        <f>IF(未4!G11&lt;&gt;"",未4!G11,"")</f>
        <v/>
      </c>
      <c r="E2232" t="s">
        <v>647</v>
      </c>
      <c r="F2232" t="s">
        <v>948</v>
      </c>
    </row>
    <row r="2233" spans="1:6" x14ac:dyDescent="0.2">
      <c r="A2233" t="s">
        <v>1245</v>
      </c>
      <c r="B2233">
        <v>4418</v>
      </c>
      <c r="C2233" t="s">
        <v>809</v>
      </c>
      <c r="D2233" s="237" t="str">
        <f>IF(未4!B15&lt;&gt;"",未4!B15,"")</f>
        <v/>
      </c>
      <c r="E2233" t="s">
        <v>647</v>
      </c>
      <c r="F2233" t="s">
        <v>651</v>
      </c>
    </row>
    <row r="2234" spans="1:6" x14ac:dyDescent="0.2">
      <c r="A2234" t="s">
        <v>1245</v>
      </c>
      <c r="B2234">
        <v>4421</v>
      </c>
      <c r="C2234" t="s">
        <v>968</v>
      </c>
      <c r="D2234" s="238" t="str">
        <f>IF(未4!B17&lt;&gt;"",未4!B17,"")</f>
        <v/>
      </c>
      <c r="E2234" t="s">
        <v>647</v>
      </c>
      <c r="F2234" t="s">
        <v>668</v>
      </c>
    </row>
    <row r="2235" spans="1:6" x14ac:dyDescent="0.2">
      <c r="A2235" t="s">
        <v>1245</v>
      </c>
      <c r="B2235">
        <v>4424</v>
      </c>
      <c r="C2235" t="s">
        <v>1249</v>
      </c>
      <c r="D2235" s="237" t="str">
        <f>IF(未4!C18&lt;&gt;"",未4!C18,"")</f>
        <v/>
      </c>
      <c r="E2235" t="s">
        <v>647</v>
      </c>
      <c r="F2235" t="s">
        <v>651</v>
      </c>
    </row>
    <row r="2236" spans="1:6" x14ac:dyDescent="0.2">
      <c r="A2236" t="s">
        <v>1250</v>
      </c>
      <c r="B2236">
        <v>4426</v>
      </c>
      <c r="C2236" t="s">
        <v>1018</v>
      </c>
      <c r="D2236" s="237" t="str">
        <f>IF(未5!B2&lt;&gt;"",未5!B2,"")</f>
        <v/>
      </c>
      <c r="E2236" t="s">
        <v>647</v>
      </c>
      <c r="F2236" t="s">
        <v>651</v>
      </c>
    </row>
    <row r="2237" spans="1:6" x14ac:dyDescent="0.2">
      <c r="A2237" t="s">
        <v>1250</v>
      </c>
      <c r="B2237">
        <v>4429</v>
      </c>
      <c r="C2237" t="s">
        <v>1251</v>
      </c>
      <c r="D2237" s="237" t="str">
        <f>IF(未5!C3&lt;&gt;"",未5!C3,"")</f>
        <v/>
      </c>
      <c r="E2237" t="s">
        <v>647</v>
      </c>
      <c r="F2237" t="s">
        <v>651</v>
      </c>
    </row>
    <row r="2238" spans="1:6" x14ac:dyDescent="0.2">
      <c r="A2238" t="s">
        <v>1250</v>
      </c>
      <c r="B2238">
        <v>4431</v>
      </c>
      <c r="C2238" t="s">
        <v>943</v>
      </c>
      <c r="D2238" s="237" t="str">
        <f>IF(未5!B6&lt;&gt;"",未5!B6,"")</f>
        <v/>
      </c>
      <c r="E2238" t="s">
        <v>647</v>
      </c>
      <c r="F2238" t="s">
        <v>651</v>
      </c>
    </row>
    <row r="2239" spans="1:6" x14ac:dyDescent="0.2">
      <c r="A2239" t="s">
        <v>1250</v>
      </c>
      <c r="B2239">
        <v>4434</v>
      </c>
      <c r="C2239" t="s">
        <v>955</v>
      </c>
      <c r="D2239" s="237" t="str">
        <f>IF(未5!B9&lt;&gt;"",未5!B9,"")</f>
        <v/>
      </c>
      <c r="E2239" t="s">
        <v>647</v>
      </c>
      <c r="F2239" t="s">
        <v>651</v>
      </c>
    </row>
    <row r="2240" spans="1:6" x14ac:dyDescent="0.2">
      <c r="A2240" t="s">
        <v>1250</v>
      </c>
      <c r="B2240">
        <v>4438</v>
      </c>
      <c r="C2240" t="s">
        <v>830</v>
      </c>
      <c r="D2240" s="244" t="str">
        <f>IF(未5!C11&lt;&gt;"",未5!C11,"")</f>
        <v/>
      </c>
      <c r="E2240" t="s">
        <v>647</v>
      </c>
      <c r="F2240" t="s">
        <v>948</v>
      </c>
    </row>
    <row r="2241" spans="1:6" x14ac:dyDescent="0.2">
      <c r="A2241" t="s">
        <v>1250</v>
      </c>
      <c r="B2241">
        <v>4440</v>
      </c>
      <c r="C2241" t="s">
        <v>743</v>
      </c>
      <c r="D2241" s="237" t="str">
        <f>IF(未5!E11&lt;&gt;"",未5!E11,"")</f>
        <v/>
      </c>
      <c r="E2241" t="s">
        <v>647</v>
      </c>
      <c r="F2241" t="s">
        <v>651</v>
      </c>
    </row>
    <row r="2242" spans="1:6" x14ac:dyDescent="0.2">
      <c r="A2242" t="s">
        <v>1250</v>
      </c>
      <c r="B2242">
        <v>4442</v>
      </c>
      <c r="C2242" t="s">
        <v>831</v>
      </c>
      <c r="D2242" s="244" t="str">
        <f>IF(未5!C12&lt;&gt;"",未5!C12,"")</f>
        <v/>
      </c>
      <c r="E2242" t="s">
        <v>647</v>
      </c>
      <c r="F2242" t="s">
        <v>948</v>
      </c>
    </row>
    <row r="2243" spans="1:6" x14ac:dyDescent="0.2">
      <c r="A2243" t="s">
        <v>1250</v>
      </c>
      <c r="B2243">
        <v>4444</v>
      </c>
      <c r="C2243" t="s">
        <v>747</v>
      </c>
      <c r="D2243" s="237" t="str">
        <f>IF(未5!E12&lt;&gt;"",未5!E12,"")</f>
        <v/>
      </c>
      <c r="E2243" t="s">
        <v>647</v>
      </c>
      <c r="F2243" t="s">
        <v>651</v>
      </c>
    </row>
    <row r="2244" spans="1:6" x14ac:dyDescent="0.2">
      <c r="A2244" t="s">
        <v>1250</v>
      </c>
      <c r="B2244">
        <v>4447</v>
      </c>
      <c r="C2244" t="s">
        <v>944</v>
      </c>
      <c r="D2244" s="237" t="str">
        <f>IF(未5!B16&lt;&gt;"",未5!B16,"")</f>
        <v/>
      </c>
      <c r="E2244" t="s">
        <v>647</v>
      </c>
      <c r="F2244" t="s">
        <v>651</v>
      </c>
    </row>
    <row r="2245" spans="1:6" x14ac:dyDescent="0.2">
      <c r="A2245" t="s">
        <v>1252</v>
      </c>
      <c r="B2245">
        <v>4452</v>
      </c>
      <c r="C2245" t="s">
        <v>942</v>
      </c>
      <c r="D2245" s="237" t="str">
        <f>IF('P34(世田谷区)'!B4&lt;&gt;"",'P34(世田谷区)'!B4,"")</f>
        <v/>
      </c>
      <c r="E2245" t="s">
        <v>647</v>
      </c>
      <c r="F2245" t="s">
        <v>651</v>
      </c>
    </row>
    <row r="2246" spans="1:6" x14ac:dyDescent="0.2">
      <c r="A2246" t="s">
        <v>1252</v>
      </c>
      <c r="B2246">
        <v>4455</v>
      </c>
      <c r="C2246" t="s">
        <v>1253</v>
      </c>
      <c r="D2246" s="237" t="str">
        <f>IF('P34(世田谷区)'!C5&lt;&gt;"",'P34(世田谷区)'!C5,"")</f>
        <v/>
      </c>
      <c r="E2246" t="s">
        <v>647</v>
      </c>
      <c r="F2246" t="s">
        <v>651</v>
      </c>
    </row>
    <row r="2247" spans="1:6" x14ac:dyDescent="0.2">
      <c r="A2247" t="s">
        <v>1252</v>
      </c>
      <c r="B2247">
        <v>4458</v>
      </c>
      <c r="C2247" t="s">
        <v>955</v>
      </c>
      <c r="D2247" s="237" t="str">
        <f>IF('P34(世田谷区)'!B9&lt;&gt;"",'P34(世田谷区)'!B9,"")</f>
        <v/>
      </c>
      <c r="E2247" t="s">
        <v>647</v>
      </c>
      <c r="F2247" t="s">
        <v>651</v>
      </c>
    </row>
    <row r="2248" spans="1:6" x14ac:dyDescent="0.2">
      <c r="A2248" t="s">
        <v>1252</v>
      </c>
      <c r="B2248">
        <v>4461</v>
      </c>
      <c r="C2248" t="s">
        <v>1254</v>
      </c>
      <c r="D2248" s="242" t="str">
        <f>IF('P34(世田谷区)'!C10&lt;&gt;"",'P34(世田谷区)'!C10,"")</f>
        <v/>
      </c>
      <c r="E2248" t="s">
        <v>647</v>
      </c>
      <c r="F2248" t="s">
        <v>805</v>
      </c>
    </row>
    <row r="2249" spans="1:6" x14ac:dyDescent="0.2">
      <c r="A2249" t="s">
        <v>1252</v>
      </c>
      <c r="B2249">
        <v>4463</v>
      </c>
      <c r="C2249" t="s">
        <v>1255</v>
      </c>
      <c r="D2249" s="244" t="str">
        <f>IF('P34(世田谷区)'!C11&lt;&gt;"",'P34(世田谷区)'!C11,"")</f>
        <v/>
      </c>
      <c r="E2249" t="s">
        <v>647</v>
      </c>
      <c r="F2249" t="s">
        <v>948</v>
      </c>
    </row>
    <row r="2250" spans="1:6" x14ac:dyDescent="0.2">
      <c r="A2250" t="s">
        <v>1252</v>
      </c>
      <c r="B2250">
        <v>4466</v>
      </c>
      <c r="C2250" t="s">
        <v>1256</v>
      </c>
      <c r="D2250" s="237" t="str">
        <f>IF('P34(世田谷区)'!C12&lt;&gt;"",'P34(世田谷区)'!C12,"")</f>
        <v/>
      </c>
      <c r="E2250" t="s">
        <v>647</v>
      </c>
      <c r="F2250" t="s">
        <v>651</v>
      </c>
    </row>
    <row r="2251" spans="1:6" x14ac:dyDescent="0.2">
      <c r="A2251" t="s">
        <v>1252</v>
      </c>
      <c r="B2251">
        <v>4468</v>
      </c>
      <c r="C2251" t="s">
        <v>809</v>
      </c>
      <c r="D2251" s="237" t="str">
        <f>IF('P34(世田谷区)'!B15&lt;&gt;"",'P34(世田谷区)'!B15,"")</f>
        <v/>
      </c>
      <c r="E2251" t="s">
        <v>647</v>
      </c>
      <c r="F2251" t="s">
        <v>651</v>
      </c>
    </row>
    <row r="2252" spans="1:6" x14ac:dyDescent="0.2">
      <c r="A2252" t="s">
        <v>1252</v>
      </c>
      <c r="B2252">
        <v>4471</v>
      </c>
      <c r="C2252" t="s">
        <v>662</v>
      </c>
      <c r="D2252" s="242" t="str">
        <f>IF('P34(世田谷区)'!C16&lt;&gt;"",'P34(世田谷区)'!C16,"")</f>
        <v/>
      </c>
      <c r="E2252" t="s">
        <v>647</v>
      </c>
      <c r="F2252" t="s">
        <v>805</v>
      </c>
    </row>
    <row r="2253" spans="1:6" x14ac:dyDescent="0.2">
      <c r="A2253" t="s">
        <v>1252</v>
      </c>
      <c r="B2253">
        <v>4473</v>
      </c>
      <c r="C2253" t="s">
        <v>663</v>
      </c>
      <c r="D2253" s="244" t="str">
        <f>IF('P34(世田谷区)'!C17&lt;&gt;"",'P34(世田谷区)'!C17,"")</f>
        <v/>
      </c>
      <c r="E2253" t="s">
        <v>647</v>
      </c>
      <c r="F2253" t="s">
        <v>948</v>
      </c>
    </row>
    <row r="2254" spans="1:6" x14ac:dyDescent="0.2">
      <c r="A2254" t="s">
        <v>1252</v>
      </c>
      <c r="B2254">
        <v>4476</v>
      </c>
      <c r="C2254" t="s">
        <v>1086</v>
      </c>
      <c r="D2254" s="237" t="str">
        <f>IF('P34(世田谷区)'!C18&lt;&gt;"",'P34(世田谷区)'!C18,"")</f>
        <v/>
      </c>
      <c r="E2254" t="s">
        <v>647</v>
      </c>
      <c r="F2254" t="s">
        <v>651</v>
      </c>
    </row>
    <row r="2255" spans="1:6" x14ac:dyDescent="0.2">
      <c r="A2255" t="s">
        <v>1257</v>
      </c>
      <c r="B2255">
        <v>4482</v>
      </c>
      <c r="C2255" t="s">
        <v>991</v>
      </c>
      <c r="D2255" s="245" t="str">
        <f>IF('P65'!E3&lt;&gt;"",'P65'!E3,"")</f>
        <v/>
      </c>
      <c r="E2255" t="s">
        <v>647</v>
      </c>
      <c r="F2255" t="s">
        <v>1031</v>
      </c>
    </row>
    <row r="2256" spans="1:6" x14ac:dyDescent="0.2">
      <c r="A2256" t="s">
        <v>1257</v>
      </c>
      <c r="B2256">
        <v>4487</v>
      </c>
      <c r="C2256" t="s">
        <v>707</v>
      </c>
      <c r="D2256" s="245" t="str">
        <f>IF('P65'!E4&lt;&gt;"",'P65'!E4,"")</f>
        <v/>
      </c>
      <c r="E2256" t="s">
        <v>647</v>
      </c>
      <c r="F2256" t="s">
        <v>1031</v>
      </c>
    </row>
    <row r="2257" spans="1:6" x14ac:dyDescent="0.2">
      <c r="A2257" t="s">
        <v>1257</v>
      </c>
      <c r="B2257">
        <v>4492</v>
      </c>
      <c r="C2257" t="s">
        <v>714</v>
      </c>
      <c r="D2257" s="245" t="str">
        <f>IF('P65'!E5&lt;&gt;"",'P65'!E5,"")</f>
        <v/>
      </c>
      <c r="E2257" t="s">
        <v>647</v>
      </c>
      <c r="F2257" t="s">
        <v>1031</v>
      </c>
    </row>
    <row r="2258" spans="1:6" x14ac:dyDescent="0.2">
      <c r="A2258" t="s">
        <v>1257</v>
      </c>
      <c r="B2258">
        <v>4496</v>
      </c>
      <c r="C2258" t="s">
        <v>719</v>
      </c>
      <c r="D2258" s="245">
        <f>IF('P65'!E6&lt;&gt;"",'P65'!E6,"")</f>
        <v>0</v>
      </c>
      <c r="E2258" t="s">
        <v>647</v>
      </c>
      <c r="F2258" t="s">
        <v>1031</v>
      </c>
    </row>
    <row r="2259" spans="1:6" x14ac:dyDescent="0.2">
      <c r="A2259" t="s">
        <v>1257</v>
      </c>
      <c r="B2259">
        <v>4501</v>
      </c>
      <c r="C2259" t="s">
        <v>725</v>
      </c>
      <c r="D2259" s="245" t="str">
        <f>IF('P65'!E7&lt;&gt;"",'P65'!E7,"")</f>
        <v/>
      </c>
      <c r="E2259" t="s">
        <v>647</v>
      </c>
      <c r="F2259" t="s">
        <v>1031</v>
      </c>
    </row>
    <row r="2260" spans="1:6" x14ac:dyDescent="0.2">
      <c r="A2260" t="s">
        <v>1257</v>
      </c>
      <c r="B2260">
        <v>4506</v>
      </c>
      <c r="C2260" t="s">
        <v>730</v>
      </c>
      <c r="D2260" s="245" t="str">
        <f>IF('P65'!E8&lt;&gt;"",'P65'!E8,"")</f>
        <v/>
      </c>
      <c r="E2260" t="s">
        <v>647</v>
      </c>
      <c r="F2260" t="s">
        <v>1031</v>
      </c>
    </row>
    <row r="2261" spans="1:6" x14ac:dyDescent="0.2">
      <c r="A2261" t="s">
        <v>1257</v>
      </c>
      <c r="B2261">
        <v>4511</v>
      </c>
      <c r="C2261" t="s">
        <v>735</v>
      </c>
      <c r="D2261" s="245" t="str">
        <f>IF('P65'!E9&lt;&gt;"",'P65'!E9,"")</f>
        <v/>
      </c>
      <c r="E2261" t="s">
        <v>647</v>
      </c>
      <c r="F2261" t="s">
        <v>1031</v>
      </c>
    </row>
    <row r="2262" spans="1:6" x14ac:dyDescent="0.2">
      <c r="A2262" t="s">
        <v>1257</v>
      </c>
      <c r="B2262">
        <v>4515</v>
      </c>
      <c r="C2262" t="s">
        <v>739</v>
      </c>
      <c r="D2262" s="245">
        <f>IF('P65'!E10&lt;&gt;"",'P65'!E10,"")</f>
        <v>0</v>
      </c>
      <c r="E2262" t="s">
        <v>647</v>
      </c>
      <c r="F2262" t="s">
        <v>1031</v>
      </c>
    </row>
    <row r="2263" spans="1:6" x14ac:dyDescent="0.2">
      <c r="A2263" t="s">
        <v>1257</v>
      </c>
      <c r="B2263">
        <v>4520</v>
      </c>
      <c r="C2263" t="s">
        <v>743</v>
      </c>
      <c r="D2263" s="245" t="str">
        <f>IF('P65'!E11&lt;&gt;"",'P65'!E11,"")</f>
        <v/>
      </c>
      <c r="E2263" t="s">
        <v>647</v>
      </c>
      <c r="F2263" t="s">
        <v>1031</v>
      </c>
    </row>
    <row r="2264" spans="1:6" x14ac:dyDescent="0.2">
      <c r="A2264" t="s">
        <v>1257</v>
      </c>
      <c r="B2264">
        <v>4525</v>
      </c>
      <c r="C2264" t="s">
        <v>747</v>
      </c>
      <c r="D2264" s="245" t="str">
        <f>IF('P65'!E12&lt;&gt;"",'P65'!E12,"")</f>
        <v/>
      </c>
      <c r="E2264" t="s">
        <v>647</v>
      </c>
      <c r="F2264" t="s">
        <v>1031</v>
      </c>
    </row>
    <row r="2265" spans="1:6" x14ac:dyDescent="0.2">
      <c r="A2265" t="s">
        <v>1257</v>
      </c>
      <c r="B2265">
        <v>4530</v>
      </c>
      <c r="C2265" t="s">
        <v>751</v>
      </c>
      <c r="D2265" s="245" t="str">
        <f>IF('P65'!E13&lt;&gt;"",'P65'!E13,"")</f>
        <v/>
      </c>
      <c r="E2265" t="s">
        <v>647</v>
      </c>
      <c r="F2265" t="s">
        <v>1031</v>
      </c>
    </row>
    <row r="2266" spans="1:6" x14ac:dyDescent="0.2">
      <c r="A2266" t="s">
        <v>1257</v>
      </c>
      <c r="B2266">
        <v>4534</v>
      </c>
      <c r="C2266" t="s">
        <v>755</v>
      </c>
      <c r="D2266" s="245">
        <f>IF('P65'!E14&lt;&gt;"",'P65'!E14,"")</f>
        <v>0</v>
      </c>
      <c r="E2266" t="s">
        <v>647</v>
      </c>
      <c r="F2266" t="s">
        <v>1031</v>
      </c>
    </row>
    <row r="2267" spans="1:6" x14ac:dyDescent="0.2">
      <c r="A2267" t="s">
        <v>1257</v>
      </c>
      <c r="B2267">
        <v>4538</v>
      </c>
      <c r="C2267" t="s">
        <v>759</v>
      </c>
      <c r="D2267" s="245" t="str">
        <f>IF('P65'!E15&lt;&gt;"",'P65'!E15,"")</f>
        <v/>
      </c>
      <c r="E2267" t="s">
        <v>647</v>
      </c>
      <c r="F2267" t="s">
        <v>1031</v>
      </c>
    </row>
    <row r="2268" spans="1:6" x14ac:dyDescent="0.2">
      <c r="A2268" t="s">
        <v>1257</v>
      </c>
      <c r="B2268">
        <v>4543</v>
      </c>
      <c r="C2268" t="s">
        <v>763</v>
      </c>
      <c r="D2268" s="245" t="str">
        <f>IF('P65'!E16&lt;&gt;"",'P65'!E16,"")</f>
        <v/>
      </c>
      <c r="E2268" t="s">
        <v>647</v>
      </c>
      <c r="F2268" t="s">
        <v>1031</v>
      </c>
    </row>
    <row r="2269" spans="1:6" x14ac:dyDescent="0.2">
      <c r="A2269" t="s">
        <v>1257</v>
      </c>
      <c r="B2269">
        <v>4548</v>
      </c>
      <c r="C2269" t="s">
        <v>698</v>
      </c>
      <c r="D2269" s="245" t="str">
        <f>IF('P65'!E17&lt;&gt;"",'P65'!E17,"")</f>
        <v/>
      </c>
      <c r="E2269" t="s">
        <v>647</v>
      </c>
      <c r="F2269" t="s">
        <v>1031</v>
      </c>
    </row>
    <row r="2270" spans="1:6" x14ac:dyDescent="0.2">
      <c r="A2270" t="s">
        <v>1257</v>
      </c>
      <c r="B2270">
        <v>4552</v>
      </c>
      <c r="C2270" t="s">
        <v>702</v>
      </c>
      <c r="D2270" s="245">
        <f>IF('P65'!E18&lt;&gt;"",'P65'!E18,"")</f>
        <v>0</v>
      </c>
      <c r="E2270" t="s">
        <v>647</v>
      </c>
      <c r="F2270" t="s">
        <v>1031</v>
      </c>
    </row>
    <row r="2271" spans="1:6" x14ac:dyDescent="0.2">
      <c r="A2271" t="s">
        <v>1257</v>
      </c>
      <c r="B2271">
        <v>4556</v>
      </c>
      <c r="C2271" t="s">
        <v>772</v>
      </c>
      <c r="D2271" s="245" t="str">
        <f>IF('P65'!E19&lt;&gt;"",'P65'!E19,"")</f>
        <v/>
      </c>
      <c r="E2271" t="s">
        <v>647</v>
      </c>
      <c r="F2271" t="s">
        <v>1031</v>
      </c>
    </row>
    <row r="2272" spans="1:6" x14ac:dyDescent="0.2">
      <c r="A2272" t="s">
        <v>1257</v>
      </c>
      <c r="B2272">
        <v>4561</v>
      </c>
      <c r="C2272" t="s">
        <v>778</v>
      </c>
      <c r="D2272" s="245" t="str">
        <f>IF('P65'!E20&lt;&gt;"",'P65'!E20,"")</f>
        <v/>
      </c>
      <c r="E2272" t="s">
        <v>647</v>
      </c>
      <c r="F2272" t="s">
        <v>1031</v>
      </c>
    </row>
    <row r="2273" spans="1:6" x14ac:dyDescent="0.2">
      <c r="A2273" t="s">
        <v>1257</v>
      </c>
      <c r="B2273">
        <v>4566</v>
      </c>
      <c r="C2273" t="s">
        <v>784</v>
      </c>
      <c r="D2273" s="245" t="str">
        <f>IF('P65'!E21&lt;&gt;"",'P65'!E21,"")</f>
        <v/>
      </c>
      <c r="E2273" t="s">
        <v>647</v>
      </c>
      <c r="F2273" t="s">
        <v>1031</v>
      </c>
    </row>
    <row r="2274" spans="1:6" x14ac:dyDescent="0.2">
      <c r="A2274" t="s">
        <v>1257</v>
      </c>
      <c r="B2274">
        <v>4570</v>
      </c>
      <c r="C2274" t="s">
        <v>790</v>
      </c>
      <c r="D2274" s="245">
        <f>IF('P65'!E22&lt;&gt;"",'P65'!E22,"")</f>
        <v>0</v>
      </c>
      <c r="E2274" t="s">
        <v>647</v>
      </c>
      <c r="F2274" t="s">
        <v>1031</v>
      </c>
    </row>
    <row r="2275" spans="1:6" x14ac:dyDescent="0.2">
      <c r="A2275" t="s">
        <v>1257</v>
      </c>
      <c r="B2275">
        <v>4574</v>
      </c>
      <c r="C2275" t="s">
        <v>992</v>
      </c>
      <c r="D2275" s="245" t="str">
        <f>IF('P65'!E23&lt;&gt;"",'P65'!E23,"")</f>
        <v/>
      </c>
      <c r="E2275" t="s">
        <v>647</v>
      </c>
      <c r="F2275" t="s">
        <v>1031</v>
      </c>
    </row>
    <row r="2276" spans="1:6" x14ac:dyDescent="0.2">
      <c r="A2276" t="s">
        <v>1257</v>
      </c>
      <c r="B2276">
        <v>4579</v>
      </c>
      <c r="C2276" t="s">
        <v>886</v>
      </c>
      <c r="D2276" s="245" t="str">
        <f>IF('P65'!E24&lt;&gt;"",'P65'!E24,"")</f>
        <v/>
      </c>
      <c r="E2276" t="s">
        <v>647</v>
      </c>
      <c r="F2276" t="s">
        <v>1031</v>
      </c>
    </row>
    <row r="2277" spans="1:6" x14ac:dyDescent="0.2">
      <c r="A2277" t="s">
        <v>1257</v>
      </c>
      <c r="B2277">
        <v>4584</v>
      </c>
      <c r="C2277" t="s">
        <v>816</v>
      </c>
      <c r="D2277" s="245" t="str">
        <f>IF('P65'!E25&lt;&gt;"",'P65'!E25,"")</f>
        <v/>
      </c>
      <c r="E2277" t="s">
        <v>647</v>
      </c>
      <c r="F2277" t="s">
        <v>1031</v>
      </c>
    </row>
    <row r="2278" spans="1:6" x14ac:dyDescent="0.2">
      <c r="A2278" t="s">
        <v>1257</v>
      </c>
      <c r="B2278">
        <v>4588</v>
      </c>
      <c r="C2278" t="s">
        <v>1258</v>
      </c>
      <c r="D2278" s="245">
        <f>IF('P65'!E26&lt;&gt;"",'P65'!E26,"")</f>
        <v>0</v>
      </c>
      <c r="E2278" t="s">
        <v>647</v>
      </c>
      <c r="F2278" t="s">
        <v>1031</v>
      </c>
    </row>
    <row r="2279" spans="1:6" x14ac:dyDescent="0.2">
      <c r="A2279" t="s">
        <v>1257</v>
      </c>
      <c r="B2279">
        <v>4592</v>
      </c>
      <c r="C2279" t="s">
        <v>895</v>
      </c>
      <c r="D2279" s="245">
        <f>IF('P65'!E27&lt;&gt;"",'P65'!E27,"")</f>
        <v>0</v>
      </c>
      <c r="E2279" t="s">
        <v>647</v>
      </c>
      <c r="F2279" t="s">
        <v>1031</v>
      </c>
    </row>
    <row r="2280" spans="1:6" x14ac:dyDescent="0.2">
      <c r="A2280" t="s">
        <v>1257</v>
      </c>
      <c r="B2280">
        <v>4597</v>
      </c>
      <c r="C2280" t="s">
        <v>1259</v>
      </c>
      <c r="D2280" s="245">
        <f>IF('P65'!E28&lt;&gt;"",'P65'!E28,"")</f>
        <v>0</v>
      </c>
      <c r="E2280" t="s">
        <v>647</v>
      </c>
      <c r="F2280" t="s">
        <v>1031</v>
      </c>
    </row>
    <row r="2281" spans="1:6" x14ac:dyDescent="0.2">
      <c r="A2281" t="s">
        <v>1257</v>
      </c>
      <c r="B2281">
        <v>4601</v>
      </c>
      <c r="C2281" t="s">
        <v>1260</v>
      </c>
      <c r="D2281" s="245">
        <f>IF('P65'!E29&lt;&gt;"",'P65'!E29,"")</f>
        <v>0</v>
      </c>
      <c r="E2281" t="s">
        <v>647</v>
      </c>
      <c r="F2281" t="s">
        <v>1031</v>
      </c>
    </row>
    <row r="2282" spans="1:6" x14ac:dyDescent="0.2">
      <c r="A2282" t="s">
        <v>1257</v>
      </c>
      <c r="B2282">
        <v>4605</v>
      </c>
      <c r="C2282" t="s">
        <v>1261</v>
      </c>
      <c r="D2282" s="245">
        <f>IF('P65'!E30&lt;&gt;"",'P65'!E30,"")</f>
        <v>0</v>
      </c>
      <c r="E2282" t="s">
        <v>647</v>
      </c>
      <c r="F2282" t="s">
        <v>1031</v>
      </c>
    </row>
    <row r="2283" spans="1:6" x14ac:dyDescent="0.2">
      <c r="A2283" t="s">
        <v>1262</v>
      </c>
      <c r="B2283">
        <v>4610</v>
      </c>
      <c r="C2283" t="s">
        <v>1263</v>
      </c>
      <c r="D2283" s="250" t="str">
        <f>IF('P66'!F3&lt;&gt;"",'P66'!F3,"")</f>
        <v/>
      </c>
      <c r="E2283" t="s">
        <v>647</v>
      </c>
      <c r="F2283" t="s">
        <v>1264</v>
      </c>
    </row>
    <row r="2284" spans="1:6" x14ac:dyDescent="0.2">
      <c r="A2284" t="s">
        <v>1262</v>
      </c>
      <c r="B2284">
        <v>4620</v>
      </c>
      <c r="C2284" t="s">
        <v>806</v>
      </c>
      <c r="D2284" s="237" t="str">
        <f>IF('P66'!B7&lt;&gt;"",'P66'!B7,"")</f>
        <v/>
      </c>
      <c r="E2284" t="s">
        <v>647</v>
      </c>
      <c r="F2284" t="s">
        <v>651</v>
      </c>
    </row>
    <row r="2285" spans="1:6" x14ac:dyDescent="0.2">
      <c r="A2285" t="s">
        <v>1262</v>
      </c>
      <c r="B2285">
        <v>4622</v>
      </c>
      <c r="C2285" t="s">
        <v>678</v>
      </c>
      <c r="D2285" s="250" t="str">
        <f>IF('P66'!G7&lt;&gt;"",'P66'!G7,"")</f>
        <v/>
      </c>
      <c r="E2285" t="s">
        <v>647</v>
      </c>
      <c r="F2285" t="s">
        <v>1264</v>
      </c>
    </row>
    <row r="2286" spans="1:6" x14ac:dyDescent="0.2">
      <c r="A2286" t="s">
        <v>1262</v>
      </c>
      <c r="B2286">
        <v>4624</v>
      </c>
      <c r="C2286" t="s">
        <v>807</v>
      </c>
      <c r="D2286" s="237" t="str">
        <f>IF('P66'!B8&lt;&gt;"",'P66'!B8,"")</f>
        <v/>
      </c>
      <c r="E2286" t="s">
        <v>647</v>
      </c>
      <c r="F2286" t="s">
        <v>651</v>
      </c>
    </row>
    <row r="2287" spans="1:6" x14ac:dyDescent="0.2">
      <c r="A2287" t="s">
        <v>1262</v>
      </c>
      <c r="B2287">
        <v>4626</v>
      </c>
      <c r="C2287" t="s">
        <v>680</v>
      </c>
      <c r="D2287" s="250" t="str">
        <f>IF('P66'!G8&lt;&gt;"",'P66'!G8,"")</f>
        <v/>
      </c>
      <c r="E2287" t="s">
        <v>647</v>
      </c>
      <c r="F2287" t="s">
        <v>1264</v>
      </c>
    </row>
    <row r="2288" spans="1:6" x14ac:dyDescent="0.2">
      <c r="A2288" t="s">
        <v>1262</v>
      </c>
      <c r="B2288">
        <v>4632</v>
      </c>
      <c r="C2288" t="s">
        <v>684</v>
      </c>
      <c r="D2288" s="250">
        <f>IF('P66'!G10&lt;&gt;"",'P66'!G10,"")</f>
        <v>0</v>
      </c>
      <c r="E2288" t="s">
        <v>647</v>
      </c>
      <c r="F2288" t="s">
        <v>1264</v>
      </c>
    </row>
    <row r="2289" spans="1:6" x14ac:dyDescent="0.2">
      <c r="A2289" t="s">
        <v>1262</v>
      </c>
      <c r="B2289">
        <v>4640</v>
      </c>
      <c r="C2289" t="s">
        <v>830</v>
      </c>
      <c r="D2289" s="237" t="str">
        <f>IF('P66'!C11&lt;&gt;"",'P66'!C11,"")</f>
        <v/>
      </c>
      <c r="E2289" t="s">
        <v>647</v>
      </c>
      <c r="F2289" t="s">
        <v>651</v>
      </c>
    </row>
    <row r="2290" spans="1:6" x14ac:dyDescent="0.2">
      <c r="A2290" t="s">
        <v>1262</v>
      </c>
      <c r="B2290">
        <v>4642</v>
      </c>
      <c r="C2290" t="s">
        <v>686</v>
      </c>
      <c r="D2290" s="250" t="str">
        <f>IF('P66'!G11&lt;&gt;"",'P66'!G11,"")</f>
        <v/>
      </c>
      <c r="E2290" t="s">
        <v>647</v>
      </c>
      <c r="F2290" t="s">
        <v>1264</v>
      </c>
    </row>
    <row r="2291" spans="1:6" x14ac:dyDescent="0.2">
      <c r="A2291" t="s">
        <v>1262</v>
      </c>
      <c r="B2291">
        <v>4649</v>
      </c>
      <c r="C2291" t="s">
        <v>831</v>
      </c>
      <c r="D2291" s="237" t="str">
        <f>IF('P66'!C12&lt;&gt;"",'P66'!C12,"")</f>
        <v/>
      </c>
      <c r="E2291" t="s">
        <v>647</v>
      </c>
      <c r="F2291" t="s">
        <v>651</v>
      </c>
    </row>
    <row r="2292" spans="1:6" x14ac:dyDescent="0.2">
      <c r="A2292" t="s">
        <v>1262</v>
      </c>
      <c r="B2292">
        <v>4651</v>
      </c>
      <c r="C2292" t="s">
        <v>688</v>
      </c>
      <c r="D2292" s="250" t="str">
        <f>IF('P66'!G12&lt;&gt;"",'P66'!G12,"")</f>
        <v/>
      </c>
      <c r="E2292" t="s">
        <v>647</v>
      </c>
      <c r="F2292" t="s">
        <v>1264</v>
      </c>
    </row>
    <row r="2293" spans="1:6" x14ac:dyDescent="0.2">
      <c r="A2293" t="s">
        <v>1262</v>
      </c>
      <c r="B2293">
        <v>4658</v>
      </c>
      <c r="C2293" t="s">
        <v>832</v>
      </c>
      <c r="D2293" s="237" t="str">
        <f>IF('P66'!C13&lt;&gt;"",'P66'!C13,"")</f>
        <v/>
      </c>
      <c r="E2293" t="s">
        <v>647</v>
      </c>
      <c r="F2293" t="s">
        <v>651</v>
      </c>
    </row>
    <row r="2294" spans="1:6" x14ac:dyDescent="0.2">
      <c r="A2294" t="s">
        <v>1262</v>
      </c>
      <c r="B2294">
        <v>4660</v>
      </c>
      <c r="C2294" t="s">
        <v>690</v>
      </c>
      <c r="D2294" s="250" t="str">
        <f>IF('P66'!G13&lt;&gt;"",'P66'!G13,"")</f>
        <v/>
      </c>
      <c r="E2294" t="s">
        <v>647</v>
      </c>
      <c r="F2294" t="s">
        <v>1264</v>
      </c>
    </row>
    <row r="2295" spans="1:6" x14ac:dyDescent="0.2">
      <c r="A2295" t="s">
        <v>1262</v>
      </c>
      <c r="B2295">
        <v>4667</v>
      </c>
      <c r="C2295" t="s">
        <v>833</v>
      </c>
      <c r="D2295" s="237" t="str">
        <f>IF('P66'!C14&lt;&gt;"",'P66'!C14,"")</f>
        <v/>
      </c>
      <c r="E2295" t="s">
        <v>647</v>
      </c>
      <c r="F2295" t="s">
        <v>651</v>
      </c>
    </row>
    <row r="2296" spans="1:6" x14ac:dyDescent="0.2">
      <c r="A2296" t="s">
        <v>1262</v>
      </c>
      <c r="B2296">
        <v>4669</v>
      </c>
      <c r="C2296" t="s">
        <v>692</v>
      </c>
      <c r="D2296" s="250" t="str">
        <f>IF('P66'!G14&lt;&gt;"",'P66'!G14,"")</f>
        <v/>
      </c>
      <c r="E2296" t="s">
        <v>647</v>
      </c>
      <c r="F2296" t="s">
        <v>1264</v>
      </c>
    </row>
    <row r="2297" spans="1:6" x14ac:dyDescent="0.2">
      <c r="A2297" t="s">
        <v>1262</v>
      </c>
      <c r="B2297">
        <v>4672</v>
      </c>
      <c r="C2297" t="s">
        <v>1265</v>
      </c>
      <c r="D2297" s="250">
        <f>IF('P66'!O14&lt;&gt;"",'P66'!O14,"")</f>
        <v>4670000</v>
      </c>
      <c r="E2297" t="s">
        <v>647</v>
      </c>
      <c r="F2297" t="s">
        <v>1264</v>
      </c>
    </row>
    <row r="2298" spans="1:6" x14ac:dyDescent="0.2">
      <c r="A2298" t="s">
        <v>1262</v>
      </c>
      <c r="B2298">
        <v>4673</v>
      </c>
      <c r="C2298" t="s">
        <v>966</v>
      </c>
      <c r="D2298" s="237" t="str">
        <f>IF('P66'!C15&lt;&gt;"",'P66'!C15,"")</f>
        <v/>
      </c>
      <c r="E2298" t="s">
        <v>647</v>
      </c>
      <c r="F2298" t="s">
        <v>651</v>
      </c>
    </row>
    <row r="2299" spans="1:6" x14ac:dyDescent="0.2">
      <c r="A2299" t="s">
        <v>1262</v>
      </c>
      <c r="B2299">
        <v>4675</v>
      </c>
      <c r="C2299" t="s">
        <v>694</v>
      </c>
      <c r="D2299" s="250" t="str">
        <f>IF('P66'!G15&lt;&gt;"",'P66'!G15,"")</f>
        <v/>
      </c>
      <c r="E2299" t="s">
        <v>647</v>
      </c>
      <c r="F2299" t="s">
        <v>1264</v>
      </c>
    </row>
    <row r="2300" spans="1:6" x14ac:dyDescent="0.2">
      <c r="A2300" t="s">
        <v>1262</v>
      </c>
      <c r="B2300">
        <v>4683</v>
      </c>
      <c r="C2300" t="s">
        <v>696</v>
      </c>
      <c r="D2300" s="250">
        <f>IF('P66'!G16&lt;&gt;"",'P66'!G16,"")</f>
        <v>0</v>
      </c>
      <c r="E2300" t="s">
        <v>647</v>
      </c>
      <c r="F2300" t="s">
        <v>1264</v>
      </c>
    </row>
    <row r="2301" spans="1:6" x14ac:dyDescent="0.2">
      <c r="A2301" t="s">
        <v>1262</v>
      </c>
      <c r="B2301">
        <v>4690</v>
      </c>
      <c r="C2301" t="s">
        <v>969</v>
      </c>
      <c r="D2301" s="237" t="str">
        <f>IF('P66'!C17&lt;&gt;"",'P66'!C17,"")</f>
        <v/>
      </c>
      <c r="E2301" t="s">
        <v>647</v>
      </c>
      <c r="F2301" t="s">
        <v>651</v>
      </c>
    </row>
    <row r="2302" spans="1:6" x14ac:dyDescent="0.2">
      <c r="A2302" t="s">
        <v>1262</v>
      </c>
      <c r="B2302">
        <v>4692</v>
      </c>
      <c r="C2302" t="s">
        <v>700</v>
      </c>
      <c r="D2302" s="250" t="str">
        <f>IF('P66'!G17&lt;&gt;"",'P66'!G17,"")</f>
        <v/>
      </c>
      <c r="E2302" t="s">
        <v>647</v>
      </c>
      <c r="F2302" t="s">
        <v>1264</v>
      </c>
    </row>
    <row r="2303" spans="1:6" x14ac:dyDescent="0.2">
      <c r="A2303" t="s">
        <v>1262</v>
      </c>
      <c r="B2303">
        <v>4699</v>
      </c>
      <c r="C2303" t="s">
        <v>834</v>
      </c>
      <c r="D2303" s="237" t="str">
        <f>IF('P66'!C18&lt;&gt;"",'P66'!C18,"")</f>
        <v/>
      </c>
      <c r="E2303" t="s">
        <v>647</v>
      </c>
      <c r="F2303" t="s">
        <v>651</v>
      </c>
    </row>
    <row r="2304" spans="1:6" x14ac:dyDescent="0.2">
      <c r="A2304" t="s">
        <v>1262</v>
      </c>
      <c r="B2304">
        <v>4701</v>
      </c>
      <c r="C2304" t="s">
        <v>704</v>
      </c>
      <c r="D2304" s="250" t="str">
        <f>IF('P66'!G18&lt;&gt;"",'P66'!G18,"")</f>
        <v/>
      </c>
      <c r="E2304" t="s">
        <v>647</v>
      </c>
      <c r="F2304" t="s">
        <v>1264</v>
      </c>
    </row>
    <row r="2305" spans="1:6" x14ac:dyDescent="0.2">
      <c r="A2305" t="s">
        <v>1262</v>
      </c>
      <c r="B2305">
        <v>4708</v>
      </c>
      <c r="C2305" t="s">
        <v>667</v>
      </c>
      <c r="D2305" s="237" t="str">
        <f>IF('P66'!C19&lt;&gt;"",'P66'!C19,"")</f>
        <v/>
      </c>
      <c r="E2305" t="s">
        <v>647</v>
      </c>
      <c r="F2305" t="s">
        <v>651</v>
      </c>
    </row>
    <row r="2306" spans="1:6" x14ac:dyDescent="0.2">
      <c r="A2306" t="s">
        <v>1262</v>
      </c>
      <c r="B2306">
        <v>4710</v>
      </c>
      <c r="C2306" t="s">
        <v>774</v>
      </c>
      <c r="D2306" s="250" t="str">
        <f>IF('P66'!G19&lt;&gt;"",'P66'!G19,"")</f>
        <v/>
      </c>
      <c r="E2306" t="s">
        <v>647</v>
      </c>
      <c r="F2306" t="s">
        <v>1264</v>
      </c>
    </row>
    <row r="2307" spans="1:6" x14ac:dyDescent="0.2">
      <c r="A2307" t="s">
        <v>1262</v>
      </c>
      <c r="B2307">
        <v>4715</v>
      </c>
      <c r="C2307" t="s">
        <v>835</v>
      </c>
      <c r="D2307" s="237" t="str">
        <f>IF('P66'!C20&lt;&gt;"",'P66'!C20,"")</f>
        <v/>
      </c>
      <c r="E2307" t="s">
        <v>647</v>
      </c>
      <c r="F2307" t="s">
        <v>651</v>
      </c>
    </row>
    <row r="2308" spans="1:6" x14ac:dyDescent="0.2">
      <c r="A2308" t="s">
        <v>1262</v>
      </c>
      <c r="B2308">
        <v>4717</v>
      </c>
      <c r="C2308" t="s">
        <v>780</v>
      </c>
      <c r="D2308" s="250" t="str">
        <f>IF('P66'!G20&lt;&gt;"",'P66'!G20,"")</f>
        <v/>
      </c>
      <c r="E2308" t="s">
        <v>647</v>
      </c>
      <c r="F2308" t="s">
        <v>1264</v>
      </c>
    </row>
    <row r="2309" spans="1:6" x14ac:dyDescent="0.2">
      <c r="A2309" t="s">
        <v>1262</v>
      </c>
      <c r="B2309">
        <v>4720</v>
      </c>
      <c r="C2309" t="s">
        <v>1266</v>
      </c>
      <c r="D2309" s="250">
        <f>IF('P66'!O20&lt;&gt;"",'P66'!O20,"")</f>
        <v>500000</v>
      </c>
      <c r="E2309" t="s">
        <v>647</v>
      </c>
      <c r="F2309" t="s">
        <v>1264</v>
      </c>
    </row>
    <row r="2310" spans="1:6" x14ac:dyDescent="0.2">
      <c r="A2310" t="s">
        <v>1262</v>
      </c>
      <c r="B2310">
        <v>4721</v>
      </c>
      <c r="C2310" t="s">
        <v>836</v>
      </c>
      <c r="D2310" s="237" t="str">
        <f>IF('P66'!C21&lt;&gt;"",'P66'!C21,"")</f>
        <v/>
      </c>
      <c r="E2310" t="s">
        <v>647</v>
      </c>
      <c r="F2310" t="s">
        <v>651</v>
      </c>
    </row>
    <row r="2311" spans="1:6" x14ac:dyDescent="0.2">
      <c r="A2311" t="s">
        <v>1262</v>
      </c>
      <c r="B2311">
        <v>4723</v>
      </c>
      <c r="C2311" t="s">
        <v>786</v>
      </c>
      <c r="D2311" s="250" t="str">
        <f>IF('P66'!G21&lt;&gt;"",'P66'!G21,"")</f>
        <v/>
      </c>
      <c r="E2311" t="s">
        <v>647</v>
      </c>
      <c r="F2311" t="s">
        <v>1264</v>
      </c>
    </row>
    <row r="2312" spans="1:6" x14ac:dyDescent="0.2">
      <c r="A2312" t="s">
        <v>1262</v>
      </c>
      <c r="B2312">
        <v>4738</v>
      </c>
      <c r="C2312" t="s">
        <v>992</v>
      </c>
      <c r="D2312" t="str">
        <f>IF('P66'!E23&lt;&gt;"",'P66'!E23,"")</f>
        <v/>
      </c>
      <c r="E2312" t="s">
        <v>647</v>
      </c>
      <c r="F2312" t="s">
        <v>844</v>
      </c>
    </row>
    <row r="2313" spans="1:6" x14ac:dyDescent="0.2">
      <c r="A2313" t="s">
        <v>1262</v>
      </c>
      <c r="B2313">
        <v>4763</v>
      </c>
      <c r="C2313" t="s">
        <v>1267</v>
      </c>
      <c r="D2313" s="250" t="str">
        <f>IF('P66'!G28&lt;&gt;"",'P66'!G28,"")</f>
        <v/>
      </c>
      <c r="E2313" t="s">
        <v>647</v>
      </c>
      <c r="F2313" t="s">
        <v>1264</v>
      </c>
    </row>
    <row r="2314" spans="1:6" x14ac:dyDescent="0.2">
      <c r="A2314" t="s">
        <v>1262</v>
      </c>
      <c r="B2314">
        <v>4769</v>
      </c>
      <c r="C2314" t="s">
        <v>1268</v>
      </c>
      <c r="D2314" s="244" t="str">
        <f>IF('P66'!C31&lt;&gt;"",'P66'!C31,"")</f>
        <v/>
      </c>
      <c r="E2314" t="s">
        <v>647</v>
      </c>
      <c r="F2314" t="s">
        <v>948</v>
      </c>
    </row>
    <row r="2315" spans="1:6" x14ac:dyDescent="0.2">
      <c r="A2315" t="s">
        <v>1262</v>
      </c>
      <c r="B2315">
        <v>4770</v>
      </c>
      <c r="C2315" t="s">
        <v>1269</v>
      </c>
      <c r="D2315" s="237" t="str">
        <f>IF('P66'!E31&lt;&gt;"",'P66'!E31,"")</f>
        <v/>
      </c>
      <c r="E2315" t="s">
        <v>647</v>
      </c>
      <c r="F2315" t="s">
        <v>651</v>
      </c>
    </row>
    <row r="2316" spans="1:6" x14ac:dyDescent="0.2">
      <c r="A2316" t="s">
        <v>1262</v>
      </c>
      <c r="B2316">
        <v>4771</v>
      </c>
      <c r="C2316" t="s">
        <v>1270</v>
      </c>
      <c r="D2316" s="250" t="str">
        <f>IF('P66'!G31&lt;&gt;"",'P66'!G31,"")</f>
        <v/>
      </c>
      <c r="E2316" t="s">
        <v>647</v>
      </c>
      <c r="F2316" t="s">
        <v>1264</v>
      </c>
    </row>
    <row r="2317" spans="1:6" x14ac:dyDescent="0.2">
      <c r="A2317" t="s">
        <v>1262</v>
      </c>
      <c r="B2317">
        <v>4776</v>
      </c>
      <c r="C2317" t="s">
        <v>1271</v>
      </c>
      <c r="D2317" s="244" t="str">
        <f>IF('P66'!C32&lt;&gt;"",'P66'!C32,"")</f>
        <v/>
      </c>
      <c r="E2317" t="s">
        <v>647</v>
      </c>
      <c r="F2317" t="s">
        <v>948</v>
      </c>
    </row>
    <row r="2318" spans="1:6" x14ac:dyDescent="0.2">
      <c r="A2318" t="s">
        <v>1262</v>
      </c>
      <c r="B2318">
        <v>4777</v>
      </c>
      <c r="C2318" t="s">
        <v>1272</v>
      </c>
      <c r="D2318" s="237" t="str">
        <f>IF('P66'!E32&lt;&gt;"",'P66'!E32,"")</f>
        <v/>
      </c>
      <c r="E2318" t="s">
        <v>647</v>
      </c>
      <c r="F2318" t="s">
        <v>651</v>
      </c>
    </row>
    <row r="2319" spans="1:6" x14ac:dyDescent="0.2">
      <c r="A2319" t="s">
        <v>1262</v>
      </c>
      <c r="B2319">
        <v>4778</v>
      </c>
      <c r="C2319" t="s">
        <v>1273</v>
      </c>
      <c r="D2319" s="250" t="str">
        <f>IF('P66'!G32&lt;&gt;"",'P66'!G32,"")</f>
        <v/>
      </c>
      <c r="E2319" t="s">
        <v>647</v>
      </c>
      <c r="F2319" t="s">
        <v>1264</v>
      </c>
    </row>
    <row r="2320" spans="1:6" x14ac:dyDescent="0.2">
      <c r="A2320" t="s">
        <v>1262</v>
      </c>
      <c r="B2320">
        <v>4781</v>
      </c>
      <c r="C2320" t="s">
        <v>1274</v>
      </c>
      <c r="D2320" s="244" t="str">
        <f>IF('P66'!C33&lt;&gt;"",'P66'!C33,"")</f>
        <v/>
      </c>
      <c r="E2320" t="s">
        <v>647</v>
      </c>
      <c r="F2320" t="s">
        <v>948</v>
      </c>
    </row>
    <row r="2321" spans="1:6" x14ac:dyDescent="0.2">
      <c r="A2321" t="s">
        <v>1262</v>
      </c>
      <c r="B2321">
        <v>4782</v>
      </c>
      <c r="C2321" t="s">
        <v>1275</v>
      </c>
      <c r="D2321" s="237" t="str">
        <f>IF('P66'!E33&lt;&gt;"",'P66'!E33,"")</f>
        <v/>
      </c>
      <c r="E2321" t="s">
        <v>647</v>
      </c>
      <c r="F2321" t="s">
        <v>651</v>
      </c>
    </row>
    <row r="2322" spans="1:6" x14ac:dyDescent="0.2">
      <c r="A2322" t="s">
        <v>1262</v>
      </c>
      <c r="B2322">
        <v>4783</v>
      </c>
      <c r="C2322" t="s">
        <v>1276</v>
      </c>
      <c r="D2322" s="250" t="str">
        <f>IF('P66'!G33&lt;&gt;"",'P66'!G33,"")</f>
        <v/>
      </c>
      <c r="E2322" t="s">
        <v>647</v>
      </c>
      <c r="F2322" t="s">
        <v>1264</v>
      </c>
    </row>
    <row r="2323" spans="1:6" x14ac:dyDescent="0.2">
      <c r="A2323" t="s">
        <v>1262</v>
      </c>
      <c r="B2323">
        <v>4788</v>
      </c>
      <c r="C2323" t="s">
        <v>1277</v>
      </c>
      <c r="D2323" s="250">
        <f>IF('P66'!G34&lt;&gt;"",'P66'!G34,"")</f>
        <v>0</v>
      </c>
      <c r="E2323" t="s">
        <v>647</v>
      </c>
      <c r="F2323" t="s">
        <v>1264</v>
      </c>
    </row>
    <row r="2324" spans="1:6" x14ac:dyDescent="0.2">
      <c r="A2324" t="s">
        <v>1262</v>
      </c>
      <c r="B2324">
        <v>4811</v>
      </c>
      <c r="C2324" t="s">
        <v>1278</v>
      </c>
      <c r="D2324" s="250">
        <f>IF('P66'!O38&lt;&gt;"",'P66'!O38,"")</f>
        <v>1000000</v>
      </c>
      <c r="E2324" t="s">
        <v>647</v>
      </c>
      <c r="F2324" t="s">
        <v>1264</v>
      </c>
    </row>
    <row r="2325" spans="1:6" x14ac:dyDescent="0.2">
      <c r="A2325" t="s">
        <v>1279</v>
      </c>
      <c r="B2325">
        <v>4819</v>
      </c>
      <c r="C2325" t="s">
        <v>706</v>
      </c>
      <c r="D2325" s="244" t="str">
        <f>IF('P67'!D4&lt;&gt;"",'P67'!D4,"")</f>
        <v/>
      </c>
      <c r="E2325" t="s">
        <v>647</v>
      </c>
      <c r="F2325" t="s">
        <v>948</v>
      </c>
    </row>
    <row r="2326" spans="1:6" x14ac:dyDescent="0.2">
      <c r="A2326" t="s">
        <v>1279</v>
      </c>
      <c r="B2326">
        <v>4823</v>
      </c>
      <c r="C2326" t="s">
        <v>673</v>
      </c>
      <c r="D2326" s="244" t="str">
        <f>IF('P67'!D5&lt;&gt;"",'P67'!D5,"")</f>
        <v/>
      </c>
      <c r="E2326" t="s">
        <v>647</v>
      </c>
      <c r="F2326" t="s">
        <v>948</v>
      </c>
    </row>
    <row r="2327" spans="1:6" x14ac:dyDescent="0.2">
      <c r="A2327" t="s">
        <v>1279</v>
      </c>
      <c r="B2327">
        <v>4827</v>
      </c>
      <c r="C2327" t="s">
        <v>675</v>
      </c>
      <c r="D2327" s="244" t="str">
        <f>IF('P67'!D6&lt;&gt;"",'P67'!D6,"")</f>
        <v/>
      </c>
      <c r="E2327" t="s">
        <v>647</v>
      </c>
      <c r="F2327" t="s">
        <v>948</v>
      </c>
    </row>
    <row r="2328" spans="1:6" x14ac:dyDescent="0.2">
      <c r="A2328" t="s">
        <v>1279</v>
      </c>
      <c r="B2328">
        <v>4831</v>
      </c>
      <c r="C2328" t="s">
        <v>677</v>
      </c>
      <c r="D2328" s="244" t="str">
        <f>IF('P67'!D7&lt;&gt;"",'P67'!D7,"")</f>
        <v/>
      </c>
      <c r="E2328" t="s">
        <v>647</v>
      </c>
      <c r="F2328" t="s">
        <v>948</v>
      </c>
    </row>
    <row r="2329" spans="1:6" x14ac:dyDescent="0.2">
      <c r="A2329" t="s">
        <v>1279</v>
      </c>
      <c r="B2329">
        <v>4835</v>
      </c>
      <c r="C2329" t="s">
        <v>679</v>
      </c>
      <c r="D2329" s="244" t="str">
        <f>IF('P67'!D8&lt;&gt;"",'P67'!D8,"")</f>
        <v/>
      </c>
      <c r="E2329" t="s">
        <v>647</v>
      </c>
      <c r="F2329" t="s">
        <v>948</v>
      </c>
    </row>
    <row r="2330" spans="1:6" x14ac:dyDescent="0.2">
      <c r="A2330" t="s">
        <v>1279</v>
      </c>
      <c r="B2330">
        <v>4839</v>
      </c>
      <c r="C2330" t="s">
        <v>681</v>
      </c>
      <c r="D2330" s="244">
        <f>IF('P67'!D9&lt;&gt;"",'P67'!D9,"")</f>
        <v>0</v>
      </c>
      <c r="E2330" t="s">
        <v>647</v>
      </c>
      <c r="F2330" t="s">
        <v>948</v>
      </c>
    </row>
    <row r="2331" spans="1:6" x14ac:dyDescent="0.2">
      <c r="A2331" t="s">
        <v>1279</v>
      </c>
      <c r="B2331">
        <v>4844</v>
      </c>
      <c r="C2331" t="s">
        <v>683</v>
      </c>
      <c r="D2331" s="244" t="str">
        <f>IF('P67'!D10&lt;&gt;"",'P67'!D10,"")</f>
        <v/>
      </c>
      <c r="E2331" t="s">
        <v>647</v>
      </c>
      <c r="F2331" t="s">
        <v>948</v>
      </c>
    </row>
    <row r="2332" spans="1:6" x14ac:dyDescent="0.2">
      <c r="A2332" t="s">
        <v>1279</v>
      </c>
      <c r="B2332">
        <v>4848</v>
      </c>
      <c r="C2332" t="s">
        <v>685</v>
      </c>
      <c r="D2332" s="244" t="str">
        <f>IF('P67'!D11&lt;&gt;"",'P67'!D11,"")</f>
        <v/>
      </c>
      <c r="E2332" t="s">
        <v>647</v>
      </c>
      <c r="F2332" t="s">
        <v>948</v>
      </c>
    </row>
    <row r="2333" spans="1:6" x14ac:dyDescent="0.2">
      <c r="A2333" t="s">
        <v>1279</v>
      </c>
      <c r="B2333">
        <v>4852</v>
      </c>
      <c r="C2333" t="s">
        <v>687</v>
      </c>
      <c r="D2333" s="244" t="str">
        <f>IF('P67'!D12&lt;&gt;"",'P67'!D12,"")</f>
        <v/>
      </c>
      <c r="E2333" t="s">
        <v>647</v>
      </c>
      <c r="F2333" t="s">
        <v>948</v>
      </c>
    </row>
    <row r="2334" spans="1:6" x14ac:dyDescent="0.2">
      <c r="A2334" t="s">
        <v>1279</v>
      </c>
      <c r="B2334">
        <v>4856</v>
      </c>
      <c r="C2334" t="s">
        <v>689</v>
      </c>
      <c r="D2334" s="244" t="str">
        <f>IF('P67'!D13&lt;&gt;"",'P67'!D13,"")</f>
        <v/>
      </c>
      <c r="E2334" t="s">
        <v>647</v>
      </c>
      <c r="F2334" t="s">
        <v>948</v>
      </c>
    </row>
    <row r="2335" spans="1:6" x14ac:dyDescent="0.2">
      <c r="A2335" t="s">
        <v>1279</v>
      </c>
      <c r="B2335">
        <v>4860</v>
      </c>
      <c r="C2335" t="s">
        <v>691</v>
      </c>
      <c r="D2335" s="244">
        <f>IF('P67'!D14&lt;&gt;"",'P67'!D14,"")</f>
        <v>0</v>
      </c>
      <c r="E2335" t="s">
        <v>647</v>
      </c>
      <c r="F2335" t="s">
        <v>948</v>
      </c>
    </row>
    <row r="2336" spans="1:6" x14ac:dyDescent="0.2">
      <c r="A2336" t="s">
        <v>1279</v>
      </c>
      <c r="B2336">
        <v>4864</v>
      </c>
      <c r="C2336" t="s">
        <v>693</v>
      </c>
      <c r="D2336" s="244">
        <f>IF('P67'!D15&lt;&gt;"",'P67'!D15,"")</f>
        <v>0</v>
      </c>
      <c r="E2336" t="s">
        <v>647</v>
      </c>
      <c r="F2336" t="s">
        <v>948</v>
      </c>
    </row>
    <row r="2337" spans="1:6" x14ac:dyDescent="0.2">
      <c r="A2337" t="s">
        <v>1279</v>
      </c>
      <c r="B2337">
        <v>4868</v>
      </c>
      <c r="C2337" t="s">
        <v>695</v>
      </c>
      <c r="D2337" s="244" t="str">
        <f>IF('P67'!D16&lt;&gt;"",'P67'!D16,"")</f>
        <v/>
      </c>
      <c r="E2337" t="s">
        <v>647</v>
      </c>
      <c r="F2337" t="s">
        <v>948</v>
      </c>
    </row>
    <row r="2338" spans="1:6" x14ac:dyDescent="0.2">
      <c r="A2338" t="s">
        <v>1279</v>
      </c>
      <c r="B2338">
        <v>4872</v>
      </c>
      <c r="C2338" t="s">
        <v>697</v>
      </c>
      <c r="D2338" s="244">
        <f>IF('P67'!D17&lt;&gt;"",'P67'!D17,"")</f>
        <v>0</v>
      </c>
      <c r="E2338" t="s">
        <v>647</v>
      </c>
      <c r="F2338" t="s">
        <v>948</v>
      </c>
    </row>
    <row r="2339" spans="1:6" x14ac:dyDescent="0.2">
      <c r="A2339" t="s">
        <v>1279</v>
      </c>
      <c r="B2339">
        <v>4876</v>
      </c>
      <c r="C2339" t="s">
        <v>701</v>
      </c>
      <c r="D2339" s="240" t="str">
        <f>IF('P67'!D18&lt;&gt;"",'P67'!D18,"")</f>
        <v/>
      </c>
      <c r="E2339" t="s">
        <v>647</v>
      </c>
      <c r="F2339" s="241">
        <v>0</v>
      </c>
    </row>
    <row r="2340" spans="1:6" x14ac:dyDescent="0.2">
      <c r="A2340" t="s">
        <v>1279</v>
      </c>
      <c r="B2340">
        <v>4880</v>
      </c>
      <c r="C2340" t="s">
        <v>771</v>
      </c>
      <c r="D2340" s="240" t="str">
        <f>IF('P67'!D19&lt;&gt;"",'P67'!D19,"")</f>
        <v/>
      </c>
      <c r="E2340" t="s">
        <v>647</v>
      </c>
      <c r="F2340" s="241">
        <v>0</v>
      </c>
    </row>
  </sheetData>
  <phoneticPr fontId="3"/>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30">
    <pageSetUpPr fitToPage="1"/>
  </sheetPr>
  <dimension ref="A1:G59"/>
  <sheetViews>
    <sheetView view="pageBreakPreview" zoomScale="64" zoomScaleNormal="60" zoomScaleSheetLayoutView="64" workbookViewId="0">
      <selection activeCell="J23" sqref="J23"/>
    </sheetView>
  </sheetViews>
  <sheetFormatPr defaultRowHeight="14" x14ac:dyDescent="0.2"/>
  <cols>
    <col min="1" max="1" width="3.26953125" style="300" customWidth="1"/>
    <col min="2" max="2" width="60.6328125" style="300" customWidth="1"/>
    <col min="3" max="3" width="13.90625" style="300" bestFit="1" customWidth="1"/>
    <col min="4" max="4" width="3.36328125" style="300" customWidth="1"/>
    <col min="5" max="5" width="60.6328125" style="300" customWidth="1"/>
    <col min="6" max="6" width="13.90625" style="300" bestFit="1" customWidth="1"/>
    <col min="7" max="7" width="20.36328125" style="300" customWidth="1"/>
    <col min="8" max="16384" width="8.7265625" style="378"/>
  </cols>
  <sheetData>
    <row r="1" spans="1:7" ht="23.5" x14ac:dyDescent="0.2">
      <c r="A1" s="1357" t="s">
        <v>1904</v>
      </c>
      <c r="B1" s="1357"/>
      <c r="C1" s="1357"/>
      <c r="D1" s="1357"/>
      <c r="E1" s="1357"/>
      <c r="F1" s="1357"/>
      <c r="G1" s="1357"/>
    </row>
    <row r="2" spans="1:7" ht="6.65" customHeight="1" x14ac:dyDescent="0.2">
      <c r="A2" s="299"/>
      <c r="B2" s="299"/>
      <c r="C2" s="299"/>
      <c r="D2" s="299"/>
      <c r="E2" s="299"/>
      <c r="F2" s="299"/>
      <c r="G2" s="299"/>
    </row>
    <row r="3" spans="1:7" ht="23.5" x14ac:dyDescent="0.2">
      <c r="A3" s="298"/>
      <c r="B3" s="325" t="s">
        <v>1582</v>
      </c>
      <c r="C3" s="298" t="str">
        <f>IF('P0(世田谷区)'!C5&lt;&gt;"",'P0(世田谷区)'!C5,"")</f>
        <v/>
      </c>
      <c r="D3" s="298"/>
      <c r="E3" s="298"/>
      <c r="F3" s="298"/>
      <c r="G3" s="298"/>
    </row>
    <row r="4" spans="1:7" x14ac:dyDescent="0.2">
      <c r="A4" s="1358" t="s">
        <v>1408</v>
      </c>
      <c r="B4" s="1358"/>
      <c r="C4" s="1358"/>
      <c r="D4" s="1358" t="s">
        <v>1409</v>
      </c>
      <c r="E4" s="1358"/>
      <c r="F4" s="1358"/>
      <c r="G4" s="1359" t="s">
        <v>1410</v>
      </c>
    </row>
    <row r="5" spans="1:7" x14ac:dyDescent="0.2">
      <c r="A5" s="315"/>
      <c r="B5" s="303" t="s">
        <v>1581</v>
      </c>
      <c r="C5" s="915" t="s">
        <v>1411</v>
      </c>
      <c r="D5" s="315"/>
      <c r="E5" s="303" t="s">
        <v>1581</v>
      </c>
      <c r="F5" s="915" t="s">
        <v>1412</v>
      </c>
      <c r="G5" s="1359"/>
    </row>
    <row r="6" spans="1:7" x14ac:dyDescent="0.2">
      <c r="A6" s="302" t="s">
        <v>1535</v>
      </c>
      <c r="B6" s="303"/>
      <c r="C6" s="301">
        <f>SUM(C7:C9)</f>
        <v>0</v>
      </c>
      <c r="D6" s="304" t="s">
        <v>1413</v>
      </c>
      <c r="E6" s="303"/>
      <c r="F6" s="301">
        <f>SUM(F7:F12)</f>
        <v>0</v>
      </c>
      <c r="G6" s="305"/>
    </row>
    <row r="7" spans="1:7" x14ac:dyDescent="0.2">
      <c r="A7" s="302"/>
      <c r="B7" s="306" t="s">
        <v>1536</v>
      </c>
      <c r="C7" s="318"/>
      <c r="D7" s="307"/>
      <c r="E7" s="306" t="s">
        <v>1414</v>
      </c>
      <c r="F7" s="318"/>
      <c r="G7" s="307"/>
    </row>
    <row r="8" spans="1:7" x14ac:dyDescent="0.2">
      <c r="A8" s="302"/>
      <c r="B8" s="307" t="s">
        <v>1415</v>
      </c>
      <c r="C8" s="322"/>
      <c r="D8" s="307"/>
      <c r="E8" s="308" t="s">
        <v>1416</v>
      </c>
      <c r="F8" s="319"/>
      <c r="G8" s="307"/>
    </row>
    <row r="9" spans="1:7" x14ac:dyDescent="0.2">
      <c r="A9" s="309"/>
      <c r="B9" s="310" t="s">
        <v>1417</v>
      </c>
      <c r="C9" s="320"/>
      <c r="D9" s="307"/>
      <c r="E9" s="308" t="s">
        <v>1418</v>
      </c>
      <c r="F9" s="319"/>
      <c r="G9" s="307"/>
    </row>
    <row r="10" spans="1:7" x14ac:dyDescent="0.2">
      <c r="A10" s="311" t="s">
        <v>1419</v>
      </c>
      <c r="B10" s="312"/>
      <c r="C10" s="313">
        <f>SUM(C11:C13)</f>
        <v>0</v>
      </c>
      <c r="D10" s="307"/>
      <c r="E10" s="308" t="s">
        <v>1420</v>
      </c>
      <c r="F10" s="319"/>
      <c r="G10" s="307"/>
    </row>
    <row r="11" spans="1:7" x14ac:dyDescent="0.2">
      <c r="A11" s="302"/>
      <c r="B11" s="306" t="s">
        <v>1421</v>
      </c>
      <c r="C11" s="318"/>
      <c r="D11" s="307"/>
      <c r="E11" s="308" t="s">
        <v>1422</v>
      </c>
      <c r="F11" s="319"/>
      <c r="G11" s="307"/>
    </row>
    <row r="12" spans="1:7" x14ac:dyDescent="0.2">
      <c r="A12" s="302"/>
      <c r="B12" s="308" t="s">
        <v>1423</v>
      </c>
      <c r="C12" s="319"/>
      <c r="D12" s="313"/>
      <c r="E12" s="310" t="s">
        <v>1424</v>
      </c>
      <c r="F12" s="320"/>
      <c r="G12" s="307"/>
    </row>
    <row r="13" spans="1:7" x14ac:dyDescent="0.2">
      <c r="A13" s="309"/>
      <c r="B13" s="310" t="s">
        <v>1425</v>
      </c>
      <c r="C13" s="320"/>
      <c r="D13" s="304" t="s">
        <v>1426</v>
      </c>
      <c r="E13" s="303"/>
      <c r="F13" s="301">
        <f>SUM(F14:F23)</f>
        <v>0</v>
      </c>
      <c r="G13" s="307"/>
    </row>
    <row r="14" spans="1:7" x14ac:dyDescent="0.2">
      <c r="A14" s="314" t="s">
        <v>1427</v>
      </c>
      <c r="B14" s="314"/>
      <c r="C14" s="321"/>
      <c r="D14" s="307" t="s">
        <v>1428</v>
      </c>
      <c r="E14" s="306" t="s">
        <v>1429</v>
      </c>
      <c r="F14" s="318"/>
      <c r="G14" s="307"/>
    </row>
    <row r="15" spans="1:7" x14ac:dyDescent="0.2">
      <c r="A15" s="314" t="s">
        <v>1430</v>
      </c>
      <c r="B15" s="314"/>
      <c r="C15" s="321"/>
      <c r="D15" s="307"/>
      <c r="E15" s="308" t="s">
        <v>1431</v>
      </c>
      <c r="F15" s="319"/>
      <c r="G15" s="307"/>
    </row>
    <row r="16" spans="1:7" x14ac:dyDescent="0.2">
      <c r="A16" s="314" t="s">
        <v>1432</v>
      </c>
      <c r="B16" s="314"/>
      <c r="C16" s="321"/>
      <c r="D16" s="307"/>
      <c r="E16" s="308" t="s">
        <v>1433</v>
      </c>
      <c r="F16" s="319"/>
      <c r="G16" s="307"/>
    </row>
    <row r="17" spans="1:7" x14ac:dyDescent="0.2">
      <c r="A17" s="314" t="s">
        <v>1434</v>
      </c>
      <c r="B17" s="314"/>
      <c r="C17" s="321"/>
      <c r="D17" s="307" t="s">
        <v>1428</v>
      </c>
      <c r="E17" s="308" t="s">
        <v>1435</v>
      </c>
      <c r="F17" s="319"/>
      <c r="G17" s="307"/>
    </row>
    <row r="18" spans="1:7" x14ac:dyDescent="0.2">
      <c r="A18" s="314" t="s">
        <v>1436</v>
      </c>
      <c r="B18" s="314"/>
      <c r="C18" s="321"/>
      <c r="D18" s="307"/>
      <c r="E18" s="308" t="s">
        <v>1437</v>
      </c>
      <c r="F18" s="319"/>
      <c r="G18" s="307"/>
    </row>
    <row r="19" spans="1:7" x14ac:dyDescent="0.2">
      <c r="A19" s="314" t="s">
        <v>1438</v>
      </c>
      <c r="B19" s="314"/>
      <c r="C19" s="321"/>
      <c r="D19" s="307"/>
      <c r="E19" s="308" t="s">
        <v>1439</v>
      </c>
      <c r="F19" s="319"/>
      <c r="G19" s="307"/>
    </row>
    <row r="20" spans="1:7" x14ac:dyDescent="0.2">
      <c r="A20" s="305"/>
      <c r="B20" s="305"/>
      <c r="C20" s="305"/>
      <c r="D20" s="307"/>
      <c r="E20" s="308" t="s">
        <v>1440</v>
      </c>
      <c r="F20" s="319"/>
      <c r="G20" s="307"/>
    </row>
    <row r="21" spans="1:7" x14ac:dyDescent="0.2">
      <c r="A21" s="307"/>
      <c r="B21" s="307"/>
      <c r="C21" s="307"/>
      <c r="D21" s="307"/>
      <c r="E21" s="308" t="s">
        <v>1441</v>
      </c>
      <c r="F21" s="319"/>
      <c r="G21" s="307"/>
    </row>
    <row r="22" spans="1:7" x14ac:dyDescent="0.2">
      <c r="A22" s="307"/>
      <c r="B22" s="307"/>
      <c r="C22" s="307"/>
      <c r="D22" s="307" t="s">
        <v>1428</v>
      </c>
      <c r="E22" s="308" t="s">
        <v>1442</v>
      </c>
      <c r="F22" s="319"/>
      <c r="G22" s="307"/>
    </row>
    <row r="23" spans="1:7" x14ac:dyDescent="0.2">
      <c r="A23" s="307"/>
      <c r="B23" s="307"/>
      <c r="C23" s="307"/>
      <c r="D23" s="313"/>
      <c r="E23" s="310" t="s">
        <v>1443</v>
      </c>
      <c r="F23" s="320"/>
      <c r="G23" s="307"/>
    </row>
    <row r="24" spans="1:7" x14ac:dyDescent="0.2">
      <c r="A24" s="307"/>
      <c r="B24" s="307"/>
      <c r="C24" s="307"/>
      <c r="D24" s="304" t="s">
        <v>1444</v>
      </c>
      <c r="E24" s="303"/>
      <c r="F24" s="301">
        <f>SUM(F25:F42)</f>
        <v>0</v>
      </c>
      <c r="G24" s="307"/>
    </row>
    <row r="25" spans="1:7" x14ac:dyDescent="0.2">
      <c r="A25" s="307"/>
      <c r="B25" s="307"/>
      <c r="C25" s="307"/>
      <c r="D25" s="307"/>
      <c r="E25" s="306" t="s">
        <v>1445</v>
      </c>
      <c r="F25" s="318"/>
      <c r="G25" s="307"/>
    </row>
    <row r="26" spans="1:7" x14ac:dyDescent="0.2">
      <c r="A26" s="307"/>
      <c r="B26" s="307"/>
      <c r="C26" s="307"/>
      <c r="D26" s="307"/>
      <c r="E26" s="308" t="s">
        <v>1446</v>
      </c>
      <c r="F26" s="319"/>
      <c r="G26" s="307"/>
    </row>
    <row r="27" spans="1:7" x14ac:dyDescent="0.2">
      <c r="A27" s="307"/>
      <c r="B27" s="307"/>
      <c r="C27" s="307"/>
      <c r="D27" s="307"/>
      <c r="E27" s="308" t="s">
        <v>1447</v>
      </c>
      <c r="F27" s="319"/>
      <c r="G27" s="307"/>
    </row>
    <row r="28" spans="1:7" x14ac:dyDescent="0.2">
      <c r="A28" s="307"/>
      <c r="B28" s="307"/>
      <c r="C28" s="307"/>
      <c r="D28" s="307"/>
      <c r="E28" s="308" t="s">
        <v>1448</v>
      </c>
      <c r="F28" s="319"/>
      <c r="G28" s="307"/>
    </row>
    <row r="29" spans="1:7" x14ac:dyDescent="0.2">
      <c r="A29" s="307"/>
      <c r="B29" s="307"/>
      <c r="C29" s="307"/>
      <c r="D29" s="307"/>
      <c r="E29" s="308" t="s">
        <v>1449</v>
      </c>
      <c r="F29" s="319"/>
      <c r="G29" s="307"/>
    </row>
    <row r="30" spans="1:7" x14ac:dyDescent="0.2">
      <c r="A30" s="307"/>
      <c r="B30" s="307"/>
      <c r="C30" s="307"/>
      <c r="D30" s="307"/>
      <c r="E30" s="308" t="s">
        <v>1450</v>
      </c>
      <c r="F30" s="319"/>
      <c r="G30" s="307"/>
    </row>
    <row r="31" spans="1:7" x14ac:dyDescent="0.2">
      <c r="A31" s="307"/>
      <c r="B31" s="307"/>
      <c r="C31" s="307"/>
      <c r="D31" s="307"/>
      <c r="E31" s="308" t="s">
        <v>1451</v>
      </c>
      <c r="F31" s="319"/>
      <c r="G31" s="307"/>
    </row>
    <row r="32" spans="1:7" x14ac:dyDescent="0.2">
      <c r="A32" s="307"/>
      <c r="B32" s="307"/>
      <c r="C32" s="307"/>
      <c r="D32" s="307"/>
      <c r="E32" s="308" t="s">
        <v>1452</v>
      </c>
      <c r="F32" s="319"/>
      <c r="G32" s="307"/>
    </row>
    <row r="33" spans="1:7" x14ac:dyDescent="0.2">
      <c r="A33" s="307"/>
      <c r="B33" s="307"/>
      <c r="C33" s="307"/>
      <c r="D33" s="307"/>
      <c r="E33" s="308" t="s">
        <v>1453</v>
      </c>
      <c r="F33" s="319"/>
      <c r="G33" s="307"/>
    </row>
    <row r="34" spans="1:7" x14ac:dyDescent="0.2">
      <c r="A34" s="307"/>
      <c r="B34" s="307"/>
      <c r="C34" s="307"/>
      <c r="D34" s="307"/>
      <c r="E34" s="308" t="s">
        <v>1454</v>
      </c>
      <c r="F34" s="319"/>
      <c r="G34" s="307"/>
    </row>
    <row r="35" spans="1:7" x14ac:dyDescent="0.2">
      <c r="A35" s="307"/>
      <c r="B35" s="307"/>
      <c r="C35" s="307"/>
      <c r="D35" s="307"/>
      <c r="E35" s="308" t="s">
        <v>1455</v>
      </c>
      <c r="F35" s="319"/>
      <c r="G35" s="307"/>
    </row>
    <row r="36" spans="1:7" x14ac:dyDescent="0.2">
      <c r="A36" s="307"/>
      <c r="B36" s="307"/>
      <c r="C36" s="307"/>
      <c r="D36" s="307"/>
      <c r="E36" s="308" t="s">
        <v>1456</v>
      </c>
      <c r="F36" s="319"/>
      <c r="G36" s="307"/>
    </row>
    <row r="37" spans="1:7" x14ac:dyDescent="0.2">
      <c r="A37" s="307"/>
      <c r="B37" s="307"/>
      <c r="C37" s="307"/>
      <c r="D37" s="307"/>
      <c r="E37" s="308" t="s">
        <v>1457</v>
      </c>
      <c r="F37" s="319"/>
      <c r="G37" s="307"/>
    </row>
    <row r="38" spans="1:7" x14ac:dyDescent="0.2">
      <c r="A38" s="307"/>
      <c r="B38" s="307"/>
      <c r="C38" s="307"/>
      <c r="D38" s="307"/>
      <c r="E38" s="308" t="s">
        <v>1458</v>
      </c>
      <c r="F38" s="319"/>
      <c r="G38" s="307"/>
    </row>
    <row r="39" spans="1:7" x14ac:dyDescent="0.2">
      <c r="A39" s="307"/>
      <c r="B39" s="307"/>
      <c r="C39" s="307"/>
      <c r="D39" s="307"/>
      <c r="E39" s="308" t="s">
        <v>1459</v>
      </c>
      <c r="F39" s="319"/>
      <c r="G39" s="307"/>
    </row>
    <row r="40" spans="1:7" x14ac:dyDescent="0.2">
      <c r="A40" s="307"/>
      <c r="B40" s="307"/>
      <c r="C40" s="307"/>
      <c r="D40" s="307"/>
      <c r="E40" s="308" t="s">
        <v>1460</v>
      </c>
      <c r="F40" s="319"/>
      <c r="G40" s="307"/>
    </row>
    <row r="41" spans="1:7" x14ac:dyDescent="0.2">
      <c r="A41" s="307"/>
      <c r="B41" s="307"/>
      <c r="C41" s="307"/>
      <c r="D41" s="307"/>
      <c r="E41" s="308" t="s">
        <v>1461</v>
      </c>
      <c r="F41" s="319"/>
      <c r="G41" s="307"/>
    </row>
    <row r="42" spans="1:7" x14ac:dyDescent="0.2">
      <c r="A42" s="307"/>
      <c r="B42" s="307"/>
      <c r="C42" s="307"/>
      <c r="D42" s="313"/>
      <c r="E42" s="310" t="s">
        <v>1462</v>
      </c>
      <c r="F42" s="320"/>
      <c r="G42" s="307"/>
    </row>
    <row r="43" spans="1:7" x14ac:dyDescent="0.2">
      <c r="A43" s="307"/>
      <c r="B43" s="307"/>
      <c r="C43" s="307"/>
      <c r="D43" s="315" t="s">
        <v>1463</v>
      </c>
      <c r="E43" s="303"/>
      <c r="F43" s="321"/>
      <c r="G43" s="307"/>
    </row>
    <row r="44" spans="1:7" x14ac:dyDescent="0.2">
      <c r="A44" s="307"/>
      <c r="B44" s="307"/>
      <c r="C44" s="307"/>
      <c r="D44" s="315" t="s">
        <v>1464</v>
      </c>
      <c r="E44" s="303"/>
      <c r="F44" s="321"/>
      <c r="G44" s="307"/>
    </row>
    <row r="45" spans="1:7" x14ac:dyDescent="0.2">
      <c r="A45" s="307"/>
      <c r="B45" s="307"/>
      <c r="C45" s="307"/>
      <c r="D45" s="315" t="s">
        <v>1465</v>
      </c>
      <c r="E45" s="303"/>
      <c r="F45" s="321"/>
      <c r="G45" s="307"/>
    </row>
    <row r="46" spans="1:7" x14ac:dyDescent="0.2">
      <c r="A46" s="313"/>
      <c r="B46" s="313"/>
      <c r="C46" s="313"/>
      <c r="D46" s="315" t="s">
        <v>1466</v>
      </c>
      <c r="E46" s="303"/>
      <c r="F46" s="321"/>
      <c r="G46" s="313"/>
    </row>
    <row r="47" spans="1:7" x14ac:dyDescent="0.2">
      <c r="A47" s="301" t="s">
        <v>1467</v>
      </c>
      <c r="B47" s="301"/>
      <c r="C47" s="321"/>
      <c r="D47" s="315" t="s">
        <v>1468</v>
      </c>
      <c r="E47" s="303"/>
      <c r="F47" s="321"/>
      <c r="G47" s="301">
        <f>C47-F47</f>
        <v>0</v>
      </c>
    </row>
    <row r="48" spans="1:7" x14ac:dyDescent="0.2">
      <c r="A48" s="314"/>
      <c r="B48" s="323" t="s">
        <v>1577</v>
      </c>
      <c r="C48" s="301">
        <f>SUM(C6,C10,C14,C15,C16,C17,C18,C19,C47)</f>
        <v>0</v>
      </c>
      <c r="D48" s="315"/>
      <c r="E48" s="324" t="s">
        <v>1580</v>
      </c>
      <c r="F48" s="301">
        <f>SUM(F6,F13,F24,F43,F44,F45,F46,F47)</f>
        <v>0</v>
      </c>
      <c r="G48" s="301">
        <f>C48-F48</f>
        <v>0</v>
      </c>
    </row>
    <row r="49" spans="1:7" x14ac:dyDescent="0.2">
      <c r="A49" s="301" t="s">
        <v>1537</v>
      </c>
      <c r="B49" s="301"/>
      <c r="C49" s="321"/>
      <c r="D49" s="315" t="s">
        <v>1469</v>
      </c>
      <c r="E49" s="303"/>
      <c r="F49" s="321"/>
      <c r="G49" s="305"/>
    </row>
    <row r="50" spans="1:7" x14ac:dyDescent="0.2">
      <c r="A50" s="301" t="s">
        <v>1470</v>
      </c>
      <c r="B50" s="301"/>
      <c r="C50" s="321"/>
      <c r="D50" s="315" t="s">
        <v>1471</v>
      </c>
      <c r="E50" s="303"/>
      <c r="F50" s="321"/>
      <c r="G50" s="307"/>
    </row>
    <row r="51" spans="1:7" x14ac:dyDescent="0.2">
      <c r="A51" s="301" t="s">
        <v>1472</v>
      </c>
      <c r="B51" s="301"/>
      <c r="C51" s="321"/>
      <c r="D51" s="315" t="s">
        <v>1473</v>
      </c>
      <c r="E51" s="303"/>
      <c r="F51" s="321"/>
      <c r="G51" s="307"/>
    </row>
    <row r="52" spans="1:7" x14ac:dyDescent="0.2">
      <c r="A52" s="301" t="s">
        <v>1474</v>
      </c>
      <c r="B52" s="301"/>
      <c r="C52" s="321"/>
      <c r="D52" s="315" t="s">
        <v>1475</v>
      </c>
      <c r="E52" s="303"/>
      <c r="F52" s="321"/>
      <c r="G52" s="307"/>
    </row>
    <row r="53" spans="1:7" x14ac:dyDescent="0.2">
      <c r="A53" s="305"/>
      <c r="B53" s="305"/>
      <c r="C53" s="305"/>
      <c r="D53" s="315" t="s">
        <v>1476</v>
      </c>
      <c r="E53" s="303"/>
      <c r="F53" s="321"/>
      <c r="G53" s="307"/>
    </row>
    <row r="54" spans="1:7" x14ac:dyDescent="0.2">
      <c r="A54" s="313"/>
      <c r="B54" s="313"/>
      <c r="C54" s="313"/>
      <c r="D54" s="315" t="s">
        <v>1477</v>
      </c>
      <c r="E54" s="303"/>
      <c r="F54" s="321"/>
      <c r="G54" s="313"/>
    </row>
    <row r="55" spans="1:7" x14ac:dyDescent="0.2">
      <c r="A55" s="315"/>
      <c r="B55" s="324" t="s">
        <v>1578</v>
      </c>
      <c r="C55" s="301">
        <f>SUM(C49,C50,C51,C52)</f>
        <v>0</v>
      </c>
      <c r="D55" s="315"/>
      <c r="E55" s="324" t="s">
        <v>1579</v>
      </c>
      <c r="F55" s="301">
        <f>SUM(F49,F50,F51,F52,F53,F54)</f>
        <v>0</v>
      </c>
      <c r="G55" s="301">
        <f>C55-F55</f>
        <v>0</v>
      </c>
    </row>
    <row r="56" spans="1:7" x14ac:dyDescent="0.2">
      <c r="A56" s="316"/>
      <c r="B56" s="916" t="s">
        <v>542</v>
      </c>
      <c r="C56" s="301">
        <f>SUM(C48,C55)</f>
        <v>0</v>
      </c>
      <c r="D56" s="315"/>
      <c r="E56" s="916" t="s">
        <v>542</v>
      </c>
      <c r="F56" s="301">
        <f>SUM(F48,F55)</f>
        <v>0</v>
      </c>
      <c r="G56" s="301">
        <f>C56-F56</f>
        <v>0</v>
      </c>
    </row>
    <row r="57" spans="1:7" x14ac:dyDescent="0.2">
      <c r="A57" s="300" t="s">
        <v>1478</v>
      </c>
    </row>
    <row r="58" spans="1:7" x14ac:dyDescent="0.2">
      <c r="A58" s="300" t="s">
        <v>1479</v>
      </c>
    </row>
    <row r="59" spans="1:7" x14ac:dyDescent="0.2">
      <c r="A59" s="300" t="s">
        <v>1480</v>
      </c>
    </row>
  </sheetData>
  <sheetProtection formatRows="0"/>
  <mergeCells count="4">
    <mergeCell ref="A1:G1"/>
    <mergeCell ref="A4:C4"/>
    <mergeCell ref="D4:F4"/>
    <mergeCell ref="G4:G5"/>
  </mergeCells>
  <phoneticPr fontId="3"/>
  <pageMargins left="1.05" right="0.70866141732283472" top="0.35" bottom="0.37" header="0.21" footer="0.19685039370078741"/>
  <pageSetup paperSize="9" scale="69" orientation="landscape" r:id="rId1"/>
  <headerFooter>
    <oddFooter>&amp;C&amp;A</oddFooter>
  </headerFooter>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33"/>
  <dimension ref="A1"/>
  <sheetViews>
    <sheetView workbookViewId="0"/>
  </sheetViews>
  <sheetFormatPr defaultRowHeight="13" x14ac:dyDescent="0.2"/>
  <sheetData/>
  <phoneticPr fontId="3"/>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35"/>
  <dimension ref="A1"/>
  <sheetViews>
    <sheetView workbookViewId="0"/>
  </sheetViews>
  <sheetFormatPr defaultRowHeight="13" x14ac:dyDescent="0.2"/>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M21"/>
  <sheetViews>
    <sheetView showGridLines="0" showZeros="0" view="pageBreakPreview" zoomScale="61" zoomScaleNormal="100" zoomScaleSheetLayoutView="61" workbookViewId="0">
      <selection activeCell="S16" sqref="S16"/>
    </sheetView>
  </sheetViews>
  <sheetFormatPr defaultColWidth="9" defaultRowHeight="23.15" customHeight="1" x14ac:dyDescent="0.2"/>
  <cols>
    <col min="1" max="1" width="9.7265625" style="408" customWidth="1"/>
    <col min="2" max="2" width="5.08984375" style="408" customWidth="1"/>
    <col min="3" max="3" width="29" style="408" bestFit="1" customWidth="1"/>
    <col min="4" max="7" width="10.26953125" style="408" customWidth="1"/>
    <col min="8" max="9" width="10.6328125" style="408" customWidth="1"/>
    <col min="10" max="10" width="5.08984375" style="408" customWidth="1"/>
    <col min="11" max="11" width="7.90625" style="408" customWidth="1"/>
    <col min="12" max="12" width="5.6328125" style="408" customWidth="1"/>
    <col min="13" max="13" width="10.453125" style="408" customWidth="1"/>
    <col min="14" max="16384" width="9" style="408"/>
  </cols>
  <sheetData>
    <row r="1" spans="1:13" ht="23.15" customHeight="1" x14ac:dyDescent="0.2">
      <c r="A1" s="398" t="s">
        <v>93</v>
      </c>
      <c r="B1" s="398"/>
      <c r="C1" s="409"/>
    </row>
    <row r="2" spans="1:13" s="409" customFormat="1" ht="23.15" customHeight="1" x14ac:dyDescent="0.2">
      <c r="A2" s="944" t="s">
        <v>143</v>
      </c>
      <c r="B2" s="948"/>
      <c r="C2" s="945"/>
      <c r="D2" s="889" t="s">
        <v>441</v>
      </c>
      <c r="E2" s="889" t="s">
        <v>442</v>
      </c>
      <c r="F2" s="889" t="s">
        <v>443</v>
      </c>
      <c r="G2" s="889" t="s">
        <v>444</v>
      </c>
      <c r="H2" s="368" t="s">
        <v>445</v>
      </c>
      <c r="I2" s="876"/>
      <c r="J2" s="410"/>
      <c r="K2" s="411" t="s">
        <v>34</v>
      </c>
      <c r="L2" s="944" t="s">
        <v>446</v>
      </c>
      <c r="M2" s="945"/>
    </row>
    <row r="3" spans="1:13" s="409" customFormat="1" ht="23.15" customHeight="1" x14ac:dyDescent="0.2">
      <c r="A3" s="949"/>
      <c r="B3" s="950"/>
      <c r="C3" s="951"/>
      <c r="D3" s="383"/>
      <c r="E3" s="383"/>
      <c r="F3" s="383"/>
      <c r="G3" s="383"/>
      <c r="H3" s="875" t="s">
        <v>18</v>
      </c>
      <c r="I3" s="330" t="s">
        <v>19</v>
      </c>
      <c r="J3" s="412"/>
      <c r="K3" s="413"/>
      <c r="L3" s="946"/>
      <c r="M3" s="947"/>
    </row>
    <row r="4" spans="1:13" s="409" customFormat="1" ht="25.5" customHeight="1" x14ac:dyDescent="0.2">
      <c r="A4" s="414" t="s">
        <v>1845</v>
      </c>
      <c r="B4" s="415"/>
      <c r="C4" s="416"/>
      <c r="D4" s="417"/>
      <c r="E4" s="417"/>
      <c r="F4" s="417"/>
      <c r="G4" s="417"/>
      <c r="H4" s="878"/>
      <c r="I4" s="417"/>
      <c r="J4" s="418" t="s">
        <v>165</v>
      </c>
      <c r="K4" s="419">
        <f t="shared" ref="K4:K9" si="0">SUM(D4:I4)</f>
        <v>0</v>
      </c>
      <c r="L4" s="952"/>
      <c r="M4" s="953"/>
    </row>
    <row r="5" spans="1:13" s="409" customFormat="1" ht="25.5" customHeight="1" x14ac:dyDescent="0.2">
      <c r="A5" s="960" t="s">
        <v>1846</v>
      </c>
      <c r="B5" s="883" t="s">
        <v>154</v>
      </c>
      <c r="C5" s="420"/>
      <c r="D5" s="417"/>
      <c r="E5" s="417"/>
      <c r="F5" s="417"/>
      <c r="G5" s="417"/>
      <c r="H5" s="878"/>
      <c r="I5" s="417"/>
      <c r="J5" s="421" t="s">
        <v>4</v>
      </c>
      <c r="K5" s="419">
        <f t="shared" si="0"/>
        <v>0</v>
      </c>
      <c r="L5" s="422" t="s">
        <v>1334</v>
      </c>
      <c r="M5" s="423">
        <f>IFERROR(K7/K6,0)</f>
        <v>0</v>
      </c>
    </row>
    <row r="6" spans="1:13" s="409" customFormat="1" ht="25.5" customHeight="1" x14ac:dyDescent="0.2">
      <c r="A6" s="940"/>
      <c r="B6" s="424" t="s">
        <v>1331</v>
      </c>
      <c r="C6" s="425"/>
      <c r="D6" s="426"/>
      <c r="E6" s="426"/>
      <c r="F6" s="426"/>
      <c r="G6" s="426"/>
      <c r="H6" s="427"/>
      <c r="I6" s="426"/>
      <c r="J6" s="422" t="s">
        <v>5</v>
      </c>
      <c r="K6" s="428">
        <f t="shared" si="0"/>
        <v>0</v>
      </c>
      <c r="L6" s="422" t="s">
        <v>1333</v>
      </c>
      <c r="M6" s="429">
        <f>IFERROR(K7/K6,0)</f>
        <v>0</v>
      </c>
    </row>
    <row r="7" spans="1:13" s="409" customFormat="1" ht="25.5" customHeight="1" x14ac:dyDescent="0.2">
      <c r="A7" s="940"/>
      <c r="B7" s="430" t="s">
        <v>1330</v>
      </c>
      <c r="C7" s="431"/>
      <c r="D7" s="417"/>
      <c r="E7" s="417"/>
      <c r="F7" s="417"/>
      <c r="G7" s="417"/>
      <c r="H7" s="878"/>
      <c r="I7" s="417"/>
      <c r="J7" s="421" t="s">
        <v>1332</v>
      </c>
      <c r="K7" s="432">
        <f t="shared" si="0"/>
        <v>0</v>
      </c>
      <c r="L7" s="942"/>
      <c r="M7" s="943"/>
    </row>
    <row r="8" spans="1:13" s="409" customFormat="1" ht="25.5" customHeight="1" x14ac:dyDescent="0.2">
      <c r="A8" s="940"/>
      <c r="B8" s="961"/>
      <c r="C8" s="433" t="s">
        <v>1337</v>
      </c>
      <c r="D8" s="434"/>
      <c r="E8" s="434"/>
      <c r="F8" s="434"/>
      <c r="G8" s="434"/>
      <c r="H8" s="435"/>
      <c r="I8" s="434"/>
      <c r="J8" s="436" t="s">
        <v>168</v>
      </c>
      <c r="K8" s="437">
        <f t="shared" si="0"/>
        <v>0</v>
      </c>
      <c r="L8" s="954"/>
      <c r="M8" s="955"/>
    </row>
    <row r="9" spans="1:13" s="409" customFormat="1" ht="25.5" customHeight="1" x14ac:dyDescent="0.2">
      <c r="A9" s="940"/>
      <c r="B9" s="962"/>
      <c r="C9" s="438" t="s">
        <v>1338</v>
      </c>
      <c r="D9" s="439"/>
      <c r="E9" s="439"/>
      <c r="F9" s="439"/>
      <c r="G9" s="439"/>
      <c r="H9" s="440"/>
      <c r="I9" s="439"/>
      <c r="J9" s="441" t="s">
        <v>168</v>
      </c>
      <c r="K9" s="442">
        <f t="shared" si="0"/>
        <v>0</v>
      </c>
      <c r="L9" s="956"/>
      <c r="M9" s="957"/>
    </row>
    <row r="10" spans="1:13" s="409" customFormat="1" ht="25.5" customHeight="1" x14ac:dyDescent="0.2">
      <c r="A10" s="941"/>
      <c r="B10" s="963"/>
      <c r="C10" s="443" t="s">
        <v>1340</v>
      </c>
      <c r="D10" s="444"/>
      <c r="E10" s="444"/>
      <c r="F10" s="444"/>
      <c r="G10" s="444"/>
      <c r="H10" s="444"/>
      <c r="I10" s="444"/>
      <c r="J10" s="445" t="s">
        <v>1339</v>
      </c>
      <c r="K10" s="446">
        <f>D10+E10+F10+G10+H10+I10+O8</f>
        <v>0</v>
      </c>
      <c r="L10" s="958"/>
      <c r="M10" s="959"/>
    </row>
    <row r="11" spans="1:13" s="409" customFormat="1" ht="25.5" customHeight="1" x14ac:dyDescent="0.2">
      <c r="A11" s="939" t="s">
        <v>447</v>
      </c>
      <c r="B11" s="447" t="s">
        <v>164</v>
      </c>
      <c r="C11" s="448"/>
      <c r="D11" s="449"/>
      <c r="E11" s="450"/>
      <c r="F11" s="450"/>
      <c r="G11" s="450"/>
      <c r="H11" s="451"/>
      <c r="I11" s="450"/>
      <c r="J11" s="452" t="s">
        <v>1341</v>
      </c>
      <c r="K11" s="453">
        <f t="shared" ref="K11:K16" si="1">SUM(D11:I11)</f>
        <v>0</v>
      </c>
      <c r="L11" s="454" t="s">
        <v>1342</v>
      </c>
      <c r="M11" s="455">
        <f>IFERROR(K13/K11,0)</f>
        <v>0</v>
      </c>
    </row>
    <row r="12" spans="1:13" s="409" customFormat="1" ht="21" customHeight="1" x14ac:dyDescent="0.2">
      <c r="A12" s="940"/>
      <c r="B12" s="447" t="s">
        <v>1349</v>
      </c>
      <c r="C12" s="448"/>
      <c r="D12" s="456"/>
      <c r="E12" s="457"/>
      <c r="F12" s="457"/>
      <c r="G12" s="457"/>
      <c r="H12" s="458"/>
      <c r="I12" s="457"/>
      <c r="J12" s="459" t="s">
        <v>1343</v>
      </c>
      <c r="K12" s="460">
        <f t="shared" si="1"/>
        <v>0</v>
      </c>
      <c r="L12" s="455" t="s">
        <v>1344</v>
      </c>
      <c r="M12" s="455">
        <f>IFERROR(K13/K12,0)</f>
        <v>0</v>
      </c>
    </row>
    <row r="13" spans="1:13" s="409" customFormat="1" ht="21" customHeight="1" x14ac:dyDescent="0.2">
      <c r="A13" s="940"/>
      <c r="B13" s="448" t="s">
        <v>1350</v>
      </c>
      <c r="C13" s="448"/>
      <c r="D13" s="456"/>
      <c r="E13" s="457"/>
      <c r="F13" s="457"/>
      <c r="G13" s="457"/>
      <c r="H13" s="458"/>
      <c r="I13" s="457"/>
      <c r="J13" s="459" t="s">
        <v>1345</v>
      </c>
      <c r="K13" s="460">
        <f t="shared" si="1"/>
        <v>0</v>
      </c>
      <c r="L13" s="937"/>
      <c r="M13" s="938"/>
    </row>
    <row r="14" spans="1:13" s="409" customFormat="1" ht="21" customHeight="1" x14ac:dyDescent="0.2">
      <c r="A14" s="940"/>
      <c r="B14" s="448" t="s">
        <v>1351</v>
      </c>
      <c r="C14" s="448"/>
      <c r="D14" s="456"/>
      <c r="E14" s="457"/>
      <c r="F14" s="457"/>
      <c r="G14" s="457"/>
      <c r="H14" s="458"/>
      <c r="I14" s="457"/>
      <c r="J14" s="459" t="s">
        <v>1346</v>
      </c>
      <c r="K14" s="460">
        <f t="shared" si="1"/>
        <v>0</v>
      </c>
      <c r="L14" s="934" t="s">
        <v>1353</v>
      </c>
      <c r="M14" s="455">
        <f>K14+K15+K16</f>
        <v>0</v>
      </c>
    </row>
    <row r="15" spans="1:13" s="409" customFormat="1" ht="21" customHeight="1" x14ac:dyDescent="0.2">
      <c r="A15" s="940"/>
      <c r="B15" s="461" t="s">
        <v>155</v>
      </c>
      <c r="C15" s="461"/>
      <c r="D15" s="462"/>
      <c r="E15" s="463"/>
      <c r="F15" s="463"/>
      <c r="G15" s="463"/>
      <c r="H15" s="464"/>
      <c r="I15" s="463"/>
      <c r="J15" s="465" t="s">
        <v>1347</v>
      </c>
      <c r="K15" s="466">
        <f t="shared" si="1"/>
        <v>0</v>
      </c>
      <c r="L15" s="935"/>
      <c r="M15" s="455"/>
    </row>
    <row r="16" spans="1:13" s="409" customFormat="1" ht="21" customHeight="1" x14ac:dyDescent="0.2">
      <c r="A16" s="941"/>
      <c r="B16" s="461" t="s">
        <v>1352</v>
      </c>
      <c r="C16" s="461"/>
      <c r="D16" s="467"/>
      <c r="E16" s="468"/>
      <c r="F16" s="468"/>
      <c r="G16" s="468"/>
      <c r="H16" s="469"/>
      <c r="I16" s="468"/>
      <c r="J16" s="470" t="s">
        <v>1348</v>
      </c>
      <c r="K16" s="471">
        <f t="shared" si="1"/>
        <v>0</v>
      </c>
      <c r="L16" s="936"/>
      <c r="M16" s="455"/>
    </row>
    <row r="17" spans="1:9" ht="20.25" customHeight="1" x14ac:dyDescent="0.2">
      <c r="B17" s="472" t="s">
        <v>448</v>
      </c>
    </row>
    <row r="19" spans="1:9" ht="23.15" customHeight="1" x14ac:dyDescent="0.2">
      <c r="A19" s="473" t="s">
        <v>1354</v>
      </c>
      <c r="B19" s="868"/>
      <c r="C19" s="868"/>
      <c r="D19" s="868"/>
      <c r="E19" s="868"/>
      <c r="F19" s="907"/>
      <c r="G19" s="326" t="s">
        <v>1356</v>
      </c>
      <c r="H19" s="868"/>
      <c r="I19" s="868"/>
    </row>
    <row r="20" spans="1:9" ht="23.15" customHeight="1" x14ac:dyDescent="0.2">
      <c r="A20" s="868" t="s">
        <v>1600</v>
      </c>
    </row>
    <row r="21" spans="1:9" ht="23.15" customHeight="1" x14ac:dyDescent="0.2">
      <c r="A21" s="473" t="s">
        <v>1355</v>
      </c>
      <c r="B21" s="474"/>
      <c r="C21" s="475"/>
      <c r="D21" s="476"/>
      <c r="E21" s="475"/>
      <c r="F21" s="907"/>
      <c r="G21" s="326" t="s">
        <v>1356</v>
      </c>
      <c r="H21" s="326"/>
      <c r="I21" s="326"/>
    </row>
  </sheetData>
  <sheetProtection formatCells="0" formatRows="0"/>
  <customSheetViews>
    <customSheetView guid="{CB65DC77-56B9-4B82-BA4C-940D5F0607D4}" showGridLines="0">
      <selection activeCell="C11" sqref="C11"/>
      <pageMargins left="0.74803149606299213" right="0.51181102362204722" top="0.78740157480314965" bottom="0.98425196850393704" header="0.51181102362204722" footer="0.51181102362204722"/>
      <pageSetup paperSize="9" scale="90" orientation="landscape" horizontalDpi="4294967292" r:id="rId1"/>
      <headerFooter alignWithMargins="0">
        <oddFooter>&amp;C&amp;A</oddFooter>
      </headerFooter>
    </customSheetView>
    <customSheetView guid="{EA53CA90-5139-4B28-B317-A0192C4E22DE}" showPageBreaks="1" showGridLines="0">
      <selection activeCell="O6" sqref="O6"/>
      <pageMargins left="0.74803149606299213" right="0.51181102362204722" top="0.78740157480314965" bottom="0.98425196850393704" header="0.51181102362204722" footer="0.51181102362204722"/>
      <pageSetup paperSize="9" scale="90" orientation="landscape" horizontalDpi="4294967292" r:id="rId2"/>
      <headerFooter alignWithMargins="0">
        <oddFooter>&amp;C&amp;A</oddFooter>
      </headerFooter>
    </customSheetView>
  </customSheetViews>
  <mergeCells count="11">
    <mergeCell ref="L14:L16"/>
    <mergeCell ref="L13:M13"/>
    <mergeCell ref="A11:A16"/>
    <mergeCell ref="L7:M7"/>
    <mergeCell ref="L2:M2"/>
    <mergeCell ref="L3:M3"/>
    <mergeCell ref="A2:C3"/>
    <mergeCell ref="L4:M4"/>
    <mergeCell ref="L8:M10"/>
    <mergeCell ref="A5:A10"/>
    <mergeCell ref="B8:B10"/>
  </mergeCells>
  <phoneticPr fontId="3"/>
  <dataValidations count="3">
    <dataValidation type="whole" operator="greaterThanOrEqual" allowBlank="1" showInputMessage="1" showErrorMessage="1" errorTitle="入力規則違反" error="整数を入力してください" sqref="D4:I10" xr:uid="{00000000-0002-0000-0400-000000000000}">
      <formula1>0</formula1>
    </dataValidation>
    <dataValidation type="list" allowBlank="1" showInputMessage="1" showErrorMessage="1" sqref="E18" xr:uid="{00000000-0002-0000-0400-000001000000}">
      <formula1>"いない"</formula1>
    </dataValidation>
    <dataValidation type="list" operator="equal" allowBlank="1" showInputMessage="1" showErrorMessage="1" errorTitle="入力規則違反" error="リストから選択してください" sqref="F19 F21" xr:uid="{00000000-0002-0000-0400-000002000000}">
      <formula1>"いる,いない,非該当"</formula1>
    </dataValidation>
  </dataValidations>
  <pageMargins left="0.74803149606299213" right="0.51181102362204722" top="0.78740157480314965" bottom="0.98425196850393704" header="0.51181102362204722" footer="0.51181102362204722"/>
  <pageSetup paperSize="9" orientation="landscape" r:id="rId3"/>
  <headerFooter alignWithMargins="0">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38"/>
  <dimension ref="A1:G15"/>
  <sheetViews>
    <sheetView view="pageBreakPreview" zoomScale="86" zoomScaleNormal="100" zoomScaleSheetLayoutView="86" workbookViewId="0">
      <selection activeCell="I7" sqref="I7"/>
    </sheetView>
  </sheetViews>
  <sheetFormatPr defaultRowHeight="13" x14ac:dyDescent="0.2"/>
  <cols>
    <col min="1" max="1" width="2.90625" style="378" customWidth="1"/>
    <col min="2" max="2" width="15.36328125" style="378" customWidth="1"/>
    <col min="3" max="7" width="16.7265625" style="378" customWidth="1"/>
    <col min="8" max="16384" width="8.7265625" style="378"/>
  </cols>
  <sheetData>
    <row r="1" spans="1:7" s="298" customFormat="1" ht="21" customHeight="1" x14ac:dyDescent="0.2">
      <c r="A1" s="1357" t="s">
        <v>1390</v>
      </c>
      <c r="B1" s="1357"/>
      <c r="C1" s="1357"/>
      <c r="D1" s="1357"/>
      <c r="E1" s="1357"/>
      <c r="F1" s="1357"/>
      <c r="G1" s="1357"/>
    </row>
    <row r="2" spans="1:7" s="300" customFormat="1" ht="21" customHeight="1" x14ac:dyDescent="0.2"/>
    <row r="3" spans="1:7" s="300" customFormat="1" ht="21" customHeight="1" x14ac:dyDescent="0.2">
      <c r="A3" s="300" t="s">
        <v>1905</v>
      </c>
      <c r="G3" s="317" t="s">
        <v>1391</v>
      </c>
    </row>
    <row r="4" spans="1:7" s="300" customFormat="1" ht="21" customHeight="1" x14ac:dyDescent="0.2"/>
    <row r="5" spans="1:7" s="298" customFormat="1" ht="21" customHeight="1" x14ac:dyDescent="0.2">
      <c r="A5" s="1360" t="s">
        <v>1392</v>
      </c>
      <c r="B5" s="1360"/>
      <c r="C5" s="1360"/>
      <c r="D5" s="1360"/>
      <c r="E5" s="1360"/>
      <c r="F5" s="1360"/>
      <c r="G5" s="1360"/>
    </row>
    <row r="6" spans="1:7" s="299" customFormat="1" ht="21" customHeight="1" x14ac:dyDescent="0.2">
      <c r="A6" s="1361" t="s">
        <v>1393</v>
      </c>
      <c r="B6" s="1362"/>
      <c r="C6" s="915" t="s">
        <v>1394</v>
      </c>
      <c r="D6" s="915" t="s">
        <v>1395</v>
      </c>
      <c r="E6" s="915" t="s">
        <v>1396</v>
      </c>
      <c r="F6" s="915" t="s">
        <v>1397</v>
      </c>
      <c r="G6" s="915" t="s">
        <v>1398</v>
      </c>
    </row>
    <row r="7" spans="1:7" s="300" customFormat="1" ht="21" customHeight="1" x14ac:dyDescent="0.2">
      <c r="A7" s="304" t="s">
        <v>1399</v>
      </c>
      <c r="B7" s="303"/>
      <c r="C7" s="301">
        <f>SUM(C8:C10)</f>
        <v>0</v>
      </c>
      <c r="D7" s="301">
        <f>SUM(D8:D10)</f>
        <v>0</v>
      </c>
      <c r="E7" s="301">
        <f>SUM(E8:E10)</f>
        <v>0</v>
      </c>
      <c r="F7" s="301">
        <f>C7+D7-E7</f>
        <v>0</v>
      </c>
      <c r="G7" s="301"/>
    </row>
    <row r="8" spans="1:7" s="300" customFormat="1" ht="21" customHeight="1" x14ac:dyDescent="0.2">
      <c r="A8" s="302"/>
      <c r="B8" s="318" t="s">
        <v>1400</v>
      </c>
      <c r="C8" s="318"/>
      <c r="D8" s="318"/>
      <c r="E8" s="318"/>
      <c r="F8" s="318"/>
      <c r="G8" s="318"/>
    </row>
    <row r="9" spans="1:7" s="300" customFormat="1" ht="21" customHeight="1" x14ac:dyDescent="0.2">
      <c r="A9" s="302"/>
      <c r="B9" s="319" t="s">
        <v>1401</v>
      </c>
      <c r="C9" s="319"/>
      <c r="D9" s="319"/>
      <c r="E9" s="319"/>
      <c r="F9" s="319"/>
      <c r="G9" s="319"/>
    </row>
    <row r="10" spans="1:7" s="300" customFormat="1" ht="21" customHeight="1" x14ac:dyDescent="0.2">
      <c r="A10" s="309"/>
      <c r="B10" s="320" t="s">
        <v>1402</v>
      </c>
      <c r="C10" s="320"/>
      <c r="D10" s="320"/>
      <c r="E10" s="320"/>
      <c r="F10" s="320"/>
      <c r="G10" s="320"/>
    </row>
    <row r="11" spans="1:7" s="300" customFormat="1" ht="21" customHeight="1" x14ac:dyDescent="0.2">
      <c r="A11" s="304" t="s">
        <v>1403</v>
      </c>
      <c r="B11" s="303"/>
      <c r="C11" s="301">
        <f>SUM(C12:C14)</f>
        <v>0</v>
      </c>
      <c r="D11" s="301">
        <f>SUM(D12:D14)</f>
        <v>0</v>
      </c>
      <c r="E11" s="301">
        <f>SUM(E12:E14)</f>
        <v>0</v>
      </c>
      <c r="F11" s="301">
        <f>C11+D11-E11</f>
        <v>0</v>
      </c>
      <c r="G11" s="301"/>
    </row>
    <row r="12" spans="1:7" s="300" customFormat="1" ht="21" customHeight="1" x14ac:dyDescent="0.2">
      <c r="A12" s="302"/>
      <c r="B12" s="318" t="s">
        <v>1404</v>
      </c>
      <c r="C12" s="318"/>
      <c r="D12" s="318"/>
      <c r="E12" s="318"/>
      <c r="F12" s="318"/>
      <c r="G12" s="318"/>
    </row>
    <row r="13" spans="1:7" s="300" customFormat="1" ht="21" customHeight="1" x14ac:dyDescent="0.2">
      <c r="A13" s="302"/>
      <c r="B13" s="319" t="s">
        <v>1405</v>
      </c>
      <c r="C13" s="319"/>
      <c r="D13" s="319"/>
      <c r="E13" s="319"/>
      <c r="F13" s="319"/>
      <c r="G13" s="319"/>
    </row>
    <row r="14" spans="1:7" s="300" customFormat="1" ht="21" customHeight="1" x14ac:dyDescent="0.2">
      <c r="A14" s="309"/>
      <c r="B14" s="320" t="s">
        <v>1406</v>
      </c>
      <c r="C14" s="320"/>
      <c r="D14" s="320"/>
      <c r="E14" s="320"/>
      <c r="F14" s="320"/>
      <c r="G14" s="320"/>
    </row>
    <row r="15" spans="1:7" s="300" customFormat="1" ht="21" customHeight="1" x14ac:dyDescent="0.2">
      <c r="A15" s="1358" t="s">
        <v>1389</v>
      </c>
      <c r="B15" s="1358"/>
      <c r="C15" s="301">
        <f>SUM(C7,C11)</f>
        <v>0</v>
      </c>
      <c r="D15" s="301">
        <f>SUM(D7,D11)</f>
        <v>0</v>
      </c>
      <c r="E15" s="301">
        <f>SUM(E7,E11)</f>
        <v>0</v>
      </c>
      <c r="F15" s="301">
        <f>SUM(F7,F11)</f>
        <v>0</v>
      </c>
      <c r="G15" s="301"/>
    </row>
  </sheetData>
  <sheetProtection formatRows="0"/>
  <mergeCells count="4">
    <mergeCell ref="A1:G1"/>
    <mergeCell ref="A5:G5"/>
    <mergeCell ref="A6:B6"/>
    <mergeCell ref="A15:B15"/>
  </mergeCells>
  <phoneticPr fontId="3"/>
  <pageMargins left="0.70866141732283472" right="0.70866141732283472" top="0.74803149606299213" bottom="0.74803149606299213" header="0.31496062992125984" footer="0.31496062992125984"/>
  <pageSetup paperSize="9" orientation="landscape" r:id="rId1"/>
  <headerFooter>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39"/>
  <dimension ref="A1"/>
  <sheetViews>
    <sheetView workbookViewId="0"/>
  </sheetViews>
  <sheetFormatPr defaultRowHeight="13" x14ac:dyDescent="0.2"/>
  <sheetData/>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28"/>
  <sheetViews>
    <sheetView showGridLines="0" view="pageBreakPreview" zoomScale="77" zoomScaleNormal="100" zoomScaleSheetLayoutView="77" workbookViewId="0">
      <selection activeCell="R18" sqref="R18"/>
    </sheetView>
  </sheetViews>
  <sheetFormatPr defaultColWidth="9" defaultRowHeight="22" customHeight="1" x14ac:dyDescent="0.2"/>
  <cols>
    <col min="1" max="1" width="15.26953125" style="326" customWidth="1"/>
    <col min="2" max="2" width="7.26953125" style="326" customWidth="1"/>
    <col min="3" max="3" width="15.6328125" style="326" customWidth="1"/>
    <col min="4" max="4" width="7.26953125" style="326" customWidth="1"/>
    <col min="5" max="5" width="15.6328125" style="326" customWidth="1"/>
    <col min="6" max="6" width="7.26953125" style="326" customWidth="1"/>
    <col min="7" max="7" width="15.6328125" style="326" customWidth="1"/>
    <col min="8" max="9" width="7.26953125" style="326" customWidth="1"/>
    <col min="10" max="10" width="4.6328125" style="326" customWidth="1"/>
    <col min="11" max="12" width="7.26953125" style="326" customWidth="1"/>
    <col min="13" max="13" width="7" style="326" customWidth="1"/>
    <col min="14" max="16384" width="9" style="326"/>
  </cols>
  <sheetData>
    <row r="1" spans="1:11" ht="7" customHeight="1" x14ac:dyDescent="0.2">
      <c r="A1" s="477"/>
      <c r="B1" s="477"/>
      <c r="D1" s="478"/>
      <c r="E1" s="479"/>
      <c r="F1" s="479"/>
      <c r="G1" s="479"/>
      <c r="H1" s="479"/>
      <c r="I1" s="479"/>
      <c r="J1" s="479"/>
      <c r="K1" s="868"/>
    </row>
    <row r="2" spans="1:11" ht="20.149999999999999" customHeight="1" x14ac:dyDescent="0.2">
      <c r="A2" s="326" t="s">
        <v>1518</v>
      </c>
    </row>
    <row r="3" spans="1:11" ht="20.149999999999999" customHeight="1" x14ac:dyDescent="0.2">
      <c r="A3" s="480" t="s">
        <v>110</v>
      </c>
      <c r="B3" s="480"/>
    </row>
    <row r="4" spans="1:11" ht="20.149999999999999" customHeight="1" x14ac:dyDescent="0.2">
      <c r="A4" s="326" t="s">
        <v>1357</v>
      </c>
    </row>
    <row r="5" spans="1:11" s="868" customFormat="1" ht="20.149999999999999" customHeight="1" x14ac:dyDescent="0.2">
      <c r="A5" s="473" t="s">
        <v>1782</v>
      </c>
      <c r="B5" s="473"/>
      <c r="D5" s="481"/>
      <c r="E5" s="482" t="s">
        <v>1602</v>
      </c>
      <c r="F5" s="326"/>
    </row>
    <row r="6" spans="1:11" ht="7" customHeight="1" x14ac:dyDescent="0.2">
      <c r="E6" s="483"/>
    </row>
    <row r="7" spans="1:11" s="868" customFormat="1" ht="19.5" customHeight="1" x14ac:dyDescent="0.2">
      <c r="A7" s="473" t="s">
        <v>1601</v>
      </c>
      <c r="B7" s="473"/>
      <c r="D7" s="481"/>
      <c r="E7" s="482" t="s">
        <v>1602</v>
      </c>
      <c r="F7" s="326"/>
    </row>
    <row r="8" spans="1:11" ht="7" customHeight="1" x14ac:dyDescent="0.2">
      <c r="C8" s="892"/>
      <c r="D8" s="892"/>
      <c r="E8" s="868"/>
    </row>
    <row r="9" spans="1:11" ht="13" x14ac:dyDescent="0.2">
      <c r="A9" s="326" t="s">
        <v>1783</v>
      </c>
      <c r="C9" s="892"/>
      <c r="D9" s="892"/>
      <c r="E9" s="868"/>
    </row>
    <row r="10" spans="1:11" ht="20.149999999999999" customHeight="1" x14ac:dyDescent="0.2">
      <c r="A10" s="326" t="s">
        <v>106</v>
      </c>
      <c r="C10" s="892"/>
      <c r="D10" s="892"/>
      <c r="E10" s="868"/>
    </row>
    <row r="11" spans="1:11" s="868" customFormat="1" ht="19.5" customHeight="1" x14ac:dyDescent="0.2">
      <c r="A11" s="473"/>
      <c r="B11" s="473"/>
      <c r="C11" s="473"/>
      <c r="D11" s="481"/>
      <c r="E11" s="484" t="s">
        <v>1602</v>
      </c>
      <c r="F11" s="326"/>
    </row>
    <row r="12" spans="1:11" ht="7" customHeight="1" x14ac:dyDescent="0.2">
      <c r="C12" s="892"/>
      <c r="D12" s="892"/>
      <c r="E12" s="868"/>
    </row>
    <row r="13" spans="1:11" ht="13" x14ac:dyDescent="0.2">
      <c r="A13" s="326" t="s">
        <v>1784</v>
      </c>
      <c r="C13" s="892"/>
      <c r="D13" s="892"/>
      <c r="E13" s="868"/>
    </row>
    <row r="14" spans="1:11" ht="20.149999999999999" customHeight="1" x14ac:dyDescent="0.2">
      <c r="A14" s="326" t="s">
        <v>1785</v>
      </c>
      <c r="C14" s="892"/>
      <c r="D14" s="892"/>
      <c r="E14" s="868"/>
    </row>
    <row r="15" spans="1:11" ht="20.149999999999999" customHeight="1" x14ac:dyDescent="0.2">
      <c r="C15" s="485"/>
      <c r="D15" s="481"/>
      <c r="E15" s="484" t="s">
        <v>1602</v>
      </c>
    </row>
    <row r="16" spans="1:11" ht="7" customHeight="1" x14ac:dyDescent="0.2">
      <c r="C16" s="485"/>
      <c r="D16" s="868"/>
      <c r="E16" s="868"/>
    </row>
    <row r="17" spans="1:11" ht="13" x14ac:dyDescent="0.2">
      <c r="A17" s="326" t="s">
        <v>1786</v>
      </c>
      <c r="E17" s="347"/>
    </row>
    <row r="18" spans="1:11" ht="20.149999999999999" customHeight="1" x14ac:dyDescent="0.2">
      <c r="A18" s="326" t="s">
        <v>1787</v>
      </c>
      <c r="E18" s="347"/>
    </row>
    <row r="19" spans="1:11" ht="22" customHeight="1" x14ac:dyDescent="0.2">
      <c r="D19" s="481"/>
      <c r="E19" s="484" t="s">
        <v>1602</v>
      </c>
    </row>
    <row r="20" spans="1:11" ht="7" customHeight="1" x14ac:dyDescent="0.2"/>
    <row r="21" spans="1:11" s="868" customFormat="1" ht="22" customHeight="1" x14ac:dyDescent="0.2">
      <c r="A21" s="868" t="s">
        <v>1606</v>
      </c>
      <c r="C21" s="477"/>
    </row>
    <row r="22" spans="1:11" ht="22" customHeight="1" x14ac:dyDescent="0.2">
      <c r="A22" s="326" t="s">
        <v>1607</v>
      </c>
      <c r="D22" s="892"/>
      <c r="E22" s="486"/>
      <c r="F22" s="907"/>
      <c r="G22" s="486" t="s">
        <v>12</v>
      </c>
      <c r="H22" s="486"/>
      <c r="I22" s="486"/>
      <c r="J22" s="486"/>
    </row>
    <row r="23" spans="1:11" ht="22" customHeight="1" x14ac:dyDescent="0.2">
      <c r="A23" s="326" t="s">
        <v>1608</v>
      </c>
      <c r="D23" s="486"/>
      <c r="E23" s="868"/>
      <c r="F23" s="868"/>
    </row>
    <row r="24" spans="1:11" ht="22" customHeight="1" x14ac:dyDescent="0.2">
      <c r="A24" s="487"/>
      <c r="B24" s="488"/>
      <c r="C24" s="489" t="s">
        <v>1603</v>
      </c>
      <c r="D24" s="488"/>
      <c r="E24" s="489" t="s">
        <v>1604</v>
      </c>
      <c r="F24" s="488"/>
      <c r="G24" s="489" t="s">
        <v>1605</v>
      </c>
      <c r="H24" s="967" t="s">
        <v>1615</v>
      </c>
      <c r="I24" s="968"/>
      <c r="J24" s="969"/>
      <c r="K24" s="490"/>
    </row>
    <row r="25" spans="1:11" ht="22" customHeight="1" x14ac:dyDescent="0.2">
      <c r="A25" s="326" t="s">
        <v>1609</v>
      </c>
      <c r="D25" s="491"/>
      <c r="E25" s="486"/>
      <c r="H25" s="347"/>
      <c r="I25" s="347"/>
      <c r="J25" s="347"/>
    </row>
    <row r="26" spans="1:11" ht="22" customHeight="1" x14ac:dyDescent="0.2">
      <c r="B26" s="488"/>
      <c r="C26" s="863" t="s">
        <v>1610</v>
      </c>
      <c r="D26" s="488"/>
      <c r="E26" s="492" t="s">
        <v>1613</v>
      </c>
      <c r="F26" s="488"/>
      <c r="G26" s="864" t="s">
        <v>1614</v>
      </c>
      <c r="H26" s="488"/>
      <c r="I26" s="964" t="s">
        <v>1611</v>
      </c>
      <c r="J26" s="965"/>
      <c r="K26" s="966"/>
    </row>
    <row r="27" spans="1:11" ht="22" customHeight="1" x14ac:dyDescent="0.2">
      <c r="A27" s="326" t="s">
        <v>1612</v>
      </c>
      <c r="B27" s="347"/>
      <c r="C27" s="347"/>
      <c r="D27" s="347"/>
      <c r="E27" s="347"/>
      <c r="F27" s="868"/>
      <c r="G27" s="868"/>
      <c r="H27" s="868"/>
      <c r="I27" s="868"/>
      <c r="J27" s="868"/>
      <c r="K27" s="347"/>
    </row>
    <row r="28" spans="1:11" ht="22" customHeight="1" x14ac:dyDescent="0.2">
      <c r="B28" s="488"/>
      <c r="C28" s="863" t="s">
        <v>1610</v>
      </c>
      <c r="D28" s="488"/>
      <c r="E28" s="864" t="s">
        <v>1614</v>
      </c>
      <c r="F28" s="488"/>
      <c r="G28" s="864" t="s">
        <v>1611</v>
      </c>
      <c r="H28" s="347"/>
      <c r="I28" s="347"/>
      <c r="J28" s="347"/>
      <c r="K28" s="347"/>
    </row>
  </sheetData>
  <sheetProtection formatRows="0"/>
  <customSheetViews>
    <customSheetView guid="{CB65DC77-56B9-4B82-BA4C-940D5F0607D4}" scale="90" showGridLines="0" topLeftCell="A2">
      <selection activeCell="B3" sqref="B3"/>
      <pageMargins left="0.77" right="0.75" top="0.88" bottom="0.93" header="0.44" footer="0.46"/>
      <pageSetup paperSize="9" orientation="landscape" horizontalDpi="4294967293" r:id="rId1"/>
      <headerFooter alignWithMargins="0">
        <oddFooter>&amp;C&amp;A</oddFooter>
      </headerFooter>
    </customSheetView>
    <customSheetView guid="{EA53CA90-5139-4B28-B317-A0192C4E22DE}" scale="90" showPageBreaks="1" showGridLines="0" topLeftCell="A2">
      <selection activeCell="B3" sqref="B3"/>
      <pageMargins left="0.77" right="0.75" top="0.88" bottom="0.93" header="0.44" footer="0.46"/>
      <pageSetup paperSize="9" orientation="landscape" horizontalDpi="4294967293" r:id="rId2"/>
      <headerFooter alignWithMargins="0">
        <oddFooter>&amp;C&amp;A</oddFooter>
      </headerFooter>
    </customSheetView>
  </customSheetViews>
  <mergeCells count="2">
    <mergeCell ref="I26:K26"/>
    <mergeCell ref="H24:J24"/>
  </mergeCells>
  <phoneticPr fontId="3"/>
  <dataValidations count="2">
    <dataValidation type="list" operator="equal" allowBlank="1" showInputMessage="1" showErrorMessage="1" errorTitle="入力規則違反" error="リストから選択してください" sqref="D11 D5 D15 D19 F22 D7" xr:uid="{00000000-0002-0000-0500-000001000000}">
      <formula1>"いる,いない,非該当"</formula1>
    </dataValidation>
    <dataValidation type="list" allowBlank="1" showInputMessage="1" showErrorMessage="1" sqref="B24 F24 D24 B26 D26 F26 H26 B28 D28 F28" xr:uid="{BD579365-6E4D-484C-B471-017F34664EC7}">
      <formula1>"〇"</formula1>
    </dataValidation>
  </dataValidations>
  <pageMargins left="0.77" right="0.75" top="0.56999999999999995" bottom="0.72" header="0.44" footer="0.46"/>
  <pageSetup paperSize="9" orientation="landscape" r:id="rId3"/>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4"/>
  <dimension ref="A1:J14"/>
  <sheetViews>
    <sheetView showGridLines="0" view="pageBreakPreview" zoomScale="92" zoomScaleNormal="80" zoomScaleSheetLayoutView="92" workbookViewId="0">
      <selection activeCell="M12" sqref="M12"/>
    </sheetView>
  </sheetViews>
  <sheetFormatPr defaultColWidth="9" defaultRowHeight="22" customHeight="1" x14ac:dyDescent="0.2"/>
  <cols>
    <col min="1" max="1" width="15.26953125" style="326" customWidth="1"/>
    <col min="2" max="2" width="8.6328125" style="326" customWidth="1"/>
    <col min="3" max="3" width="16.6328125" style="326" customWidth="1"/>
    <col min="4" max="7" width="8.6328125" style="326" customWidth="1"/>
    <col min="8" max="9" width="17.7265625" style="326" customWidth="1"/>
    <col min="10" max="10" width="8.453125" style="326" customWidth="1"/>
    <col min="11" max="11" width="5.6328125" style="326" customWidth="1"/>
    <col min="12" max="16384" width="9" style="326"/>
  </cols>
  <sheetData>
    <row r="1" spans="1:10" ht="16.5" customHeight="1" x14ac:dyDescent="0.2">
      <c r="B1" s="486"/>
      <c r="C1" s="892"/>
      <c r="D1" s="892"/>
      <c r="E1" s="486"/>
      <c r="F1" s="486"/>
      <c r="G1" s="486"/>
      <c r="H1" s="892"/>
      <c r="I1" s="486"/>
      <c r="J1" s="892"/>
    </row>
    <row r="2" spans="1:10" ht="19.5" customHeight="1" x14ac:dyDescent="0.2">
      <c r="A2" s="409" t="s">
        <v>1788</v>
      </c>
      <c r="B2" s="409"/>
      <c r="C2" s="409"/>
      <c r="D2" s="409"/>
      <c r="E2" s="409"/>
      <c r="F2" s="409"/>
      <c r="G2" s="409"/>
      <c r="H2" s="409"/>
      <c r="I2" s="409"/>
      <c r="J2" s="409"/>
    </row>
    <row r="3" spans="1:10" ht="22" customHeight="1" x14ac:dyDescent="0.2">
      <c r="A3" s="409" t="s">
        <v>1619</v>
      </c>
      <c r="B3" s="409"/>
      <c r="C3" s="409"/>
      <c r="D3" s="409"/>
      <c r="E3" s="409"/>
      <c r="F3" s="409"/>
      <c r="G3" s="409"/>
      <c r="H3" s="409"/>
      <c r="I3" s="409"/>
      <c r="J3" s="409"/>
    </row>
    <row r="4" spans="1:10" ht="22" customHeight="1" x14ac:dyDescent="0.2">
      <c r="A4" s="409"/>
      <c r="B4" s="907"/>
      <c r="C4" s="892" t="s">
        <v>35</v>
      </c>
      <c r="D4" s="892"/>
      <c r="E4" s="868"/>
      <c r="F4" s="868" t="s">
        <v>1618</v>
      </c>
      <c r="G4" s="907"/>
      <c r="H4" s="409" t="s">
        <v>20</v>
      </c>
    </row>
    <row r="5" spans="1:10" ht="6.75" customHeight="1" x14ac:dyDescent="0.2">
      <c r="B5" s="486"/>
      <c r="C5" s="892"/>
      <c r="D5" s="892"/>
      <c r="E5" s="486"/>
      <c r="F5" s="486"/>
      <c r="G5" s="486"/>
      <c r="H5" s="892"/>
      <c r="I5" s="486"/>
      <c r="J5" s="892"/>
    </row>
    <row r="6" spans="1:10" ht="22" customHeight="1" x14ac:dyDescent="0.2">
      <c r="A6" s="409" t="s">
        <v>1620</v>
      </c>
      <c r="B6" s="409"/>
      <c r="C6" s="409"/>
      <c r="D6" s="409"/>
      <c r="E6" s="409"/>
      <c r="F6" s="409"/>
      <c r="G6" s="409"/>
      <c r="H6" s="409"/>
      <c r="I6" s="409"/>
      <c r="J6" s="409"/>
    </row>
    <row r="7" spans="1:10" ht="22" customHeight="1" x14ac:dyDescent="0.2">
      <c r="B7" s="493"/>
      <c r="C7" s="494" t="s">
        <v>94</v>
      </c>
      <c r="D7" s="495"/>
      <c r="E7" s="964" t="s">
        <v>1614</v>
      </c>
      <c r="F7" s="966"/>
      <c r="G7" s="495"/>
      <c r="H7" s="494" t="s">
        <v>150</v>
      </c>
    </row>
    <row r="8" spans="1:10" ht="15.75" customHeight="1" x14ac:dyDescent="0.2">
      <c r="B8" s="486"/>
      <c r="C8" s="892"/>
      <c r="D8" s="892"/>
      <c r="E8" s="486"/>
      <c r="F8" s="486"/>
      <c r="G8" s="486"/>
      <c r="H8" s="892"/>
      <c r="I8" s="486"/>
      <c r="J8" s="892"/>
    </row>
    <row r="9" spans="1:10" ht="21" customHeight="1" x14ac:dyDescent="0.2">
      <c r="A9" s="409" t="s">
        <v>1789</v>
      </c>
      <c r="B9" s="409"/>
      <c r="C9" s="409"/>
      <c r="D9" s="409"/>
      <c r="E9" s="409"/>
      <c r="F9" s="409"/>
      <c r="G9" s="409"/>
      <c r="H9" s="409"/>
      <c r="I9" s="409"/>
      <c r="J9" s="409"/>
    </row>
    <row r="10" spans="1:10" ht="22" customHeight="1" x14ac:dyDescent="0.2">
      <c r="A10" s="409" t="s">
        <v>1621</v>
      </c>
      <c r="B10" s="409"/>
      <c r="C10" s="409"/>
      <c r="D10" s="409"/>
      <c r="E10" s="907"/>
      <c r="F10" s="892" t="s">
        <v>12</v>
      </c>
      <c r="G10" s="409"/>
      <c r="H10" s="409"/>
    </row>
    <row r="11" spans="1:10" ht="22" customHeight="1" x14ac:dyDescent="0.2">
      <c r="A11" s="326" t="s">
        <v>1622</v>
      </c>
    </row>
    <row r="12" spans="1:10" ht="22" customHeight="1" x14ac:dyDescent="0.2">
      <c r="B12" s="493"/>
      <c r="C12" s="1365" t="s">
        <v>1790</v>
      </c>
      <c r="D12" s="495"/>
      <c r="E12" s="964" t="s">
        <v>1616</v>
      </c>
      <c r="F12" s="966"/>
      <c r="G12" s="495"/>
      <c r="H12" s="496" t="s">
        <v>1617</v>
      </c>
    </row>
    <row r="13" spans="1:10" ht="22" customHeight="1" x14ac:dyDescent="0.2">
      <c r="A13" s="326" t="s">
        <v>1847</v>
      </c>
    </row>
    <row r="14" spans="1:10" ht="22" customHeight="1" x14ac:dyDescent="0.2">
      <c r="A14" s="970" t="s">
        <v>359</v>
      </c>
      <c r="B14" s="971"/>
      <c r="C14" s="497"/>
      <c r="D14" s="972"/>
      <c r="E14" s="973"/>
      <c r="F14" s="972"/>
      <c r="G14" s="973"/>
      <c r="H14" s="497"/>
      <c r="I14" s="497"/>
    </row>
  </sheetData>
  <sheetProtection formatRows="0"/>
  <customSheetViews>
    <customSheetView guid="{CB65DC77-56B9-4B82-BA4C-940D5F0607D4}" scale="90" showGridLines="0" topLeftCell="A3">
      <selection activeCell="B3" sqref="B3"/>
      <pageMargins left="0.75" right="0.75" top="1" bottom="1" header="0.51200000000000001" footer="0.51200000000000001"/>
      <pageSetup paperSize="9" orientation="landscape" horizontalDpi="4294967293" r:id="rId1"/>
      <headerFooter alignWithMargins="0">
        <oddFooter>&amp;C&amp;A</oddFooter>
      </headerFooter>
    </customSheetView>
    <customSheetView guid="{EA53CA90-5139-4B28-B317-A0192C4E22DE}" scale="90" showPageBreaks="1" showGridLines="0" topLeftCell="A3">
      <selection activeCell="B3" sqref="B3"/>
      <pageMargins left="0.75" right="0.75" top="1" bottom="1" header="0.51200000000000001" footer="0.51200000000000001"/>
      <pageSetup paperSize="9" orientation="landscape" horizontalDpi="4294967293" r:id="rId2"/>
      <headerFooter alignWithMargins="0">
        <oddFooter>&amp;C&amp;A</oddFooter>
      </headerFooter>
    </customSheetView>
  </customSheetViews>
  <mergeCells count="5">
    <mergeCell ref="A14:B14"/>
    <mergeCell ref="D14:E14"/>
    <mergeCell ref="E7:F7"/>
    <mergeCell ref="E12:F12"/>
    <mergeCell ref="F14:G14"/>
  </mergeCells>
  <phoneticPr fontId="3"/>
  <dataValidations count="2">
    <dataValidation type="list" operator="equal" allowBlank="1" showInputMessage="1" showErrorMessage="1" errorTitle="入力規則違反" error="リストから選択してください" sqref="E10 B4" xr:uid="{00000000-0002-0000-0600-000000000000}">
      <formula1>"いる,いない,非該当"</formula1>
    </dataValidation>
    <dataValidation type="list" allowBlank="1" showInputMessage="1" showErrorMessage="1" errorTitle="入力規則違反" error="リストから選択してください" sqref="G7 B7 B12 D7 D12 G12" xr:uid="{00000000-0002-0000-0600-000001000000}">
      <formula1>"○"</formula1>
    </dataValidation>
  </dataValidations>
  <pageMargins left="0.74803149606299213" right="0.74803149606299213" top="0.78740157480314965" bottom="0.98425196850393704" header="0.51181102362204722" footer="0.51181102362204722"/>
  <pageSetup paperSize="9" orientation="landscape" r:id="rId3"/>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H17"/>
  <sheetViews>
    <sheetView showGridLines="0" view="pageBreakPreview" zoomScale="93" zoomScaleNormal="100" zoomScaleSheetLayoutView="93" workbookViewId="0">
      <selection activeCell="L12" sqref="L12"/>
    </sheetView>
  </sheetViews>
  <sheetFormatPr defaultColWidth="9" defaultRowHeight="22" customHeight="1" x14ac:dyDescent="0.2"/>
  <cols>
    <col min="1" max="1" width="8.453125" style="326" customWidth="1"/>
    <col min="2" max="2" width="19.90625" style="326" customWidth="1"/>
    <col min="3" max="3" width="8.6328125" style="326" customWidth="1"/>
    <col min="4" max="4" width="15.08984375" style="326" customWidth="1"/>
    <col min="5" max="5" width="3.26953125" style="326" customWidth="1"/>
    <col min="6" max="6" width="8.6328125" style="326" customWidth="1"/>
    <col min="7" max="7" width="16.6328125" style="326" customWidth="1"/>
    <col min="8" max="8" width="26.7265625" style="326" customWidth="1"/>
    <col min="9" max="16384" width="9" style="326"/>
  </cols>
  <sheetData>
    <row r="1" spans="1:8" s="868" customFormat="1" ht="15" customHeight="1" x14ac:dyDescent="0.2">
      <c r="A1" s="868" t="s">
        <v>1627</v>
      </c>
      <c r="D1" s="498"/>
      <c r="E1" s="498"/>
      <c r="F1" s="498"/>
      <c r="G1" s="498"/>
    </row>
    <row r="2" spans="1:8" s="868" customFormat="1" ht="15" customHeight="1" x14ac:dyDescent="0.2">
      <c r="A2" s="979" t="s">
        <v>1791</v>
      </c>
      <c r="B2" s="979"/>
      <c r="C2" s="979"/>
      <c r="D2" s="498"/>
      <c r="E2" s="498"/>
      <c r="F2" s="498" t="s">
        <v>1797</v>
      </c>
      <c r="G2" s="498"/>
    </row>
    <row r="3" spans="1:8" ht="18.5" customHeight="1" x14ac:dyDescent="0.2">
      <c r="A3" s="409"/>
      <c r="B3" s="409"/>
      <c r="C3" s="978" t="s">
        <v>1798</v>
      </c>
      <c r="D3" s="978"/>
      <c r="E3" s="978"/>
      <c r="F3" s="507" t="s">
        <v>1798</v>
      </c>
      <c r="G3" s="499"/>
      <c r="H3" s="398"/>
    </row>
    <row r="4" spans="1:8" ht="26" x14ac:dyDescent="0.2">
      <c r="B4" s="330" t="s">
        <v>8</v>
      </c>
      <c r="C4" s="343" t="s">
        <v>1624</v>
      </c>
      <c r="D4" s="980" t="s">
        <v>123</v>
      </c>
      <c r="E4" s="981"/>
      <c r="F4" s="343" t="s">
        <v>1625</v>
      </c>
      <c r="G4" s="893" t="s">
        <v>124</v>
      </c>
      <c r="H4" s="893" t="s">
        <v>1792</v>
      </c>
    </row>
    <row r="5" spans="1:8" ht="20.149999999999999" customHeight="1" x14ac:dyDescent="0.2">
      <c r="B5" s="330" t="s">
        <v>9</v>
      </c>
      <c r="C5" s="402"/>
      <c r="D5" s="976"/>
      <c r="E5" s="977"/>
      <c r="F5" s="402"/>
      <c r="G5" s="501"/>
      <c r="H5" s="502"/>
    </row>
    <row r="6" spans="1:8" ht="20.149999999999999" customHeight="1" x14ac:dyDescent="0.2">
      <c r="B6" s="330" t="s">
        <v>1793</v>
      </c>
      <c r="C6" s="402"/>
      <c r="D6" s="976"/>
      <c r="E6" s="977"/>
      <c r="F6" s="402"/>
      <c r="G6" s="501"/>
      <c r="H6" s="502"/>
    </row>
    <row r="7" spans="1:8" ht="20.149999999999999" customHeight="1" x14ac:dyDescent="0.2">
      <c r="B7" s="330" t="s">
        <v>1794</v>
      </c>
      <c r="C7" s="402"/>
      <c r="D7" s="976"/>
      <c r="E7" s="977"/>
      <c r="F7" s="402"/>
      <c r="G7" s="501"/>
      <c r="H7" s="502"/>
    </row>
    <row r="8" spans="1:8" ht="20.149999999999999" customHeight="1" x14ac:dyDescent="0.2">
      <c r="B8" s="330" t="s">
        <v>1795</v>
      </c>
      <c r="C8" s="402"/>
      <c r="D8" s="976"/>
      <c r="E8" s="977"/>
      <c r="F8" s="402"/>
      <c r="G8" s="501"/>
      <c r="H8" s="502"/>
    </row>
    <row r="9" spans="1:8" ht="20.149999999999999" customHeight="1" x14ac:dyDescent="0.2">
      <c r="B9" s="330" t="s">
        <v>1796</v>
      </c>
      <c r="C9" s="402"/>
      <c r="D9" s="976"/>
      <c r="E9" s="977"/>
      <c r="F9" s="402"/>
      <c r="G9" s="501"/>
      <c r="H9" s="502"/>
    </row>
    <row r="10" spans="1:8" ht="20.25" customHeight="1" x14ac:dyDescent="0.2">
      <c r="B10" s="504" t="s">
        <v>1623</v>
      </c>
      <c r="C10" s="402"/>
      <c r="D10" s="976"/>
      <c r="E10" s="977"/>
      <c r="F10" s="402"/>
      <c r="G10" s="501"/>
      <c r="H10" s="502"/>
    </row>
    <row r="11" spans="1:8" ht="30" customHeight="1" x14ac:dyDescent="0.2">
      <c r="B11" s="505" t="s">
        <v>108</v>
      </c>
      <c r="C11" s="402"/>
      <c r="D11" s="976"/>
      <c r="E11" s="977"/>
      <c r="F11" s="402"/>
      <c r="G11" s="501"/>
      <c r="H11" s="502"/>
    </row>
    <row r="12" spans="1:8" ht="20.149999999999999" customHeight="1" x14ac:dyDescent="0.2">
      <c r="B12" s="330" t="s">
        <v>10</v>
      </c>
      <c r="C12" s="402"/>
      <c r="D12" s="976"/>
      <c r="E12" s="977"/>
      <c r="F12" s="402"/>
      <c r="G12" s="501"/>
      <c r="H12" s="502"/>
    </row>
    <row r="13" spans="1:8" ht="20.149999999999999" customHeight="1" x14ac:dyDescent="0.2">
      <c r="B13" s="330" t="s">
        <v>11</v>
      </c>
      <c r="C13" s="402"/>
      <c r="D13" s="976"/>
      <c r="E13" s="977"/>
      <c r="F13" s="503"/>
      <c r="G13" s="503"/>
      <c r="H13" s="502"/>
    </row>
    <row r="14" spans="1:8" ht="29.25" customHeight="1" x14ac:dyDescent="0.2">
      <c r="B14" s="505" t="s">
        <v>109</v>
      </c>
      <c r="C14" s="402"/>
      <c r="D14" s="974"/>
      <c r="E14" s="975"/>
      <c r="F14" s="503"/>
      <c r="G14" s="503"/>
      <c r="H14" s="502"/>
    </row>
    <row r="15" spans="1:8" ht="13" x14ac:dyDescent="0.2"/>
    <row r="16" spans="1:8" ht="12" customHeight="1" x14ac:dyDescent="0.2"/>
    <row r="17" s="326" customFormat="1" ht="48.75" customHeight="1" x14ac:dyDescent="0.2"/>
  </sheetData>
  <sheetProtection formatRows="0"/>
  <customSheetViews>
    <customSheetView guid="{CB65DC77-56B9-4B82-BA4C-940D5F0607D4}" scale="90" showGridLines="0">
      <selection activeCell="H4" sqref="H4"/>
      <pageMargins left="0.5" right="0.75" top="0.75" bottom="0.75" header="0.38" footer="0.36"/>
      <pageSetup paperSize="9" orientation="landscape" horizontalDpi="4294967293" r:id="rId1"/>
      <headerFooter alignWithMargins="0">
        <oddFooter>&amp;C&amp;A</oddFooter>
      </headerFooter>
    </customSheetView>
    <customSheetView guid="{EA53CA90-5139-4B28-B317-A0192C4E22DE}" scale="90" showPageBreaks="1" showGridLines="0">
      <selection activeCell="H4" sqref="H4"/>
      <pageMargins left="0.5" right="0.75" top="0.75" bottom="0.75" header="0.38" footer="0.36"/>
      <pageSetup paperSize="9" orientation="landscape" horizontalDpi="4294967293" r:id="rId2"/>
      <headerFooter alignWithMargins="0">
        <oddFooter>&amp;C&amp;A</oddFooter>
      </headerFooter>
    </customSheetView>
  </customSheetViews>
  <mergeCells count="13">
    <mergeCell ref="D7:E7"/>
    <mergeCell ref="C3:E3"/>
    <mergeCell ref="A2:C2"/>
    <mergeCell ref="D4:E4"/>
    <mergeCell ref="D5:E5"/>
    <mergeCell ref="D6:E6"/>
    <mergeCell ref="D14:E14"/>
    <mergeCell ref="D8:E8"/>
    <mergeCell ref="D9:E9"/>
    <mergeCell ref="D10:E10"/>
    <mergeCell ref="D11:E11"/>
    <mergeCell ref="D12:E12"/>
    <mergeCell ref="D13:E13"/>
  </mergeCells>
  <phoneticPr fontId="3"/>
  <dataValidations count="1">
    <dataValidation type="list" operator="equal" allowBlank="1" showInputMessage="1" showErrorMessage="1" errorTitle="入力規則違反" error="リストから選択してください" sqref="C5:C14 F5:F12" xr:uid="{00000000-0002-0000-0800-000000000000}">
      <formula1>"有,無,非該当"</formula1>
    </dataValidation>
  </dataValidations>
  <pageMargins left="0.51181102362204722" right="0.74803149606299213" top="0.74803149606299213" bottom="0.74803149606299213" header="0.39370078740157483" footer="0.35433070866141736"/>
  <pageSetup paperSize="9" orientation="landscape" r:id="rId3"/>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L34"/>
  <sheetViews>
    <sheetView view="pageBreakPreview" zoomScale="76" zoomScaleNormal="75" zoomScaleSheetLayoutView="76" workbookViewId="0">
      <selection activeCell="O14" sqref="O14"/>
    </sheetView>
  </sheetViews>
  <sheetFormatPr defaultRowHeight="13" x14ac:dyDescent="0.2"/>
  <cols>
    <col min="1" max="1" width="5.26953125" style="378" customWidth="1"/>
    <col min="2" max="2" width="12.26953125" style="378" customWidth="1"/>
    <col min="3" max="3" width="14.26953125" style="378" customWidth="1"/>
    <col min="4" max="4" width="13.26953125" style="378" customWidth="1"/>
    <col min="5" max="5" width="5.6328125" style="378" customWidth="1"/>
    <col min="6" max="6" width="13.36328125" style="378" customWidth="1"/>
    <col min="7" max="7" width="5.6328125" style="378" customWidth="1"/>
    <col min="8" max="8" width="13.26953125" style="378" customWidth="1"/>
    <col min="9" max="9" width="5.6328125" style="378" customWidth="1"/>
    <col min="10" max="12" width="15.36328125" style="378" customWidth="1"/>
    <col min="13" max="16384" width="8.7265625" style="378"/>
  </cols>
  <sheetData>
    <row r="1" spans="1:12" s="508" customFormat="1" ht="20.149999999999999" customHeight="1" x14ac:dyDescent="0.2">
      <c r="A1" s="508" t="s">
        <v>1626</v>
      </c>
    </row>
    <row r="2" spans="1:12" s="510" customFormat="1" ht="16.5" customHeight="1" x14ac:dyDescent="0.2">
      <c r="A2" s="509" t="s">
        <v>29</v>
      </c>
      <c r="D2" s="511"/>
      <c r="E2" s="511"/>
      <c r="F2" s="511"/>
      <c r="G2" s="511"/>
      <c r="H2" s="511"/>
      <c r="I2" s="511"/>
      <c r="J2" s="511"/>
      <c r="K2" s="511"/>
      <c r="L2" s="511"/>
    </row>
    <row r="3" spans="1:12" s="510" customFormat="1" ht="21" customHeight="1" x14ac:dyDescent="0.2">
      <c r="A3" s="512" t="s">
        <v>360</v>
      </c>
      <c r="D3" s="511"/>
      <c r="E3" s="511"/>
      <c r="F3" s="511"/>
      <c r="G3" s="511"/>
      <c r="H3" s="511"/>
      <c r="I3" s="511"/>
      <c r="J3" s="511"/>
      <c r="K3" s="511"/>
      <c r="L3" s="511"/>
    </row>
    <row r="4" spans="1:12" s="510" customFormat="1" ht="13.5" customHeight="1" x14ac:dyDescent="0.2">
      <c r="A4" s="513"/>
      <c r="B4" s="514"/>
      <c r="C4" s="514"/>
      <c r="D4" s="998" t="s">
        <v>1848</v>
      </c>
      <c r="E4" s="999"/>
      <c r="F4" s="999"/>
      <c r="G4" s="999"/>
      <c r="H4" s="999"/>
      <c r="I4" s="1000"/>
      <c r="J4" s="1001" t="s">
        <v>1849</v>
      </c>
      <c r="K4" s="1002"/>
      <c r="L4" s="1003"/>
    </row>
    <row r="5" spans="1:12" s="510" customFormat="1" ht="13.5" customHeight="1" x14ac:dyDescent="0.2">
      <c r="A5" s="515"/>
      <c r="B5" s="516"/>
      <c r="C5" s="516"/>
      <c r="D5" s="1004" t="s">
        <v>361</v>
      </c>
      <c r="E5" s="1005"/>
      <c r="F5" s="1008" t="s">
        <v>1850</v>
      </c>
      <c r="G5" s="1009"/>
      <c r="H5" s="1008" t="s">
        <v>1851</v>
      </c>
      <c r="I5" s="1012"/>
      <c r="J5" s="1014" t="s">
        <v>260</v>
      </c>
      <c r="K5" s="1015"/>
      <c r="L5" s="1016"/>
    </row>
    <row r="6" spans="1:12" s="510" customFormat="1" ht="13.5" customHeight="1" x14ac:dyDescent="0.2">
      <c r="A6" s="517"/>
      <c r="B6" s="518"/>
      <c r="C6" s="518"/>
      <c r="D6" s="1006"/>
      <c r="E6" s="1007"/>
      <c r="F6" s="1010"/>
      <c r="G6" s="1011"/>
      <c r="H6" s="1010"/>
      <c r="I6" s="1013"/>
      <c r="J6" s="869" t="s">
        <v>30</v>
      </c>
      <c r="K6" s="519" t="s">
        <v>31</v>
      </c>
      <c r="L6" s="870" t="s">
        <v>32</v>
      </c>
    </row>
    <row r="7" spans="1:12" s="527" customFormat="1" ht="25.5" customHeight="1" x14ac:dyDescent="0.2">
      <c r="A7" s="985" t="s">
        <v>1481</v>
      </c>
      <c r="B7" s="986"/>
      <c r="C7" s="986"/>
      <c r="D7" s="520"/>
      <c r="E7" s="521" t="s">
        <v>61</v>
      </c>
      <c r="F7" s="522"/>
      <c r="G7" s="521" t="s">
        <v>61</v>
      </c>
      <c r="H7" s="522"/>
      <c r="I7" s="523" t="s">
        <v>61</v>
      </c>
      <c r="J7" s="524"/>
      <c r="K7" s="525"/>
      <c r="L7" s="526"/>
    </row>
    <row r="8" spans="1:12" s="527" customFormat="1" ht="25.5" customHeight="1" x14ac:dyDescent="0.2">
      <c r="A8" s="987" t="s">
        <v>344</v>
      </c>
      <c r="B8" s="990" t="s">
        <v>33</v>
      </c>
      <c r="C8" s="528" t="s">
        <v>1799</v>
      </c>
      <c r="D8" s="529"/>
      <c r="E8" s="530" t="s">
        <v>61</v>
      </c>
      <c r="F8" s="531"/>
      <c r="G8" s="530" t="s">
        <v>61</v>
      </c>
      <c r="H8" s="531"/>
      <c r="I8" s="532" t="s">
        <v>61</v>
      </c>
      <c r="J8" s="524"/>
      <c r="K8" s="525"/>
      <c r="L8" s="533"/>
    </row>
    <row r="9" spans="1:12" s="527" customFormat="1" ht="25.5" customHeight="1" x14ac:dyDescent="0.2">
      <c r="A9" s="988"/>
      <c r="B9" s="991"/>
      <c r="C9" s="534" t="s">
        <v>1800</v>
      </c>
      <c r="D9" s="535"/>
      <c r="E9" s="536" t="s">
        <v>61</v>
      </c>
      <c r="F9" s="537"/>
      <c r="G9" s="536" t="s">
        <v>61</v>
      </c>
      <c r="H9" s="537"/>
      <c r="I9" s="538" t="s">
        <v>61</v>
      </c>
      <c r="J9" s="539"/>
      <c r="K9" s="540"/>
      <c r="L9" s="541"/>
    </row>
    <row r="10" spans="1:12" s="527" customFormat="1" ht="25.5" customHeight="1" x14ac:dyDescent="0.2">
      <c r="A10" s="988"/>
      <c r="B10" s="990" t="s">
        <v>1801</v>
      </c>
      <c r="C10" s="528" t="s">
        <v>1799</v>
      </c>
      <c r="D10" s="529"/>
      <c r="E10" s="542" t="s">
        <v>61</v>
      </c>
      <c r="F10" s="531"/>
      <c r="G10" s="542" t="s">
        <v>61</v>
      </c>
      <c r="H10" s="531"/>
      <c r="I10" s="543" t="s">
        <v>61</v>
      </c>
      <c r="J10" s="544"/>
      <c r="K10" s="525"/>
      <c r="L10" s="545"/>
    </row>
    <row r="11" spans="1:12" s="527" customFormat="1" ht="25.5" customHeight="1" x14ac:dyDescent="0.2">
      <c r="A11" s="988"/>
      <c r="B11" s="991"/>
      <c r="C11" s="534" t="s">
        <v>1800</v>
      </c>
      <c r="D11" s="535"/>
      <c r="E11" s="536" t="s">
        <v>61</v>
      </c>
      <c r="F11" s="537"/>
      <c r="G11" s="536" t="s">
        <v>61</v>
      </c>
      <c r="H11" s="537"/>
      <c r="I11" s="538" t="s">
        <v>61</v>
      </c>
      <c r="J11" s="539"/>
      <c r="K11" s="540"/>
      <c r="L11" s="541"/>
    </row>
    <row r="12" spans="1:12" s="527" customFormat="1" ht="25.5" customHeight="1" x14ac:dyDescent="0.2">
      <c r="A12" s="988"/>
      <c r="B12" s="992" t="s">
        <v>1852</v>
      </c>
      <c r="C12" s="528" t="s">
        <v>1799</v>
      </c>
      <c r="D12" s="529"/>
      <c r="E12" s="530" t="s">
        <v>61</v>
      </c>
      <c r="F12" s="531"/>
      <c r="G12" s="530" t="s">
        <v>61</v>
      </c>
      <c r="H12" s="531"/>
      <c r="I12" s="532" t="s">
        <v>61</v>
      </c>
      <c r="J12" s="544"/>
      <c r="K12" s="525"/>
      <c r="L12" s="545"/>
    </row>
    <row r="13" spans="1:12" s="527" customFormat="1" ht="25.5" customHeight="1" x14ac:dyDescent="0.2">
      <c r="A13" s="989"/>
      <c r="B13" s="992"/>
      <c r="C13" s="534" t="s">
        <v>1800</v>
      </c>
      <c r="D13" s="529"/>
      <c r="E13" s="530" t="s">
        <v>61</v>
      </c>
      <c r="F13" s="531"/>
      <c r="G13" s="530" t="s">
        <v>61</v>
      </c>
      <c r="H13" s="531"/>
      <c r="I13" s="532" t="s">
        <v>61</v>
      </c>
      <c r="J13" s="544"/>
      <c r="K13" s="525"/>
      <c r="L13" s="545"/>
    </row>
    <row r="14" spans="1:12" s="527" customFormat="1" ht="21" customHeight="1" x14ac:dyDescent="0.2">
      <c r="A14" s="993" t="s">
        <v>345</v>
      </c>
      <c r="B14" s="994"/>
      <c r="C14" s="982"/>
      <c r="D14" s="546"/>
      <c r="E14" s="530" t="s">
        <v>61</v>
      </c>
      <c r="F14" s="547"/>
      <c r="G14" s="530" t="s">
        <v>61</v>
      </c>
      <c r="H14" s="547"/>
      <c r="I14" s="532" t="s">
        <v>61</v>
      </c>
      <c r="J14" s="524"/>
      <c r="K14" s="525"/>
      <c r="L14" s="533"/>
    </row>
    <row r="15" spans="1:12" s="527" customFormat="1" ht="21" customHeight="1" x14ac:dyDescent="0.2">
      <c r="A15" s="982" t="s">
        <v>1482</v>
      </c>
      <c r="B15" s="995"/>
      <c r="C15" s="984"/>
      <c r="D15" s="546"/>
      <c r="E15" s="530" t="s">
        <v>61</v>
      </c>
      <c r="F15" s="547"/>
      <c r="G15" s="530" t="s">
        <v>61</v>
      </c>
      <c r="H15" s="547"/>
      <c r="I15" s="532" t="s">
        <v>61</v>
      </c>
      <c r="J15" s="524"/>
      <c r="K15" s="525"/>
      <c r="L15" s="533"/>
    </row>
    <row r="16" spans="1:12" s="527" customFormat="1" ht="21" customHeight="1" x14ac:dyDescent="0.2">
      <c r="A16" s="982" t="s">
        <v>1483</v>
      </c>
      <c r="B16" s="995"/>
      <c r="C16" s="984"/>
      <c r="D16" s="548"/>
      <c r="E16" s="549" t="s">
        <v>61</v>
      </c>
      <c r="F16" s="550"/>
      <c r="G16" s="549" t="s">
        <v>61</v>
      </c>
      <c r="H16" s="550"/>
      <c r="I16" s="551" t="s">
        <v>61</v>
      </c>
      <c r="J16" s="552"/>
      <c r="K16" s="553"/>
      <c r="L16" s="554"/>
    </row>
    <row r="17" spans="1:12" s="527" customFormat="1" ht="21" customHeight="1" x14ac:dyDescent="0.2">
      <c r="A17" s="982" t="s">
        <v>1802</v>
      </c>
      <c r="B17" s="995"/>
      <c r="C17" s="995"/>
      <c r="D17" s="546"/>
      <c r="E17" s="530" t="s">
        <v>61</v>
      </c>
      <c r="F17" s="547"/>
      <c r="G17" s="530" t="s">
        <v>61</v>
      </c>
      <c r="H17" s="547"/>
      <c r="I17" s="532" t="s">
        <v>61</v>
      </c>
      <c r="J17" s="524"/>
      <c r="K17" s="525"/>
      <c r="L17" s="533"/>
    </row>
    <row r="18" spans="1:12" s="527" customFormat="1" ht="21" customHeight="1" x14ac:dyDescent="0.2">
      <c r="A18" s="996" t="s">
        <v>1484</v>
      </c>
      <c r="B18" s="997"/>
      <c r="C18" s="997"/>
      <c r="D18" s="546"/>
      <c r="E18" s="530" t="s">
        <v>61</v>
      </c>
      <c r="F18" s="547"/>
      <c r="G18" s="530" t="s">
        <v>61</v>
      </c>
      <c r="H18" s="547"/>
      <c r="I18" s="532" t="s">
        <v>61</v>
      </c>
      <c r="J18" s="524"/>
      <c r="K18" s="525"/>
      <c r="L18" s="533"/>
    </row>
    <row r="19" spans="1:12" s="527" customFormat="1" ht="21" customHeight="1" x14ac:dyDescent="0.2">
      <c r="A19" s="993" t="s">
        <v>346</v>
      </c>
      <c r="B19" s="994"/>
      <c r="C19" s="982"/>
      <c r="D19" s="555"/>
      <c r="E19" s="530" t="s">
        <v>61</v>
      </c>
      <c r="F19" s="556"/>
      <c r="G19" s="530" t="s">
        <v>61</v>
      </c>
      <c r="H19" s="556"/>
      <c r="I19" s="532" t="s">
        <v>61</v>
      </c>
      <c r="J19" s="557"/>
      <c r="K19" s="558"/>
      <c r="L19" s="559"/>
    </row>
    <row r="20" spans="1:12" s="527" customFormat="1" ht="22.5" customHeight="1" x14ac:dyDescent="0.2">
      <c r="A20" s="982" t="s">
        <v>347</v>
      </c>
      <c r="B20" s="983"/>
      <c r="C20" s="984"/>
      <c r="D20" s="555">
        <f>SUM(D7:D19)</f>
        <v>0</v>
      </c>
      <c r="E20" s="530" t="s">
        <v>61</v>
      </c>
      <c r="F20" s="556">
        <f>SUM(F7:F19)</f>
        <v>0</v>
      </c>
      <c r="G20" s="530" t="s">
        <v>61</v>
      </c>
      <c r="H20" s="556">
        <f>SUM(H7:H19)</f>
        <v>0</v>
      </c>
      <c r="I20" s="532" t="s">
        <v>61</v>
      </c>
      <c r="J20" s="557"/>
      <c r="K20" s="558"/>
      <c r="L20" s="559"/>
    </row>
    <row r="21" spans="1:12" s="527" customFormat="1" ht="18.75" customHeight="1" x14ac:dyDescent="0.2">
      <c r="A21" s="560" t="s">
        <v>1485</v>
      </c>
      <c r="B21" s="508"/>
      <c r="C21" s="508"/>
      <c r="D21" s="508"/>
      <c r="E21" s="508"/>
      <c r="F21" s="508"/>
      <c r="G21" s="508"/>
      <c r="H21" s="508"/>
      <c r="I21" s="508"/>
      <c r="J21" s="508"/>
      <c r="K21" s="508"/>
      <c r="L21" s="508"/>
    </row>
    <row r="22" spans="1:12" s="527" customFormat="1" ht="18" customHeight="1" x14ac:dyDescent="0.2">
      <c r="A22" s="560" t="s">
        <v>1803</v>
      </c>
      <c r="B22" s="508"/>
      <c r="C22" s="508"/>
      <c r="D22" s="508"/>
      <c r="E22" s="508"/>
      <c r="F22" s="508"/>
      <c r="G22" s="508"/>
      <c r="H22" s="508"/>
      <c r="I22" s="508"/>
      <c r="J22" s="508"/>
      <c r="K22" s="508"/>
      <c r="L22" s="508"/>
    </row>
    <row r="23" spans="1:12" s="563" customFormat="1" ht="14.25" customHeight="1" x14ac:dyDescent="0.2">
      <c r="A23" s="561" t="s">
        <v>1756</v>
      </c>
      <c r="B23" s="562"/>
      <c r="C23" s="562"/>
      <c r="D23" s="562"/>
      <c r="E23" s="562"/>
      <c r="F23" s="562"/>
      <c r="G23" s="562"/>
      <c r="H23" s="562"/>
      <c r="I23" s="562"/>
      <c r="J23" s="562"/>
      <c r="K23" s="562"/>
      <c r="L23" s="562"/>
    </row>
    <row r="24" spans="1:12" s="563" customFormat="1" ht="14.25" customHeight="1" x14ac:dyDescent="0.2">
      <c r="A24" s="561" t="s">
        <v>1757</v>
      </c>
      <c r="B24" s="562"/>
      <c r="C24" s="562"/>
      <c r="D24" s="562"/>
      <c r="E24" s="562"/>
      <c r="F24" s="562"/>
      <c r="G24" s="562"/>
      <c r="H24" s="562"/>
      <c r="I24" s="562"/>
      <c r="J24" s="562"/>
      <c r="K24" s="562"/>
      <c r="L24" s="562"/>
    </row>
    <row r="25" spans="1:12" s="563" customFormat="1" ht="14.25" customHeight="1" x14ac:dyDescent="0.2">
      <c r="A25" s="561" t="s">
        <v>1759</v>
      </c>
      <c r="B25" s="562"/>
      <c r="C25" s="562"/>
      <c r="D25" s="562"/>
      <c r="E25" s="562"/>
      <c r="F25" s="562"/>
      <c r="G25" s="562"/>
      <c r="H25" s="562"/>
      <c r="I25" s="562"/>
      <c r="J25" s="562"/>
      <c r="K25" s="562"/>
      <c r="L25" s="562"/>
    </row>
    <row r="26" spans="1:12" s="563" customFormat="1" ht="14.25" customHeight="1" x14ac:dyDescent="0.2">
      <c r="A26" s="561" t="s">
        <v>1758</v>
      </c>
      <c r="B26" s="562"/>
      <c r="C26" s="562"/>
      <c r="D26" s="562"/>
      <c r="E26" s="562"/>
      <c r="F26" s="562"/>
      <c r="G26" s="562"/>
      <c r="H26" s="562"/>
      <c r="I26" s="562"/>
      <c r="J26" s="562"/>
      <c r="K26" s="562"/>
      <c r="L26" s="562"/>
    </row>
    <row r="27" spans="1:12" s="563" customFormat="1" ht="14.25" customHeight="1" x14ac:dyDescent="0.2">
      <c r="A27" s="561" t="s">
        <v>1760</v>
      </c>
      <c r="B27" s="562"/>
      <c r="C27" s="562"/>
      <c r="D27" s="562"/>
      <c r="E27" s="562"/>
      <c r="F27" s="562"/>
      <c r="G27" s="562"/>
      <c r="H27" s="562"/>
      <c r="I27" s="562"/>
      <c r="J27" s="562"/>
      <c r="K27" s="562"/>
      <c r="L27" s="562"/>
    </row>
    <row r="28" spans="1:12" s="564" customFormat="1" ht="17.25" customHeight="1" x14ac:dyDescent="0.2">
      <c r="A28" s="560" t="s">
        <v>1486</v>
      </c>
      <c r="B28" s="527"/>
      <c r="C28" s="527"/>
      <c r="D28" s="508"/>
      <c r="E28" s="508"/>
      <c r="F28" s="508"/>
      <c r="G28" s="508"/>
      <c r="H28" s="508"/>
      <c r="I28" s="508"/>
      <c r="J28" s="508"/>
      <c r="K28" s="508"/>
      <c r="L28" s="508"/>
    </row>
    <row r="29" spans="1:12" s="564" customFormat="1" ht="17.25" customHeight="1" x14ac:dyDescent="0.2">
      <c r="A29" s="560" t="s">
        <v>1487</v>
      </c>
      <c r="B29" s="527"/>
      <c r="C29" s="527"/>
      <c r="D29" s="508"/>
      <c r="E29" s="508"/>
      <c r="F29" s="508"/>
      <c r="G29" s="508"/>
      <c r="H29" s="508"/>
      <c r="I29" s="508"/>
      <c r="J29" s="508"/>
      <c r="K29" s="508"/>
      <c r="L29" s="508"/>
    </row>
    <row r="30" spans="1:12" s="564" customFormat="1" ht="17.25" customHeight="1" x14ac:dyDescent="0.2">
      <c r="A30" s="560" t="s">
        <v>1853</v>
      </c>
      <c r="B30" s="527"/>
      <c r="C30" s="527"/>
      <c r="D30" s="508"/>
      <c r="E30" s="508"/>
      <c r="F30" s="508"/>
      <c r="G30" s="508"/>
      <c r="H30" s="508"/>
      <c r="I30" s="508"/>
      <c r="J30" s="508"/>
      <c r="K30" s="508"/>
      <c r="L30" s="508"/>
    </row>
    <row r="31" spans="1:12" s="564" customFormat="1" ht="17.25" customHeight="1" x14ac:dyDescent="0.2">
      <c r="A31" s="560" t="s">
        <v>1854</v>
      </c>
      <c r="B31" s="527"/>
      <c r="C31" s="527"/>
      <c r="D31" s="508"/>
      <c r="E31" s="508"/>
      <c r="F31" s="508"/>
      <c r="G31" s="508"/>
      <c r="H31" s="508"/>
      <c r="I31" s="508"/>
      <c r="J31" s="508"/>
      <c r="K31" s="508"/>
      <c r="L31" s="508"/>
    </row>
    <row r="32" spans="1:12" s="527" customFormat="1" ht="15.5" customHeight="1" x14ac:dyDescent="0.2">
      <c r="A32" s="560" t="s">
        <v>1855</v>
      </c>
      <c r="D32" s="508"/>
      <c r="E32" s="508"/>
      <c r="F32" s="508"/>
      <c r="G32" s="508"/>
      <c r="H32" s="508"/>
      <c r="I32" s="508"/>
      <c r="J32" s="508"/>
      <c r="K32" s="508"/>
      <c r="L32" s="508"/>
    </row>
    <row r="33" spans="1:12" s="527" customFormat="1" ht="15.5" customHeight="1" x14ac:dyDescent="0.2">
      <c r="A33" s="560" t="s">
        <v>1856</v>
      </c>
      <c r="D33" s="508"/>
      <c r="E33" s="508"/>
      <c r="F33" s="508"/>
      <c r="G33" s="508"/>
      <c r="H33" s="508"/>
      <c r="I33" s="508"/>
      <c r="J33" s="508"/>
      <c r="K33" s="508"/>
      <c r="L33" s="508"/>
    </row>
    <row r="34" spans="1:12" s="527" customFormat="1" ht="17.25" customHeight="1" x14ac:dyDescent="0.2">
      <c r="A34" s="560" t="s">
        <v>1857</v>
      </c>
      <c r="D34" s="508"/>
      <c r="E34" s="508"/>
      <c r="F34" s="508"/>
      <c r="G34" s="508"/>
      <c r="H34" s="508"/>
      <c r="I34" s="508"/>
      <c r="J34" s="508"/>
      <c r="K34" s="508"/>
      <c r="L34" s="508"/>
    </row>
  </sheetData>
  <sheetProtection formatRows="0"/>
  <mergeCells count="18">
    <mergeCell ref="D4:I4"/>
    <mergeCell ref="J4:L4"/>
    <mergeCell ref="D5:E6"/>
    <mergeCell ref="F5:G6"/>
    <mergeCell ref="H5:I6"/>
    <mergeCell ref="J5:L5"/>
    <mergeCell ref="A20:C20"/>
    <mergeCell ref="A7:C7"/>
    <mergeCell ref="A8:A13"/>
    <mergeCell ref="B8:B9"/>
    <mergeCell ref="B10:B11"/>
    <mergeCell ref="B12:B13"/>
    <mergeCell ref="A14:C14"/>
    <mergeCell ref="A15:C15"/>
    <mergeCell ref="A16:C16"/>
    <mergeCell ref="A17:C17"/>
    <mergeCell ref="A18:C18"/>
    <mergeCell ref="A19:C19"/>
  </mergeCells>
  <phoneticPr fontId="3"/>
  <pageMargins left="0.70866141732283472" right="0.70866141732283472" top="0.31" bottom="0.38" header="0.23" footer="0.13"/>
  <pageSetup paperSize="9" scale="89" orientation="landscape"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51</vt:i4>
      </vt:variant>
      <vt:variant>
        <vt:lpstr>名前付き一覧</vt:lpstr>
      </vt:variant>
      <vt:variant>
        <vt:i4>20</vt:i4>
      </vt:variant>
    </vt:vector>
  </HeadingPairs>
  <TitlesOfParts>
    <vt:vector size="71" baseType="lpstr">
      <vt:lpstr>program</vt:lpstr>
      <vt:lpstr>P0(世田谷区)</vt:lpstr>
      <vt:lpstr>P1(世田谷区)</vt:lpstr>
      <vt:lpstr>P2(世田谷区)</vt:lpstr>
      <vt:lpstr>P3(世田谷区)</vt:lpstr>
      <vt:lpstr>P4(世田谷区)</vt:lpstr>
      <vt:lpstr>P5(世田谷区)</vt:lpstr>
      <vt:lpstr>P6(世田谷区)</vt:lpstr>
      <vt:lpstr>P7(世田谷区)</vt:lpstr>
      <vt:lpstr>P8（ア）(世田谷区)</vt:lpstr>
      <vt:lpstr>P8（イ）(世田谷区)</vt:lpstr>
      <vt:lpstr>P9(世田谷区)</vt:lpstr>
      <vt:lpstr>P10(世田谷区)</vt:lpstr>
      <vt:lpstr>P11(世田谷区)</vt:lpstr>
      <vt:lpstr>P12(世田谷区)</vt:lpstr>
      <vt:lpstr>P13(世田谷区)</vt:lpstr>
      <vt:lpstr>P14(世田谷区)</vt:lpstr>
      <vt:lpstr>P15(世田谷区)</vt:lpstr>
      <vt:lpstr>P16(世田谷区)</vt:lpstr>
      <vt:lpstr>P17(世田谷区)</vt:lpstr>
      <vt:lpstr>P18世田谷区)</vt:lpstr>
      <vt:lpstr>P19(世田谷区)</vt:lpstr>
      <vt:lpstr>P20(世田谷区)</vt:lpstr>
      <vt:lpstr>P21(世田谷区)</vt:lpstr>
      <vt:lpstr>P22(世田谷区)</vt:lpstr>
      <vt:lpstr>P23(世田谷区)</vt:lpstr>
      <vt:lpstr>P24(世田谷区)</vt:lpstr>
      <vt:lpstr>P25(世田谷区)</vt:lpstr>
      <vt:lpstr>P26(世田谷区)</vt:lpstr>
      <vt:lpstr>P27(世田谷区)</vt:lpstr>
      <vt:lpstr>P28(世田谷区)</vt:lpstr>
      <vt:lpstr>P29(世田谷区)</vt:lpstr>
      <vt:lpstr>P30(世田谷区)</vt:lpstr>
      <vt:lpstr>P31(世田谷区)</vt:lpstr>
      <vt:lpstr>P32(世田谷区)</vt:lpstr>
      <vt:lpstr>P33(世田谷区)</vt:lpstr>
      <vt:lpstr>未1</vt:lpstr>
      <vt:lpstr>未2</vt:lpstr>
      <vt:lpstr>未3</vt:lpstr>
      <vt:lpstr>未4</vt:lpstr>
      <vt:lpstr>未5</vt:lpstr>
      <vt:lpstr>P34(世田谷区)</vt:lpstr>
      <vt:lpstr>P65</vt:lpstr>
      <vt:lpstr>P66</vt:lpstr>
      <vt:lpstr>P67</vt:lpstr>
      <vt:lpstr>conf</vt:lpstr>
      <vt:lpstr>P35(世田谷区)</vt:lpstr>
      <vt:lpstr>Sheet1</vt:lpstr>
      <vt:lpstr>Sheet3</vt:lpstr>
      <vt:lpstr>P36(世田谷区)</vt:lpstr>
      <vt:lpstr>Sheet4</vt:lpstr>
      <vt:lpstr>'P0(世田谷区)'!Print_Area</vt:lpstr>
      <vt:lpstr>'P1(世田谷区)'!Print_Area</vt:lpstr>
      <vt:lpstr>'P10(世田谷区)'!Print_Area</vt:lpstr>
      <vt:lpstr>'P14(世田谷区)'!Print_Area</vt:lpstr>
      <vt:lpstr>'P15(世田谷区)'!Print_Area</vt:lpstr>
      <vt:lpstr>'P16(世田谷区)'!Print_Area</vt:lpstr>
      <vt:lpstr>'P17(世田谷区)'!Print_Area</vt:lpstr>
      <vt:lpstr>'P18世田谷区)'!Print_Area</vt:lpstr>
      <vt:lpstr>'P19(世田谷区)'!Print_Area</vt:lpstr>
      <vt:lpstr>'P20(世田谷区)'!Print_Area</vt:lpstr>
      <vt:lpstr>'P21(世田谷区)'!Print_Area</vt:lpstr>
      <vt:lpstr>'P22(世田谷区)'!Print_Area</vt:lpstr>
      <vt:lpstr>'P23(世田谷区)'!Print_Area</vt:lpstr>
      <vt:lpstr>'P24(世田谷区)'!Print_Area</vt:lpstr>
      <vt:lpstr>'P27(世田谷区)'!Print_Area</vt:lpstr>
      <vt:lpstr>'P32(世田谷区)'!Print_Area</vt:lpstr>
      <vt:lpstr>'P33(世田谷区)'!Print_Area</vt:lpstr>
      <vt:lpstr>'P4(世田谷区)'!Print_Area</vt:lpstr>
      <vt:lpstr>'P5(世田谷区)'!Print_Area</vt:lpstr>
      <vt:lpstr>未2!Print_Area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dc:title>
  <dc:subject>民間保育所</dc:subject>
  <dc:creator>東京都</dc:creator>
  <dc:description>H30 第3校後修正0416</dc:description>
  <cp:lastModifiedBy>星川　紀朗</cp:lastModifiedBy>
  <cp:lastPrinted>2025-08-13T04:25:44Z</cp:lastPrinted>
  <dcterms:created xsi:type="dcterms:W3CDTF">2004-03-08T14:33:35Z</dcterms:created>
  <dcterms:modified xsi:type="dcterms:W3CDTF">2025-08-14T04:19:06Z</dcterms:modified>
  <cp:category>ver1.0</cp:category>
</cp:coreProperties>
</file>