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etagaya.local\files\SEA02413\6年度\00-10 子ども・子育て支援担当\340　地区展開型ひろば・ほっと\110 事務説明会・次年度補助金様式集\R6\【常用】令和7年度補助金様式・手引き\03 （ほっと）毎四半期及び年度末に提出する書類\"/>
    </mc:Choice>
  </mc:AlternateContent>
  <xr:revisionPtr revIDLastSave="0" documentId="13_ncr:1_{39591461-7D92-482C-AC28-652EE0F95011}" xr6:coauthVersionLast="47" xr6:coauthVersionMax="47" xr10:uidLastSave="{00000000-0000-0000-0000-000000000000}"/>
  <workbookProtection workbookPassword="DD20" lockStructure="1"/>
  <bookViews>
    <workbookView xWindow="-28910" yWindow="-110" windowWidth="29020" windowHeight="15820" xr2:uid="{00000000-000D-0000-FFFF-FFFF00000000}"/>
  </bookViews>
  <sheets>
    <sheet name="第１四半期" sheetId="50" r:id="rId1"/>
    <sheet name="第２四半期" sheetId="51" r:id="rId2"/>
    <sheet name="第３四半期" sheetId="52" r:id="rId3"/>
    <sheet name="第４四半期" sheetId="53" r:id="rId4"/>
  </sheets>
  <definedNames>
    <definedName name="_xlnm._FilterDatabase" localSheetId="0" hidden="1">第１四半期!$B$7:$BG$56</definedName>
    <definedName name="_xlnm._FilterDatabase" localSheetId="1" hidden="1">第２四半期!$B$7:$BG$56</definedName>
    <definedName name="_xlnm._FilterDatabase" localSheetId="2" hidden="1">第３四半期!$B$7:$BG$56</definedName>
    <definedName name="_xlnm._FilterDatabase" localSheetId="3" hidden="1">第４四半期!$B$7:$BG$56</definedName>
    <definedName name="_xlnm.Print_Area" localSheetId="0">第１四半期!$A$1:$BB$57</definedName>
    <definedName name="_xlnm.Print_Area" localSheetId="1">第２四半期!$A$1:$BB$57</definedName>
    <definedName name="_xlnm.Print_Area" localSheetId="2">第３四半期!$A$1:$BB$57</definedName>
    <definedName name="_xlnm.Print_Area" localSheetId="3">第４四半期!$A$1:$BB$57</definedName>
    <definedName name="ほっとステイ利用料金表" localSheetId="0">第１四半期!$BD$7</definedName>
    <definedName name="ほっとステイ利用料金表" localSheetId="1">第２四半期!$BD$7</definedName>
    <definedName name="ほっとステイ利用料金表" localSheetId="2">第３四半期!$BD$7</definedName>
    <definedName name="ほっとステイ利用料金表" localSheetId="3">第４四半期!$BD$7</definedName>
    <definedName name="ほっとステイ利用料金表">#REF!</definedName>
    <definedName name="料金表" localSheetId="0">第１四半期!$BG$7</definedName>
    <definedName name="料金表" localSheetId="1">第２四半期!$BG$7</definedName>
    <definedName name="料金表" localSheetId="2">第３四半期!$BG$7</definedName>
    <definedName name="料金表" localSheetId="3">第４四半期!$BG$7</definedName>
    <definedName name="料金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6" i="53" l="1"/>
  <c r="AL15" i="53"/>
  <c r="AL14" i="53"/>
  <c r="AL13" i="53"/>
  <c r="AL12" i="53"/>
  <c r="AL11" i="53"/>
  <c r="AL10" i="53"/>
  <c r="AL9" i="53"/>
  <c r="AL24" i="53"/>
  <c r="AL23" i="53"/>
  <c r="AL22" i="53"/>
  <c r="AL21" i="53"/>
  <c r="AL20" i="53"/>
  <c r="AL19" i="53"/>
  <c r="AL18" i="53"/>
  <c r="AL17" i="53"/>
  <c r="AL55" i="53"/>
  <c r="AL54" i="53"/>
  <c r="AL53" i="53"/>
  <c r="AL52" i="53"/>
  <c r="AL51" i="53"/>
  <c r="AL50" i="53"/>
  <c r="AL49" i="53"/>
  <c r="AL48" i="53"/>
  <c r="AL47" i="53"/>
  <c r="AL46" i="53"/>
  <c r="AL45" i="53"/>
  <c r="AL44" i="53"/>
  <c r="AL43" i="53"/>
  <c r="AL42" i="53"/>
  <c r="AL41" i="53"/>
  <c r="AL56" i="53" s="1"/>
  <c r="AL39" i="53"/>
  <c r="AL38" i="53"/>
  <c r="AL37" i="53"/>
  <c r="AL36" i="53"/>
  <c r="AL35" i="53"/>
  <c r="AL34" i="53"/>
  <c r="AL33" i="53"/>
  <c r="AL32" i="53"/>
  <c r="AL31" i="53"/>
  <c r="AL30" i="53"/>
  <c r="AL29" i="53"/>
  <c r="AL28" i="53"/>
  <c r="AL40" i="53" s="1"/>
  <c r="AL27" i="53"/>
  <c r="AL26" i="53"/>
  <c r="AL25" i="53"/>
  <c r="AL8" i="53"/>
  <c r="AL55" i="52"/>
  <c r="AL54" i="52"/>
  <c r="AL53" i="52"/>
  <c r="AL52" i="52"/>
  <c r="AL51" i="52"/>
  <c r="AL50" i="52"/>
  <c r="AL49" i="52"/>
  <c r="AL48" i="52"/>
  <c r="AL47" i="52"/>
  <c r="AL46" i="52"/>
  <c r="AL45" i="52"/>
  <c r="AL44" i="52"/>
  <c r="AL43" i="52"/>
  <c r="AL42" i="52"/>
  <c r="AL56" i="52" s="1"/>
  <c r="AL41" i="52"/>
  <c r="AL39" i="52"/>
  <c r="AL38" i="52"/>
  <c r="AL37" i="52"/>
  <c r="AL36" i="52"/>
  <c r="AL35" i="52"/>
  <c r="AL34" i="52"/>
  <c r="AL33" i="52"/>
  <c r="AL32" i="52"/>
  <c r="AL31" i="52"/>
  <c r="AL30" i="52"/>
  <c r="AL29" i="52"/>
  <c r="AL28" i="52"/>
  <c r="AL27" i="52"/>
  <c r="AL40" i="52" s="1"/>
  <c r="AL26" i="52"/>
  <c r="AL25" i="52"/>
  <c r="AL23" i="52"/>
  <c r="AL22" i="52"/>
  <c r="AL21" i="52"/>
  <c r="AL20" i="52"/>
  <c r="AL19" i="52"/>
  <c r="AL18" i="52"/>
  <c r="AL17" i="52"/>
  <c r="AL16" i="52"/>
  <c r="AL15" i="52"/>
  <c r="AL14" i="52"/>
  <c r="AL13" i="52"/>
  <c r="AL12" i="52"/>
  <c r="AL11" i="52"/>
  <c r="AL10" i="52"/>
  <c r="AL9" i="52"/>
  <c r="AL24" i="52" s="1"/>
  <c r="AL8" i="52"/>
  <c r="AL55" i="51"/>
  <c r="AL54" i="51"/>
  <c r="AL53" i="51"/>
  <c r="AL52" i="51"/>
  <c r="AL51" i="51"/>
  <c r="AL50" i="51"/>
  <c r="AL49" i="51"/>
  <c r="AL48" i="51"/>
  <c r="AL47" i="51"/>
  <c r="AL46" i="51"/>
  <c r="AL45" i="51"/>
  <c r="AL44" i="51"/>
  <c r="AL43" i="51"/>
  <c r="AL42" i="51"/>
  <c r="AL41" i="51"/>
  <c r="AL56" i="51" s="1"/>
  <c r="AL39" i="51"/>
  <c r="AL38" i="51"/>
  <c r="AL37" i="51"/>
  <c r="AL36" i="51"/>
  <c r="AL35" i="51"/>
  <c r="AL34" i="51"/>
  <c r="AL33" i="51"/>
  <c r="AL32" i="51"/>
  <c r="AL31" i="51"/>
  <c r="AL30" i="51"/>
  <c r="AL29" i="51"/>
  <c r="AL28" i="51"/>
  <c r="AL27" i="51"/>
  <c r="AL40" i="51" s="1"/>
  <c r="AL26" i="51"/>
  <c r="AL25" i="51"/>
  <c r="AL23" i="51"/>
  <c r="AL22" i="51"/>
  <c r="AL21" i="51"/>
  <c r="AL20" i="51"/>
  <c r="AL19" i="51"/>
  <c r="AL18" i="51"/>
  <c r="AL17" i="51"/>
  <c r="AL16" i="51"/>
  <c r="AL15" i="51"/>
  <c r="AL14" i="51"/>
  <c r="AL13" i="51"/>
  <c r="AL12" i="51"/>
  <c r="AL11" i="51"/>
  <c r="AL10" i="51"/>
  <c r="AL9" i="51"/>
  <c r="AL24" i="51" s="1"/>
  <c r="AL8" i="51"/>
  <c r="AL57" i="50"/>
  <c r="AL56" i="50"/>
  <c r="AL9" i="50"/>
  <c r="AO39" i="50"/>
  <c r="AO38" i="50"/>
  <c r="AN33" i="50"/>
  <c r="AN52" i="50"/>
  <c r="AL42" i="50"/>
  <c r="AL43" i="50"/>
  <c r="AL44" i="50"/>
  <c r="AL45" i="50"/>
  <c r="AL46" i="50"/>
  <c r="AL47" i="50"/>
  <c r="AL48" i="50"/>
  <c r="AL49" i="50"/>
  <c r="AL50" i="50"/>
  <c r="AL51" i="50"/>
  <c r="AL53" i="50"/>
  <c r="AL54" i="50"/>
  <c r="AL55" i="50"/>
  <c r="AL41" i="50"/>
  <c r="AL36" i="50"/>
  <c r="AL37" i="50"/>
  <c r="AL35" i="50"/>
  <c r="AL31" i="50"/>
  <c r="AL32" i="50"/>
  <c r="AL34" i="50"/>
  <c r="AL30" i="50"/>
  <c r="AL27" i="50"/>
  <c r="AL28" i="50"/>
  <c r="AL29" i="50"/>
  <c r="AL26" i="50"/>
  <c r="AL25" i="50"/>
  <c r="AL20" i="50"/>
  <c r="AL21" i="50"/>
  <c r="AL22" i="50"/>
  <c r="AL23" i="50"/>
  <c r="AL19" i="50"/>
  <c r="AL15" i="50"/>
  <c r="AL16" i="50"/>
  <c r="AL17" i="50"/>
  <c r="AL18" i="50"/>
  <c r="AL14" i="50"/>
  <c r="AL11" i="50"/>
  <c r="AL12" i="50"/>
  <c r="AL13" i="50"/>
  <c r="AL10" i="50"/>
  <c r="AL8" i="50"/>
  <c r="AL57" i="53" l="1"/>
  <c r="AL57" i="52"/>
  <c r="AL57" i="51"/>
  <c r="AL24" i="50"/>
  <c r="AV41" i="52" l="1"/>
  <c r="AW41" i="52"/>
  <c r="AV25" i="53"/>
  <c r="AV25" i="52"/>
  <c r="AV9" i="52"/>
  <c r="AV41" i="51"/>
  <c r="AV25" i="51"/>
  <c r="AV9" i="51"/>
  <c r="AV41" i="50"/>
  <c r="AV25" i="50"/>
  <c r="AV9" i="50"/>
  <c r="C2" i="53"/>
  <c r="C2" i="52"/>
  <c r="C2" i="51"/>
  <c r="AJ56" i="53"/>
  <c r="AI56" i="53"/>
  <c r="AH56" i="53"/>
  <c r="AG56" i="53"/>
  <c r="AF56" i="53"/>
  <c r="AE56" i="53"/>
  <c r="AD56" i="53"/>
  <c r="AC56" i="53"/>
  <c r="AB56" i="53"/>
  <c r="AA56" i="53"/>
  <c r="Z56" i="53"/>
  <c r="Y56" i="53"/>
  <c r="X56" i="53"/>
  <c r="W56" i="53"/>
  <c r="V56" i="53"/>
  <c r="U56" i="53"/>
  <c r="T56" i="53"/>
  <c r="S56" i="53"/>
  <c r="R56" i="53"/>
  <c r="Q56" i="53"/>
  <c r="P56" i="53"/>
  <c r="O56" i="53"/>
  <c r="N56" i="53"/>
  <c r="M56" i="53"/>
  <c r="L56" i="53"/>
  <c r="K56" i="53"/>
  <c r="J56" i="53"/>
  <c r="I56" i="53"/>
  <c r="H56" i="53"/>
  <c r="G56" i="53"/>
  <c r="F56" i="53"/>
  <c r="BA55" i="53"/>
  <c r="AZ55" i="53"/>
  <c r="AY55" i="53"/>
  <c r="AX55" i="53"/>
  <c r="AW55" i="53"/>
  <c r="AV55" i="53"/>
  <c r="AT55" i="53"/>
  <c r="AN55" i="53" s="1"/>
  <c r="AS55" i="53"/>
  <c r="AR55" i="53"/>
  <c r="AQ55" i="53"/>
  <c r="AK55" i="53"/>
  <c r="BA54" i="53"/>
  <c r="AZ54" i="53"/>
  <c r="AY54" i="53"/>
  <c r="AX54" i="53"/>
  <c r="AW54" i="53"/>
  <c r="AV54" i="53"/>
  <c r="BB54" i="53" s="1"/>
  <c r="AT54" i="53"/>
  <c r="AS54" i="53"/>
  <c r="AR54" i="53"/>
  <c r="AQ54" i="53"/>
  <c r="AK54" i="53"/>
  <c r="BA53" i="53"/>
  <c r="AZ53" i="53"/>
  <c r="AY53" i="53"/>
  <c r="AX53" i="53"/>
  <c r="AW53" i="53"/>
  <c r="AV53" i="53"/>
  <c r="BB53" i="53" s="1"/>
  <c r="AT53" i="53"/>
  <c r="AS53" i="53"/>
  <c r="AR53" i="53"/>
  <c r="AQ53" i="53"/>
  <c r="AK53" i="53"/>
  <c r="BA52" i="53"/>
  <c r="AZ52" i="53"/>
  <c r="AY52" i="53"/>
  <c r="AX52" i="53"/>
  <c r="AW52" i="53"/>
  <c r="AV52" i="53"/>
  <c r="AT52" i="53"/>
  <c r="AS52" i="53"/>
  <c r="AR52" i="53"/>
  <c r="AQ52" i="53"/>
  <c r="AK52" i="53"/>
  <c r="BA51" i="53"/>
  <c r="AZ51" i="53"/>
  <c r="AY51" i="53"/>
  <c r="AX51" i="53"/>
  <c r="AW51" i="53"/>
  <c r="AV51" i="53"/>
  <c r="AT51" i="53"/>
  <c r="AS51" i="53"/>
  <c r="AR51" i="53"/>
  <c r="AU51" i="53" s="1"/>
  <c r="AQ51" i="53"/>
  <c r="AK51" i="53"/>
  <c r="BA50" i="53"/>
  <c r="AZ50" i="53"/>
  <c r="AY50" i="53"/>
  <c r="AX50" i="53"/>
  <c r="AW50" i="53"/>
  <c r="AV50" i="53"/>
  <c r="BB50" i="53" s="1"/>
  <c r="AT50" i="53"/>
  <c r="AS50" i="53"/>
  <c r="AR50" i="53"/>
  <c r="AU50" i="53" s="1"/>
  <c r="AP50" i="53" s="1"/>
  <c r="AQ50" i="53"/>
  <c r="AK50" i="53"/>
  <c r="BA49" i="53"/>
  <c r="AZ49" i="53"/>
  <c r="AY49" i="53"/>
  <c r="AX49" i="53"/>
  <c r="AW49" i="53"/>
  <c r="AV49" i="53"/>
  <c r="AT49" i="53"/>
  <c r="AS49" i="53"/>
  <c r="AR49" i="53"/>
  <c r="AQ49" i="53"/>
  <c r="AK49" i="53"/>
  <c r="BA48" i="53"/>
  <c r="AZ48" i="53"/>
  <c r="AY48" i="53"/>
  <c r="AX48" i="53"/>
  <c r="AW48" i="53"/>
  <c r="AV48" i="53"/>
  <c r="AT48" i="53"/>
  <c r="AS48" i="53"/>
  <c r="AR48" i="53"/>
  <c r="AQ48" i="53"/>
  <c r="AK48" i="53"/>
  <c r="BA47" i="53"/>
  <c r="AZ47" i="53"/>
  <c r="AO47" i="53" s="1"/>
  <c r="AY47" i="53"/>
  <c r="AX47" i="53"/>
  <c r="AW47" i="53"/>
  <c r="AV47" i="53"/>
  <c r="AT47" i="53"/>
  <c r="AS47" i="53"/>
  <c r="AR47" i="53"/>
  <c r="AQ47" i="53"/>
  <c r="AK47" i="53"/>
  <c r="BA46" i="53"/>
  <c r="AZ46" i="53"/>
  <c r="AY46" i="53"/>
  <c r="AX46" i="53"/>
  <c r="AW46" i="53"/>
  <c r="AV46" i="53"/>
  <c r="AT46" i="53"/>
  <c r="AS46" i="53"/>
  <c r="AR46" i="53"/>
  <c r="AQ46" i="53"/>
  <c r="AK46" i="53"/>
  <c r="BA45" i="53"/>
  <c r="AZ45" i="53"/>
  <c r="AY45" i="53"/>
  <c r="BB45" i="53" s="1"/>
  <c r="AX45" i="53"/>
  <c r="AW45" i="53"/>
  <c r="AV45" i="53"/>
  <c r="AT45" i="53"/>
  <c r="AS45" i="53"/>
  <c r="AR45" i="53"/>
  <c r="AQ45" i="53"/>
  <c r="AK45" i="53"/>
  <c r="BA44" i="53"/>
  <c r="AZ44" i="53"/>
  <c r="AY44" i="53"/>
  <c r="AX44" i="53"/>
  <c r="AW44" i="53"/>
  <c r="AV44" i="53"/>
  <c r="AT44" i="53"/>
  <c r="AS44" i="53"/>
  <c r="AR44" i="53"/>
  <c r="AQ44" i="53"/>
  <c r="AK44" i="53"/>
  <c r="BA43" i="53"/>
  <c r="AZ43" i="53"/>
  <c r="AY43" i="53"/>
  <c r="AX43" i="53"/>
  <c r="AW43" i="53"/>
  <c r="AV43" i="53"/>
  <c r="AT43" i="53"/>
  <c r="AS43" i="53"/>
  <c r="AR43" i="53"/>
  <c r="AQ43" i="53"/>
  <c r="AK43" i="53"/>
  <c r="BA42" i="53"/>
  <c r="AZ42" i="53"/>
  <c r="AY42" i="53"/>
  <c r="AX42" i="53"/>
  <c r="AW42" i="53"/>
  <c r="AV42" i="53"/>
  <c r="AT42" i="53"/>
  <c r="AS42" i="53"/>
  <c r="AR42" i="53"/>
  <c r="AQ42" i="53"/>
  <c r="AU42" i="53" s="1"/>
  <c r="AK42" i="53"/>
  <c r="BA41" i="53"/>
  <c r="AZ41" i="53"/>
  <c r="AY41" i="53"/>
  <c r="AY56" i="53" s="1"/>
  <c r="AX41" i="53"/>
  <c r="AX56" i="53" s="1"/>
  <c r="AW41" i="53"/>
  <c r="AV41" i="53"/>
  <c r="AT41" i="53"/>
  <c r="AS41" i="53"/>
  <c r="AR41" i="53"/>
  <c r="AQ41" i="53"/>
  <c r="AK41" i="53"/>
  <c r="AJ40" i="53"/>
  <c r="AI40" i="53"/>
  <c r="AH40" i="53"/>
  <c r="AG40" i="53"/>
  <c r="AF40" i="53"/>
  <c r="AE40" i="53"/>
  <c r="AD40" i="53"/>
  <c r="AC40" i="53"/>
  <c r="AB40" i="53"/>
  <c r="AA40" i="53"/>
  <c r="Z40" i="53"/>
  <c r="Y40" i="53"/>
  <c r="X40" i="53"/>
  <c r="W40" i="53"/>
  <c r="V40" i="53"/>
  <c r="U40" i="53"/>
  <c r="T40" i="53"/>
  <c r="S40" i="53"/>
  <c r="R40" i="53"/>
  <c r="Q40" i="53"/>
  <c r="P40" i="53"/>
  <c r="O40" i="53"/>
  <c r="N40" i="53"/>
  <c r="M40" i="53"/>
  <c r="L40" i="53"/>
  <c r="K40" i="53"/>
  <c r="J40" i="53"/>
  <c r="I40" i="53"/>
  <c r="H40" i="53"/>
  <c r="G40" i="53"/>
  <c r="F40" i="53"/>
  <c r="BA39" i="53"/>
  <c r="AZ39" i="53"/>
  <c r="AY39" i="53"/>
  <c r="AX39" i="53"/>
  <c r="AW39" i="53"/>
  <c r="AV39" i="53"/>
  <c r="AT39" i="53"/>
  <c r="AS39" i="53"/>
  <c r="AR39" i="53"/>
  <c r="AQ39" i="53"/>
  <c r="AK39" i="53"/>
  <c r="BA38" i="53"/>
  <c r="AZ38" i="53"/>
  <c r="AY38" i="53"/>
  <c r="BB38" i="53" s="1"/>
  <c r="AX38" i="53"/>
  <c r="AW38" i="53"/>
  <c r="AV38" i="53"/>
  <c r="AT38" i="53"/>
  <c r="AS38" i="53"/>
  <c r="AR38" i="53"/>
  <c r="AU38" i="53" s="1"/>
  <c r="AP38" i="53" s="1"/>
  <c r="AQ38" i="53"/>
  <c r="AK38" i="53"/>
  <c r="BA37" i="53"/>
  <c r="AZ37" i="53"/>
  <c r="AY37" i="53"/>
  <c r="AX37" i="53"/>
  <c r="AW37" i="53"/>
  <c r="AV37" i="53"/>
  <c r="AT37" i="53"/>
  <c r="AS37" i="53"/>
  <c r="AR37" i="53"/>
  <c r="AQ37" i="53"/>
  <c r="AO37" i="53" s="1"/>
  <c r="AK37" i="53"/>
  <c r="BA36" i="53"/>
  <c r="AZ36" i="53"/>
  <c r="AY36" i="53"/>
  <c r="AX36" i="53"/>
  <c r="AW36" i="53"/>
  <c r="AV36" i="53"/>
  <c r="AT36" i="53"/>
  <c r="AS36" i="53"/>
  <c r="AR36" i="53"/>
  <c r="AQ36" i="53"/>
  <c r="AU36" i="53" s="1"/>
  <c r="AK36" i="53"/>
  <c r="BA35" i="53"/>
  <c r="AZ35" i="53"/>
  <c r="AY35" i="53"/>
  <c r="AX35" i="53"/>
  <c r="AW35" i="53"/>
  <c r="AV35" i="53"/>
  <c r="AT35" i="53"/>
  <c r="AS35" i="53"/>
  <c r="AR35" i="53"/>
  <c r="AQ35" i="53"/>
  <c r="AU35" i="53" s="1"/>
  <c r="AK35" i="53"/>
  <c r="BA34" i="53"/>
  <c r="AZ34" i="53"/>
  <c r="AY34" i="53"/>
  <c r="AX34" i="53"/>
  <c r="AW34" i="53"/>
  <c r="AV34" i="53"/>
  <c r="AT34" i="53"/>
  <c r="AS34" i="53"/>
  <c r="AR34" i="53"/>
  <c r="AQ34" i="53"/>
  <c r="AK34" i="53"/>
  <c r="BA33" i="53"/>
  <c r="AZ33" i="53"/>
  <c r="AY33" i="53"/>
  <c r="AX33" i="53"/>
  <c r="AW33" i="53"/>
  <c r="AV33" i="53"/>
  <c r="AT33" i="53"/>
  <c r="AS33" i="53"/>
  <c r="AR33" i="53"/>
  <c r="AQ33" i="53"/>
  <c r="AK33" i="53"/>
  <c r="BA32" i="53"/>
  <c r="AZ32" i="53"/>
  <c r="AY32" i="53"/>
  <c r="AX32" i="53"/>
  <c r="AW32" i="53"/>
  <c r="AV32" i="53"/>
  <c r="AT32" i="53"/>
  <c r="AS32" i="53"/>
  <c r="AR32" i="53"/>
  <c r="AQ32" i="53"/>
  <c r="AK32" i="53"/>
  <c r="BA31" i="53"/>
  <c r="AZ31" i="53"/>
  <c r="AY31" i="53"/>
  <c r="AX31" i="53"/>
  <c r="AW31" i="53"/>
  <c r="AV31" i="53"/>
  <c r="AT31" i="53"/>
  <c r="AS31" i="53"/>
  <c r="AR31" i="53"/>
  <c r="AQ31" i="53"/>
  <c r="AU31" i="53" s="1"/>
  <c r="AK31" i="53"/>
  <c r="BA30" i="53"/>
  <c r="AZ30" i="53"/>
  <c r="AY30" i="53"/>
  <c r="AX30" i="53"/>
  <c r="AW30" i="53"/>
  <c r="AV30" i="53"/>
  <c r="BB30" i="53" s="1"/>
  <c r="AT30" i="53"/>
  <c r="AS30" i="53"/>
  <c r="AR30" i="53"/>
  <c r="AQ30" i="53"/>
  <c r="AK30" i="53"/>
  <c r="BA29" i="53"/>
  <c r="AZ29" i="53"/>
  <c r="AY29" i="53"/>
  <c r="AX29" i="53"/>
  <c r="AW29" i="53"/>
  <c r="AV29" i="53"/>
  <c r="AT29" i="53"/>
  <c r="AS29" i="53"/>
  <c r="AR29" i="53"/>
  <c r="AQ29" i="53"/>
  <c r="AK29" i="53"/>
  <c r="BA28" i="53"/>
  <c r="AZ28" i="53"/>
  <c r="AY28" i="53"/>
  <c r="AX28" i="53"/>
  <c r="AX40" i="53" s="1"/>
  <c r="AW28" i="53"/>
  <c r="AV28" i="53"/>
  <c r="AT28" i="53"/>
  <c r="AS28" i="53"/>
  <c r="AR28" i="53"/>
  <c r="AQ28" i="53"/>
  <c r="AU28" i="53" s="1"/>
  <c r="AK28" i="53"/>
  <c r="BA27" i="53"/>
  <c r="AZ27" i="53"/>
  <c r="AY27" i="53"/>
  <c r="BB27" i="53"/>
  <c r="AX27" i="53"/>
  <c r="AW27" i="53"/>
  <c r="AV27" i="53"/>
  <c r="AT27" i="53"/>
  <c r="AS27" i="53"/>
  <c r="AR27" i="53"/>
  <c r="AQ27" i="53"/>
  <c r="AK27" i="53"/>
  <c r="BA26" i="53"/>
  <c r="AZ26" i="53"/>
  <c r="AY26" i="53"/>
  <c r="AX26" i="53"/>
  <c r="AW26" i="53"/>
  <c r="AV26" i="53"/>
  <c r="AT26" i="53"/>
  <c r="AS26" i="53"/>
  <c r="AR26" i="53"/>
  <c r="AQ26" i="53"/>
  <c r="AK26" i="53"/>
  <c r="BA25" i="53"/>
  <c r="AZ25" i="53"/>
  <c r="AY25" i="53"/>
  <c r="AX25" i="53"/>
  <c r="AW25" i="53"/>
  <c r="AT25" i="53"/>
  <c r="AT40" i="53" s="1"/>
  <c r="AS25" i="53"/>
  <c r="AS40" i="53" s="1"/>
  <c r="AR25" i="53"/>
  <c r="AQ25" i="53"/>
  <c r="AK25" i="53"/>
  <c r="AJ24" i="53"/>
  <c r="AI24" i="53"/>
  <c r="AH24" i="53"/>
  <c r="AG24" i="53"/>
  <c r="AF24" i="53"/>
  <c r="AE24" i="53"/>
  <c r="AD24" i="53"/>
  <c r="AC24" i="53"/>
  <c r="AB24" i="53"/>
  <c r="AA24" i="53"/>
  <c r="Z24" i="53"/>
  <c r="Y24" i="53"/>
  <c r="X24" i="53"/>
  <c r="W24" i="53"/>
  <c r="V24" i="53"/>
  <c r="U24" i="53"/>
  <c r="T24" i="53"/>
  <c r="S24" i="53"/>
  <c r="R24" i="53"/>
  <c r="Q24" i="53"/>
  <c r="P24" i="53"/>
  <c r="O24" i="53"/>
  <c r="N24" i="53"/>
  <c r="M24" i="53"/>
  <c r="L24" i="53"/>
  <c r="K24" i="53"/>
  <c r="J24" i="53"/>
  <c r="I24" i="53"/>
  <c r="H24" i="53"/>
  <c r="G24" i="53"/>
  <c r="F24" i="53"/>
  <c r="BA23" i="53"/>
  <c r="AZ23" i="53"/>
  <c r="AY23" i="53"/>
  <c r="AX23" i="53"/>
  <c r="AW23" i="53"/>
  <c r="AV23" i="53"/>
  <c r="AT23" i="53"/>
  <c r="AS23" i="53"/>
  <c r="AR23" i="53"/>
  <c r="AQ23" i="53"/>
  <c r="AO23" i="53" s="1"/>
  <c r="AK23" i="53"/>
  <c r="BA22" i="53"/>
  <c r="AZ22" i="53"/>
  <c r="AY22" i="53"/>
  <c r="AX22" i="53"/>
  <c r="AW22" i="53"/>
  <c r="AV22" i="53"/>
  <c r="AT22" i="53"/>
  <c r="AS22" i="53"/>
  <c r="AR22" i="53"/>
  <c r="AQ22" i="53"/>
  <c r="AK22" i="53"/>
  <c r="BA21" i="53"/>
  <c r="AZ21" i="53"/>
  <c r="AO21" i="53" s="1"/>
  <c r="AY21" i="53"/>
  <c r="AX21" i="53"/>
  <c r="AW21" i="53"/>
  <c r="AV21" i="53"/>
  <c r="AT21" i="53"/>
  <c r="AS21" i="53"/>
  <c r="AR21" i="53"/>
  <c r="AQ21" i="53"/>
  <c r="AK21" i="53"/>
  <c r="BA20" i="53"/>
  <c r="AZ20" i="53"/>
  <c r="AY20" i="53"/>
  <c r="AX20" i="53"/>
  <c r="AW20" i="53"/>
  <c r="AV20" i="53"/>
  <c r="AT20" i="53"/>
  <c r="AS20" i="53"/>
  <c r="AR20" i="53"/>
  <c r="AQ20" i="53"/>
  <c r="AK20" i="53"/>
  <c r="BA19" i="53"/>
  <c r="AZ19" i="53"/>
  <c r="AY19" i="53"/>
  <c r="AO19" i="53" s="1"/>
  <c r="AX19" i="53"/>
  <c r="AW19" i="53"/>
  <c r="AV19" i="53"/>
  <c r="AT19" i="53"/>
  <c r="AS19" i="53"/>
  <c r="AR19" i="53"/>
  <c r="AQ19" i="53"/>
  <c r="AK19" i="53"/>
  <c r="BA18" i="53"/>
  <c r="AZ18" i="53"/>
  <c r="AY18" i="53"/>
  <c r="AX18" i="53"/>
  <c r="AW18" i="53"/>
  <c r="AV18" i="53"/>
  <c r="AT18" i="53"/>
  <c r="AS18" i="53"/>
  <c r="AR18" i="53"/>
  <c r="AQ18" i="53"/>
  <c r="AK18" i="53"/>
  <c r="BG17" i="53"/>
  <c r="BA17" i="53"/>
  <c r="AZ17" i="53"/>
  <c r="AY17" i="53"/>
  <c r="AX17" i="53"/>
  <c r="AW17" i="53"/>
  <c r="AV17" i="53"/>
  <c r="AT17" i="53"/>
  <c r="AS17" i="53"/>
  <c r="AR17" i="53"/>
  <c r="AQ17" i="53"/>
  <c r="AK17" i="53"/>
  <c r="BG16" i="53"/>
  <c r="BA16" i="53"/>
  <c r="AZ16" i="53"/>
  <c r="AY16" i="53"/>
  <c r="AX16" i="53"/>
  <c r="AW16" i="53"/>
  <c r="AV16" i="53"/>
  <c r="AT16" i="53"/>
  <c r="AS16" i="53"/>
  <c r="AR16" i="53"/>
  <c r="AQ16" i="53"/>
  <c r="AK16" i="53"/>
  <c r="BG15" i="53"/>
  <c r="BA15" i="53"/>
  <c r="AZ15" i="53"/>
  <c r="BB15" i="53" s="1"/>
  <c r="AP15" i="53" s="1"/>
  <c r="AY15" i="53"/>
  <c r="AX15" i="53"/>
  <c r="AW15" i="53"/>
  <c r="AV15" i="53"/>
  <c r="AT15" i="53"/>
  <c r="AS15" i="53"/>
  <c r="AU15" i="53" s="1"/>
  <c r="AR15" i="53"/>
  <c r="AQ15" i="53"/>
  <c r="AK15" i="53"/>
  <c r="BG14" i="53"/>
  <c r="BA14" i="53"/>
  <c r="AZ14" i="53"/>
  <c r="AY14" i="53"/>
  <c r="AX14" i="53"/>
  <c r="AW14" i="53"/>
  <c r="AV14" i="53"/>
  <c r="AT14" i="53"/>
  <c r="AN14" i="53" s="1"/>
  <c r="AS14" i="53"/>
  <c r="AR14" i="53"/>
  <c r="AQ14" i="53"/>
  <c r="AK14" i="53"/>
  <c r="BG13" i="53"/>
  <c r="BA13" i="53"/>
  <c r="AZ13" i="53"/>
  <c r="AY13" i="53"/>
  <c r="AX13" i="53"/>
  <c r="AW13" i="53"/>
  <c r="AV13" i="53"/>
  <c r="AT13" i="53"/>
  <c r="AS13" i="53"/>
  <c r="AR13" i="53"/>
  <c r="AQ13" i="53"/>
  <c r="AK13" i="53"/>
  <c r="BG12" i="53"/>
  <c r="AN27" i="53" s="1"/>
  <c r="BA12" i="53"/>
  <c r="AZ12" i="53"/>
  <c r="AY12" i="53"/>
  <c r="AX12" i="53"/>
  <c r="AW12" i="53"/>
  <c r="AV12" i="53"/>
  <c r="AT12" i="53"/>
  <c r="AN12" i="53" s="1"/>
  <c r="AS12" i="53"/>
  <c r="AR12" i="53"/>
  <c r="AQ12" i="53"/>
  <c r="AK12" i="53"/>
  <c r="BG11" i="53"/>
  <c r="BA11" i="53"/>
  <c r="AZ11" i="53"/>
  <c r="AY11" i="53"/>
  <c r="AX11" i="53"/>
  <c r="AW11" i="53"/>
  <c r="AV11" i="53"/>
  <c r="AT11" i="53"/>
  <c r="AN11" i="53" s="1"/>
  <c r="AS11" i="53"/>
  <c r="AR11" i="53"/>
  <c r="AQ11" i="53"/>
  <c r="AO11" i="53" s="1"/>
  <c r="AK11" i="53"/>
  <c r="BG10" i="53"/>
  <c r="BA10" i="53"/>
  <c r="AZ10" i="53"/>
  <c r="AY10" i="53"/>
  <c r="AX10" i="53"/>
  <c r="AW10" i="53"/>
  <c r="AV10" i="53"/>
  <c r="AT10" i="53"/>
  <c r="AS10" i="53"/>
  <c r="AR10" i="53"/>
  <c r="AQ10" i="53"/>
  <c r="AU10" i="53" s="1"/>
  <c r="AK10" i="53"/>
  <c r="BG9" i="53"/>
  <c r="BA9" i="53"/>
  <c r="AZ9" i="53"/>
  <c r="AY9" i="53"/>
  <c r="AX9" i="53"/>
  <c r="BB9" i="53" s="1"/>
  <c r="AW9" i="53"/>
  <c r="AV9" i="53"/>
  <c r="AT9" i="53"/>
  <c r="AS9" i="53"/>
  <c r="AR9" i="53"/>
  <c r="AQ9" i="53"/>
  <c r="AQ24" i="53" s="1"/>
  <c r="AK9" i="53"/>
  <c r="BA8" i="53"/>
  <c r="AZ8" i="53"/>
  <c r="AY8" i="53"/>
  <c r="AX8" i="53"/>
  <c r="AW8" i="53"/>
  <c r="AV8" i="53"/>
  <c r="AT8" i="53"/>
  <c r="AS8" i="53"/>
  <c r="AR8" i="53"/>
  <c r="AQ8" i="53"/>
  <c r="AK8" i="53"/>
  <c r="AJ56" i="52"/>
  <c r="AI56" i="52"/>
  <c r="AH56" i="52"/>
  <c r="AG56" i="52"/>
  <c r="AF56" i="52"/>
  <c r="AE56" i="52"/>
  <c r="AD56" i="52"/>
  <c r="AC56" i="52"/>
  <c r="AB56" i="52"/>
  <c r="AA56" i="52"/>
  <c r="Z56" i="52"/>
  <c r="Y56" i="52"/>
  <c r="X56" i="52"/>
  <c r="W56" i="52"/>
  <c r="V56" i="52"/>
  <c r="U56" i="52"/>
  <c r="T56" i="52"/>
  <c r="S56" i="52"/>
  <c r="R56" i="52"/>
  <c r="Q56" i="52"/>
  <c r="P56" i="52"/>
  <c r="O56" i="52"/>
  <c r="N56" i="52"/>
  <c r="M56" i="52"/>
  <c r="L56" i="52"/>
  <c r="K56" i="52"/>
  <c r="J56" i="52"/>
  <c r="I56" i="52"/>
  <c r="H56" i="52"/>
  <c r="G56" i="52"/>
  <c r="F56" i="52"/>
  <c r="BA55" i="52"/>
  <c r="AZ55" i="52"/>
  <c r="AY55" i="52"/>
  <c r="AX55" i="52"/>
  <c r="AW55" i="52"/>
  <c r="AV55" i="52"/>
  <c r="AT55" i="52"/>
  <c r="AS55" i="52"/>
  <c r="AR55" i="52"/>
  <c r="AQ55" i="52"/>
  <c r="AU55" i="52" s="1"/>
  <c r="AK55" i="52"/>
  <c r="BA54" i="52"/>
  <c r="AZ54" i="52"/>
  <c r="AY54" i="52"/>
  <c r="AX54" i="52"/>
  <c r="AW54" i="52"/>
  <c r="AV54" i="52"/>
  <c r="AT54" i="52"/>
  <c r="AS54" i="52"/>
  <c r="AR54" i="52"/>
  <c r="AQ54" i="52"/>
  <c r="AK54" i="52"/>
  <c r="BA53" i="52"/>
  <c r="AZ53" i="52"/>
  <c r="AY53" i="52"/>
  <c r="AX53" i="52"/>
  <c r="AW53" i="52"/>
  <c r="AV53" i="52"/>
  <c r="AT53" i="52"/>
  <c r="AS53" i="52"/>
  <c r="AR53" i="52"/>
  <c r="AQ53" i="52"/>
  <c r="AK53" i="52"/>
  <c r="BA52" i="52"/>
  <c r="AZ52" i="52"/>
  <c r="AY52" i="52"/>
  <c r="AX52" i="52"/>
  <c r="AW52" i="52"/>
  <c r="AV52" i="52"/>
  <c r="BB52" i="52" s="1"/>
  <c r="AT52" i="52"/>
  <c r="AN52" i="52" s="1"/>
  <c r="AS52" i="52"/>
  <c r="AR52" i="52"/>
  <c r="AQ52" i="52"/>
  <c r="AK52" i="52"/>
  <c r="BA51" i="52"/>
  <c r="AZ51" i="52"/>
  <c r="AY51" i="52"/>
  <c r="AX51" i="52"/>
  <c r="AW51" i="52"/>
  <c r="AV51" i="52"/>
  <c r="BB51" i="52" s="1"/>
  <c r="AT51" i="52"/>
  <c r="AS51" i="52"/>
  <c r="AU51" i="52" s="1"/>
  <c r="AP51" i="52" s="1"/>
  <c r="AR51" i="52"/>
  <c r="AQ51" i="52"/>
  <c r="AK51" i="52"/>
  <c r="BA50" i="52"/>
  <c r="AZ50" i="52"/>
  <c r="AY50" i="52"/>
  <c r="AX50" i="52"/>
  <c r="AW50" i="52"/>
  <c r="AV50" i="52"/>
  <c r="AT50" i="52"/>
  <c r="AS50" i="52"/>
  <c r="AR50" i="52"/>
  <c r="AQ50" i="52"/>
  <c r="AK50" i="52"/>
  <c r="BA49" i="52"/>
  <c r="AZ49" i="52"/>
  <c r="AY49" i="52"/>
  <c r="AX49" i="52"/>
  <c r="AW49" i="52"/>
  <c r="AV49" i="52"/>
  <c r="AT49" i="52"/>
  <c r="AS49" i="52"/>
  <c r="AR49" i="52"/>
  <c r="AQ49" i="52"/>
  <c r="AU49" i="52" s="1"/>
  <c r="AK49" i="52"/>
  <c r="BA48" i="52"/>
  <c r="AZ48" i="52"/>
  <c r="AY48" i="52"/>
  <c r="AX48" i="52"/>
  <c r="AW48" i="52"/>
  <c r="AV48" i="52"/>
  <c r="AT48" i="52"/>
  <c r="AS48" i="52"/>
  <c r="AR48" i="52"/>
  <c r="AQ48" i="52"/>
  <c r="AK48" i="52"/>
  <c r="BA47" i="52"/>
  <c r="AZ47" i="52"/>
  <c r="AY47" i="52"/>
  <c r="AX47" i="52"/>
  <c r="AW47" i="52"/>
  <c r="AV47" i="52"/>
  <c r="AT47" i="52"/>
  <c r="AS47" i="52"/>
  <c r="AR47" i="52"/>
  <c r="AQ47" i="52"/>
  <c r="AU47" i="52" s="1"/>
  <c r="AK47" i="52"/>
  <c r="BA46" i="52"/>
  <c r="AZ46" i="52"/>
  <c r="AY46" i="52"/>
  <c r="AX46" i="52"/>
  <c r="AW46" i="52"/>
  <c r="AV46" i="52"/>
  <c r="AT46" i="52"/>
  <c r="AS46" i="52"/>
  <c r="AR46" i="52"/>
  <c r="AQ46" i="52"/>
  <c r="AK46" i="52"/>
  <c r="BA45" i="52"/>
  <c r="AZ45" i="52"/>
  <c r="AN45" i="52" s="1"/>
  <c r="AY45" i="52"/>
  <c r="AX45" i="52"/>
  <c r="AW45" i="52"/>
  <c r="AV45" i="52"/>
  <c r="AT45" i="52"/>
  <c r="AS45" i="52"/>
  <c r="AR45" i="52"/>
  <c r="AQ45" i="52"/>
  <c r="AK45" i="52"/>
  <c r="BA44" i="52"/>
  <c r="AZ44" i="52"/>
  <c r="AY44" i="52"/>
  <c r="AX44" i="52"/>
  <c r="AW44" i="52"/>
  <c r="AV44" i="52"/>
  <c r="AT44" i="52"/>
  <c r="AN44" i="52" s="1"/>
  <c r="AS44" i="52"/>
  <c r="AR44" i="52"/>
  <c r="AU44" i="52" s="1"/>
  <c r="AQ44" i="52"/>
  <c r="AK44" i="52"/>
  <c r="BA43" i="52"/>
  <c r="AZ43" i="52"/>
  <c r="AY43" i="52"/>
  <c r="AX43" i="52"/>
  <c r="AW43" i="52"/>
  <c r="AV43" i="52"/>
  <c r="AT43" i="52"/>
  <c r="AS43" i="52"/>
  <c r="AR43" i="52"/>
  <c r="AQ43" i="52"/>
  <c r="AK43" i="52"/>
  <c r="BA42" i="52"/>
  <c r="AZ42" i="52"/>
  <c r="AY42" i="52"/>
  <c r="AX42" i="52"/>
  <c r="AW42" i="52"/>
  <c r="AV42" i="52"/>
  <c r="AT42" i="52"/>
  <c r="AS42" i="52"/>
  <c r="AR42" i="52"/>
  <c r="AQ42" i="52"/>
  <c r="AK42" i="52"/>
  <c r="BA41" i="52"/>
  <c r="AZ41" i="52"/>
  <c r="AY41" i="52"/>
  <c r="AX41" i="52"/>
  <c r="AT41" i="52"/>
  <c r="AS41" i="52"/>
  <c r="AU41" i="52" s="1"/>
  <c r="AR41" i="52"/>
  <c r="AQ41" i="52"/>
  <c r="AK41" i="52"/>
  <c r="AJ40" i="52"/>
  <c r="AI40" i="52"/>
  <c r="AH40" i="52"/>
  <c r="AG40" i="52"/>
  <c r="AF40" i="52"/>
  <c r="AE40" i="52"/>
  <c r="AD40" i="52"/>
  <c r="AC40" i="52"/>
  <c r="AB40" i="52"/>
  <c r="AA40" i="52"/>
  <c r="Z40" i="52"/>
  <c r="Y40" i="52"/>
  <c r="X40" i="52"/>
  <c r="W40" i="52"/>
  <c r="V40" i="52"/>
  <c r="U40" i="52"/>
  <c r="T40" i="52"/>
  <c r="S40" i="52"/>
  <c r="R40" i="52"/>
  <c r="Q40" i="52"/>
  <c r="P40" i="52"/>
  <c r="O40" i="52"/>
  <c r="N40" i="52"/>
  <c r="M40" i="52"/>
  <c r="L40" i="52"/>
  <c r="K40" i="52"/>
  <c r="J40" i="52"/>
  <c r="I40" i="52"/>
  <c r="H40" i="52"/>
  <c r="G40" i="52"/>
  <c r="F40" i="52"/>
  <c r="BA39" i="52"/>
  <c r="AZ39" i="52"/>
  <c r="AY39" i="52"/>
  <c r="AX39" i="52"/>
  <c r="AW39" i="52"/>
  <c r="AV39" i="52"/>
  <c r="AT39" i="52"/>
  <c r="AS39" i="52"/>
  <c r="AR39" i="52"/>
  <c r="AQ39" i="52"/>
  <c r="AK39" i="52"/>
  <c r="BA38" i="52"/>
  <c r="AZ38" i="52"/>
  <c r="AY38" i="52"/>
  <c r="AX38" i="52"/>
  <c r="AW38" i="52"/>
  <c r="AV38" i="52"/>
  <c r="AT38" i="52"/>
  <c r="AS38" i="52"/>
  <c r="AR38" i="52"/>
  <c r="AQ38" i="52"/>
  <c r="AK38" i="52"/>
  <c r="BA37" i="52"/>
  <c r="AZ37" i="52"/>
  <c r="AY37" i="52"/>
  <c r="AX37" i="52"/>
  <c r="AW37" i="52"/>
  <c r="AV37" i="52"/>
  <c r="AT37" i="52"/>
  <c r="AS37" i="52"/>
  <c r="AR37" i="52"/>
  <c r="AQ37" i="52"/>
  <c r="AK37" i="52"/>
  <c r="BA36" i="52"/>
  <c r="AZ36" i="52"/>
  <c r="AN36" i="52" s="1"/>
  <c r="AY36" i="52"/>
  <c r="AX36" i="52"/>
  <c r="AW36" i="52"/>
  <c r="AV36" i="52"/>
  <c r="AT36" i="52"/>
  <c r="AS36" i="52"/>
  <c r="AR36" i="52"/>
  <c r="AQ36" i="52"/>
  <c r="AK36" i="52"/>
  <c r="BA35" i="52"/>
  <c r="AZ35" i="52"/>
  <c r="AY35" i="52"/>
  <c r="AX35" i="52"/>
  <c r="AW35" i="52"/>
  <c r="AV35" i="52"/>
  <c r="AT35" i="52"/>
  <c r="AS35" i="52"/>
  <c r="AR35" i="52"/>
  <c r="AQ35" i="52"/>
  <c r="AK35" i="52"/>
  <c r="BA34" i="52"/>
  <c r="AZ34" i="52"/>
  <c r="AY34" i="52"/>
  <c r="AX34" i="52"/>
  <c r="AW34" i="52"/>
  <c r="AV34" i="52"/>
  <c r="AT34" i="52"/>
  <c r="AU34" i="52" s="1"/>
  <c r="AS34" i="52"/>
  <c r="AR34" i="52"/>
  <c r="AQ34" i="52"/>
  <c r="AK34" i="52"/>
  <c r="BA33" i="52"/>
  <c r="AZ33" i="52"/>
  <c r="AY33" i="52"/>
  <c r="AX33" i="52"/>
  <c r="AW33" i="52"/>
  <c r="AV33" i="52"/>
  <c r="BB33" i="52" s="1"/>
  <c r="AT33" i="52"/>
  <c r="AN33" i="52" s="1"/>
  <c r="AS33" i="52"/>
  <c r="AS40" i="52" s="1"/>
  <c r="AR33" i="52"/>
  <c r="AQ33" i="52"/>
  <c r="AK33" i="52"/>
  <c r="BA32" i="52"/>
  <c r="AZ32" i="52"/>
  <c r="AY32" i="52"/>
  <c r="AX32" i="52"/>
  <c r="AW32" i="52"/>
  <c r="AV32" i="52"/>
  <c r="AT32" i="52"/>
  <c r="AS32" i="52"/>
  <c r="AR32" i="52"/>
  <c r="AU32" i="52" s="1"/>
  <c r="AQ32" i="52"/>
  <c r="AK32" i="52"/>
  <c r="BA31" i="52"/>
  <c r="AZ31" i="52"/>
  <c r="AY31" i="52"/>
  <c r="AX31" i="52"/>
  <c r="AW31" i="52"/>
  <c r="AV31" i="52"/>
  <c r="AT31" i="52"/>
  <c r="AN31" i="52" s="1"/>
  <c r="AS31" i="52"/>
  <c r="AR31" i="52"/>
  <c r="AU31" i="52" s="1"/>
  <c r="AO31" i="52"/>
  <c r="AQ31" i="52"/>
  <c r="AK31" i="52"/>
  <c r="BA30" i="52"/>
  <c r="AZ30" i="52"/>
  <c r="AY30" i="52"/>
  <c r="AX30" i="52"/>
  <c r="AW30" i="52"/>
  <c r="AV30" i="52"/>
  <c r="AT30" i="52"/>
  <c r="AS30" i="52"/>
  <c r="AR30" i="52"/>
  <c r="AQ30" i="52"/>
  <c r="AK30" i="52"/>
  <c r="BA29" i="52"/>
  <c r="AZ29" i="52"/>
  <c r="AY29" i="52"/>
  <c r="AX29" i="52"/>
  <c r="AW29" i="52"/>
  <c r="AV29" i="52"/>
  <c r="BB29" i="52" s="1"/>
  <c r="AT29" i="52"/>
  <c r="AS29" i="52"/>
  <c r="AR29" i="52"/>
  <c r="AQ29" i="52"/>
  <c r="AK29" i="52"/>
  <c r="BA28" i="52"/>
  <c r="AZ28" i="52"/>
  <c r="AY28" i="52"/>
  <c r="AX28" i="52"/>
  <c r="AW28" i="52"/>
  <c r="AV28" i="52"/>
  <c r="AT28" i="52"/>
  <c r="AN28" i="52" s="1"/>
  <c r="AS28" i="52"/>
  <c r="AR28" i="52"/>
  <c r="AQ28" i="52"/>
  <c r="AO28" i="52" s="1"/>
  <c r="AK28" i="52"/>
  <c r="BA27" i="52"/>
  <c r="AZ27" i="52"/>
  <c r="AY27" i="52"/>
  <c r="AX27" i="52"/>
  <c r="AW27" i="52"/>
  <c r="AV27" i="52"/>
  <c r="AT27" i="52"/>
  <c r="AN27" i="52" s="1"/>
  <c r="AS27" i="52"/>
  <c r="AR27" i="52"/>
  <c r="AQ27" i="52"/>
  <c r="AU27" i="52" s="1"/>
  <c r="AK27" i="52"/>
  <c r="BA26" i="52"/>
  <c r="AZ26" i="52"/>
  <c r="AY26" i="52"/>
  <c r="AX26" i="52"/>
  <c r="AW26" i="52"/>
  <c r="AV26" i="52"/>
  <c r="AT26" i="52"/>
  <c r="AS26" i="52"/>
  <c r="AR26" i="52"/>
  <c r="AQ26" i="52"/>
  <c r="AU26" i="52" s="1"/>
  <c r="AP26" i="52" s="1"/>
  <c r="AK26" i="52"/>
  <c r="BA25" i="52"/>
  <c r="AO25" i="52" s="1"/>
  <c r="AZ25" i="52"/>
  <c r="AY25" i="52"/>
  <c r="AX25" i="52"/>
  <c r="AW25" i="52"/>
  <c r="BB25" i="52" s="1"/>
  <c r="AT25" i="52"/>
  <c r="AS25" i="52"/>
  <c r="AR25" i="52"/>
  <c r="AQ25" i="52"/>
  <c r="AK25" i="52"/>
  <c r="AJ24" i="52"/>
  <c r="AI24" i="52"/>
  <c r="AH24" i="52"/>
  <c r="AG24" i="52"/>
  <c r="AF24" i="52"/>
  <c r="AE24" i="52"/>
  <c r="AD24" i="52"/>
  <c r="AC24" i="52"/>
  <c r="AB24" i="52"/>
  <c r="AA24" i="52"/>
  <c r="Z24" i="52"/>
  <c r="Y24" i="52"/>
  <c r="X24" i="52"/>
  <c r="W24" i="52"/>
  <c r="V24" i="52"/>
  <c r="U24" i="52"/>
  <c r="T24" i="52"/>
  <c r="S24" i="52"/>
  <c r="R24" i="52"/>
  <c r="Q24" i="52"/>
  <c r="P24" i="52"/>
  <c r="O24" i="52"/>
  <c r="N24" i="52"/>
  <c r="M24" i="52"/>
  <c r="L24" i="52"/>
  <c r="K24" i="52"/>
  <c r="J24" i="52"/>
  <c r="I24" i="52"/>
  <c r="H24" i="52"/>
  <c r="G24" i="52"/>
  <c r="F24" i="52"/>
  <c r="BA23" i="52"/>
  <c r="AZ23" i="52"/>
  <c r="AY23" i="52"/>
  <c r="AX23" i="52"/>
  <c r="AW23" i="52"/>
  <c r="AV23" i="52"/>
  <c r="AT23" i="52"/>
  <c r="AN23" i="52" s="1"/>
  <c r="AS23" i="52"/>
  <c r="AR23" i="52"/>
  <c r="AQ23" i="52"/>
  <c r="AK23" i="52"/>
  <c r="BA22" i="52"/>
  <c r="AZ22" i="52"/>
  <c r="AY22" i="52"/>
  <c r="AX22" i="52"/>
  <c r="AW22" i="52"/>
  <c r="AV22" i="52"/>
  <c r="BB22" i="52" s="1"/>
  <c r="AT22" i="52"/>
  <c r="AU22" i="52" s="1"/>
  <c r="AN22" i="52"/>
  <c r="AS22" i="52"/>
  <c r="AR22" i="52"/>
  <c r="AQ22" i="52"/>
  <c r="AK22" i="52"/>
  <c r="BA21" i="52"/>
  <c r="AZ21" i="52"/>
  <c r="AY21" i="52"/>
  <c r="AX21" i="52"/>
  <c r="AW21" i="52"/>
  <c r="AV21" i="52"/>
  <c r="AT21" i="52"/>
  <c r="AN21" i="52" s="1"/>
  <c r="AS21" i="52"/>
  <c r="AR21" i="52"/>
  <c r="AQ21" i="52"/>
  <c r="AK21" i="52"/>
  <c r="BA20" i="52"/>
  <c r="AZ20" i="52"/>
  <c r="AY20" i="52"/>
  <c r="AX20" i="52"/>
  <c r="AW20" i="52"/>
  <c r="AV20" i="52"/>
  <c r="AT20" i="52"/>
  <c r="AS20" i="52"/>
  <c r="AU20" i="52" s="1"/>
  <c r="AR20" i="52"/>
  <c r="AQ20" i="52"/>
  <c r="AK20" i="52"/>
  <c r="BA19" i="52"/>
  <c r="AZ19" i="52"/>
  <c r="AY19" i="52"/>
  <c r="AX19" i="52"/>
  <c r="AW19" i="52"/>
  <c r="AV19" i="52"/>
  <c r="AT19" i="52"/>
  <c r="AS19" i="52"/>
  <c r="AR19" i="52"/>
  <c r="AQ19" i="52"/>
  <c r="AK19" i="52"/>
  <c r="BA18" i="52"/>
  <c r="AZ18" i="52"/>
  <c r="AY18" i="52"/>
  <c r="AX18" i="52"/>
  <c r="AW18" i="52"/>
  <c r="AV18" i="52"/>
  <c r="BB18" i="52" s="1"/>
  <c r="AT18" i="52"/>
  <c r="AS18" i="52"/>
  <c r="AR18" i="52"/>
  <c r="AQ18" i="52"/>
  <c r="AU18" i="52" s="1"/>
  <c r="AP18" i="52" s="1"/>
  <c r="AK18" i="52"/>
  <c r="BG17" i="52"/>
  <c r="BA17" i="52"/>
  <c r="AZ17" i="52"/>
  <c r="AY17" i="52"/>
  <c r="AX17" i="52"/>
  <c r="AW17" i="52"/>
  <c r="AV17" i="52"/>
  <c r="AT17" i="52"/>
  <c r="AN17" i="52" s="1"/>
  <c r="AS17" i="52"/>
  <c r="AR17" i="52"/>
  <c r="AQ17" i="52"/>
  <c r="AK17" i="52"/>
  <c r="BG16" i="52"/>
  <c r="BA16" i="52"/>
  <c r="AZ16" i="52"/>
  <c r="AY16" i="52"/>
  <c r="AX16" i="52"/>
  <c r="AW16" i="52"/>
  <c r="AV16" i="52"/>
  <c r="AT16" i="52"/>
  <c r="AS16" i="52"/>
  <c r="AR16" i="52"/>
  <c r="AQ16" i="52"/>
  <c r="AK16" i="52"/>
  <c r="BG15" i="52"/>
  <c r="BA15" i="52"/>
  <c r="AZ15" i="52"/>
  <c r="AY15" i="52"/>
  <c r="AX15" i="52"/>
  <c r="AW15" i="52"/>
  <c r="AV15" i="52"/>
  <c r="BB15" i="52"/>
  <c r="AT15" i="52"/>
  <c r="AS15" i="52"/>
  <c r="AR15" i="52"/>
  <c r="AU15" i="52" s="1"/>
  <c r="AP15" i="52" s="1"/>
  <c r="AQ15" i="52"/>
  <c r="AK15" i="52"/>
  <c r="BG14" i="52"/>
  <c r="BA14" i="52"/>
  <c r="AZ14" i="52"/>
  <c r="AY14" i="52"/>
  <c r="AX14" i="52"/>
  <c r="AW14" i="52"/>
  <c r="AV14" i="52"/>
  <c r="AT14" i="52"/>
  <c r="AS14" i="52"/>
  <c r="AR14" i="52"/>
  <c r="AQ14" i="52"/>
  <c r="AK14" i="52"/>
  <c r="BG13" i="52"/>
  <c r="BA13" i="52"/>
  <c r="AZ13" i="52"/>
  <c r="AY13" i="52"/>
  <c r="AX13" i="52"/>
  <c r="AW13" i="52"/>
  <c r="AV13" i="52"/>
  <c r="BB13" i="52" s="1"/>
  <c r="AT13" i="52"/>
  <c r="AS13" i="52"/>
  <c r="AR13" i="52"/>
  <c r="AQ13" i="52"/>
  <c r="AK13" i="52"/>
  <c r="BG12" i="52"/>
  <c r="AN53" i="52" s="1"/>
  <c r="BA12" i="52"/>
  <c r="AZ12" i="52"/>
  <c r="AY12" i="52"/>
  <c r="AX12" i="52"/>
  <c r="AW12" i="52"/>
  <c r="AV12" i="52"/>
  <c r="BB12" i="52" s="1"/>
  <c r="AT12" i="52"/>
  <c r="AN12" i="52" s="1"/>
  <c r="AS12" i="52"/>
  <c r="AU12" i="52" s="1"/>
  <c r="AP12" i="52" s="1"/>
  <c r="AR12" i="52"/>
  <c r="AQ12" i="52"/>
  <c r="AK12" i="52"/>
  <c r="BG11" i="52"/>
  <c r="BA11" i="52"/>
  <c r="AZ11" i="52"/>
  <c r="AY11" i="52"/>
  <c r="AX11" i="52"/>
  <c r="AW11" i="52"/>
  <c r="AV11" i="52"/>
  <c r="AT11" i="52"/>
  <c r="AN11" i="52" s="1"/>
  <c r="AS11" i="52"/>
  <c r="AO11" i="52" s="1"/>
  <c r="AM11" i="52" s="1"/>
  <c r="AR11" i="52"/>
  <c r="AQ11" i="52"/>
  <c r="AK11" i="52"/>
  <c r="BG10" i="52"/>
  <c r="BA10" i="52"/>
  <c r="BA24" i="52" s="1"/>
  <c r="AZ10" i="52"/>
  <c r="AY10" i="52"/>
  <c r="AX10" i="52"/>
  <c r="AW10" i="52"/>
  <c r="AV10" i="52"/>
  <c r="AT10" i="52"/>
  <c r="AT24" i="52" s="1"/>
  <c r="AS10" i="52"/>
  <c r="AR10" i="52"/>
  <c r="AQ10" i="52"/>
  <c r="AK10" i="52"/>
  <c r="BG9" i="52"/>
  <c r="BA9" i="52"/>
  <c r="AZ9" i="52"/>
  <c r="AY9" i="52"/>
  <c r="AX9" i="52"/>
  <c r="AX24" i="52"/>
  <c r="AW9" i="52"/>
  <c r="BB9" i="52" s="1"/>
  <c r="AP9" i="52" s="1"/>
  <c r="AT9" i="52"/>
  <c r="AS9" i="52"/>
  <c r="AR9" i="52"/>
  <c r="AQ9" i="52"/>
  <c r="AO9" i="52" s="1"/>
  <c r="AK9" i="52"/>
  <c r="BA8" i="52"/>
  <c r="AZ8" i="52"/>
  <c r="AY8" i="52"/>
  <c r="AX8" i="52"/>
  <c r="AW8" i="52"/>
  <c r="AV8" i="52"/>
  <c r="AT8" i="52"/>
  <c r="AN8" i="52" s="1"/>
  <c r="AS8" i="52"/>
  <c r="AR8" i="52"/>
  <c r="AQ8" i="52"/>
  <c r="AK8" i="52"/>
  <c r="AJ56" i="51"/>
  <c r="AI56" i="51"/>
  <c r="AH56" i="51"/>
  <c r="AG56" i="51"/>
  <c r="AF56" i="51"/>
  <c r="AE56" i="51"/>
  <c r="AD56" i="51"/>
  <c r="AC56" i="51"/>
  <c r="AB56" i="51"/>
  <c r="AA56" i="51"/>
  <c r="Z56" i="51"/>
  <c r="Y56" i="51"/>
  <c r="X56" i="51"/>
  <c r="W56" i="51"/>
  <c r="V56" i="51"/>
  <c r="U56" i="51"/>
  <c r="T56" i="51"/>
  <c r="S56" i="51"/>
  <c r="R56" i="51"/>
  <c r="Q56" i="51"/>
  <c r="P56" i="51"/>
  <c r="O56" i="51"/>
  <c r="N56" i="51"/>
  <c r="M56" i="51"/>
  <c r="L56" i="51"/>
  <c r="K56" i="51"/>
  <c r="J56" i="51"/>
  <c r="I56" i="51"/>
  <c r="H56" i="51"/>
  <c r="G56" i="51"/>
  <c r="F56" i="51"/>
  <c r="BA55" i="51"/>
  <c r="AZ55" i="51"/>
  <c r="AY55" i="51"/>
  <c r="AX55" i="51"/>
  <c r="AW55" i="51"/>
  <c r="AV55" i="51"/>
  <c r="AT55" i="51"/>
  <c r="AS55" i="51"/>
  <c r="AR55" i="51"/>
  <c r="AQ55" i="51"/>
  <c r="AK55" i="51"/>
  <c r="BA54" i="51"/>
  <c r="AZ54" i="51"/>
  <c r="AY54" i="51"/>
  <c r="AX54" i="51"/>
  <c r="AW54" i="51"/>
  <c r="AV54" i="51"/>
  <c r="AT54" i="51"/>
  <c r="AS54" i="51"/>
  <c r="AR54" i="51"/>
  <c r="AQ54" i="51"/>
  <c r="AK54" i="51"/>
  <c r="BA53" i="51"/>
  <c r="AZ53" i="51"/>
  <c r="AY53" i="51"/>
  <c r="AX53" i="51"/>
  <c r="AW53" i="51"/>
  <c r="AV53" i="51"/>
  <c r="AT53" i="51"/>
  <c r="AS53" i="51"/>
  <c r="AR53" i="51"/>
  <c r="AQ53" i="51"/>
  <c r="AU53" i="51" s="1"/>
  <c r="AK53" i="51"/>
  <c r="BA52" i="51"/>
  <c r="AZ52" i="51"/>
  <c r="AY52" i="51"/>
  <c r="AX52" i="51"/>
  <c r="AW52" i="51"/>
  <c r="AV52" i="51"/>
  <c r="AT52" i="51"/>
  <c r="AS52" i="51"/>
  <c r="AR52" i="51"/>
  <c r="AQ52" i="51"/>
  <c r="AO52" i="51" s="1"/>
  <c r="AK52" i="51"/>
  <c r="BA51" i="51"/>
  <c r="AZ51" i="51"/>
  <c r="AY51" i="51"/>
  <c r="AX51" i="51"/>
  <c r="AW51" i="51"/>
  <c r="AV51" i="51"/>
  <c r="AT51" i="51"/>
  <c r="AS51" i="51"/>
  <c r="AR51" i="51"/>
  <c r="AQ51" i="51"/>
  <c r="AK51" i="51"/>
  <c r="BA50" i="51"/>
  <c r="AZ50" i="51"/>
  <c r="AN50" i="51" s="1"/>
  <c r="AY50" i="51"/>
  <c r="AX50" i="51"/>
  <c r="AW50" i="51"/>
  <c r="BB50" i="51" s="1"/>
  <c r="AV50" i="51"/>
  <c r="AT50" i="51"/>
  <c r="AS50" i="51"/>
  <c r="AR50" i="51"/>
  <c r="AQ50" i="51"/>
  <c r="AK50" i="51"/>
  <c r="BA49" i="51"/>
  <c r="AZ49" i="51"/>
  <c r="BB49" i="51" s="1"/>
  <c r="AY49" i="51"/>
  <c r="AX49" i="51"/>
  <c r="AW49" i="51"/>
  <c r="AV49" i="51"/>
  <c r="AT49" i="51"/>
  <c r="AS49" i="51"/>
  <c r="AR49" i="51"/>
  <c r="AQ49" i="51"/>
  <c r="AO49" i="51" s="1"/>
  <c r="AM49" i="51" s="1"/>
  <c r="AK49" i="51"/>
  <c r="BA48" i="51"/>
  <c r="AZ48" i="51"/>
  <c r="AY48" i="51"/>
  <c r="AX48" i="51"/>
  <c r="AW48" i="51"/>
  <c r="AV48" i="51"/>
  <c r="AT48" i="51"/>
  <c r="AS48" i="51"/>
  <c r="AR48" i="51"/>
  <c r="AQ48" i="51"/>
  <c r="AK48" i="51"/>
  <c r="BA47" i="51"/>
  <c r="AZ47" i="51"/>
  <c r="BB47" i="51" s="1"/>
  <c r="AY47" i="51"/>
  <c r="AX47" i="51"/>
  <c r="AW47" i="51"/>
  <c r="AV47" i="51"/>
  <c r="AT47" i="51"/>
  <c r="AS47" i="51"/>
  <c r="AR47" i="51"/>
  <c r="AQ47" i="51"/>
  <c r="AK47" i="51"/>
  <c r="BA46" i="51"/>
  <c r="AZ46" i="51"/>
  <c r="AY46" i="51"/>
  <c r="AX46" i="51"/>
  <c r="AW46" i="51"/>
  <c r="AV46" i="51"/>
  <c r="AT46" i="51"/>
  <c r="AS46" i="51"/>
  <c r="AR46" i="51"/>
  <c r="AQ46" i="51"/>
  <c r="AK46" i="51"/>
  <c r="BA45" i="51"/>
  <c r="AZ45" i="51"/>
  <c r="AY45" i="51"/>
  <c r="AX45" i="51"/>
  <c r="AW45" i="51"/>
  <c r="AV45" i="51"/>
  <c r="AT45" i="51"/>
  <c r="AS45" i="51"/>
  <c r="AR45" i="51"/>
  <c r="AQ45" i="51"/>
  <c r="AO45" i="51" s="1"/>
  <c r="AK45" i="51"/>
  <c r="BA44" i="51"/>
  <c r="AZ44" i="51"/>
  <c r="AY44" i="51"/>
  <c r="AX44" i="51"/>
  <c r="AW44" i="51"/>
  <c r="AV44" i="51"/>
  <c r="AT44" i="51"/>
  <c r="AS44" i="51"/>
  <c r="AR44" i="51"/>
  <c r="AQ44" i="51"/>
  <c r="AK44" i="51"/>
  <c r="BA43" i="51"/>
  <c r="AZ43" i="51"/>
  <c r="AY43" i="51"/>
  <c r="AY56" i="51" s="1"/>
  <c r="AX43" i="51"/>
  <c r="AW43" i="51"/>
  <c r="AV43" i="51"/>
  <c r="AT43" i="51"/>
  <c r="AS43" i="51"/>
  <c r="AR43" i="51"/>
  <c r="AQ43" i="51"/>
  <c r="AK43" i="51"/>
  <c r="BA42" i="51"/>
  <c r="AZ42" i="51"/>
  <c r="AY42" i="51"/>
  <c r="AX42" i="51"/>
  <c r="AW42" i="51"/>
  <c r="AW56" i="51" s="1"/>
  <c r="AV42" i="51"/>
  <c r="AT42" i="51"/>
  <c r="AS42" i="51"/>
  <c r="AR42" i="51"/>
  <c r="AQ42" i="51"/>
  <c r="AK42" i="51"/>
  <c r="BA41" i="51"/>
  <c r="AZ41" i="51"/>
  <c r="AY41" i="51"/>
  <c r="AX41" i="51"/>
  <c r="AW41" i="51"/>
  <c r="AO41" i="51" s="1"/>
  <c r="AM41" i="51" s="1"/>
  <c r="AT41" i="51"/>
  <c r="AS41" i="51"/>
  <c r="AS56" i="51"/>
  <c r="AR41" i="51"/>
  <c r="AQ41" i="51"/>
  <c r="AK41" i="51"/>
  <c r="AJ40" i="51"/>
  <c r="AI40" i="51"/>
  <c r="AH40" i="51"/>
  <c r="AG40" i="51"/>
  <c r="AF40" i="51"/>
  <c r="AE40" i="51"/>
  <c r="AD40" i="51"/>
  <c r="AC40" i="51"/>
  <c r="AB40" i="51"/>
  <c r="AA40" i="51"/>
  <c r="Z40" i="51"/>
  <c r="Y40" i="51"/>
  <c r="X40" i="51"/>
  <c r="W40" i="51"/>
  <c r="V40" i="51"/>
  <c r="U40" i="51"/>
  <c r="T40" i="51"/>
  <c r="S40" i="51"/>
  <c r="R40" i="51"/>
  <c r="Q40" i="51"/>
  <c r="P40" i="51"/>
  <c r="O40" i="51"/>
  <c r="N40" i="51"/>
  <c r="M40" i="51"/>
  <c r="L40" i="51"/>
  <c r="K40" i="51"/>
  <c r="J40" i="51"/>
  <c r="I40" i="51"/>
  <c r="H40" i="51"/>
  <c r="G40" i="51"/>
  <c r="F40" i="51"/>
  <c r="BA39" i="51"/>
  <c r="AZ39" i="51"/>
  <c r="AY39" i="51"/>
  <c r="AX39" i="51"/>
  <c r="AW39" i="51"/>
  <c r="AV39" i="51"/>
  <c r="AT39" i="51"/>
  <c r="AS39" i="51"/>
  <c r="AR39" i="51"/>
  <c r="AQ39" i="51"/>
  <c r="AK39" i="51"/>
  <c r="BA38" i="51"/>
  <c r="AZ38" i="51"/>
  <c r="AY38" i="51"/>
  <c r="AX38" i="51"/>
  <c r="AW38" i="51"/>
  <c r="AV38" i="51"/>
  <c r="AT38" i="51"/>
  <c r="AS38" i="51"/>
  <c r="AR38" i="51"/>
  <c r="AQ38" i="51"/>
  <c r="AK38" i="51"/>
  <c r="BA37" i="51"/>
  <c r="AZ37" i="51"/>
  <c r="AY37" i="51"/>
  <c r="AX37" i="51"/>
  <c r="AW37" i="51"/>
  <c r="AV37" i="51"/>
  <c r="AT37" i="51"/>
  <c r="AS37" i="51"/>
  <c r="AR37" i="51"/>
  <c r="AQ37" i="51"/>
  <c r="AK37" i="51"/>
  <c r="BA36" i="51"/>
  <c r="AZ36" i="51"/>
  <c r="AY36" i="51"/>
  <c r="AX36" i="51"/>
  <c r="AW36" i="51"/>
  <c r="AV36" i="51"/>
  <c r="AT36" i="51"/>
  <c r="AS36" i="51"/>
  <c r="AR36" i="51"/>
  <c r="AQ36" i="51"/>
  <c r="AK36" i="51"/>
  <c r="BA35" i="51"/>
  <c r="AZ35" i="51"/>
  <c r="AY35" i="51"/>
  <c r="AX35" i="51"/>
  <c r="AW35" i="51"/>
  <c r="AV35" i="51"/>
  <c r="AT35" i="51"/>
  <c r="AS35" i="51"/>
  <c r="AR35" i="51"/>
  <c r="AQ35" i="51"/>
  <c r="AK35" i="51"/>
  <c r="BA34" i="51"/>
  <c r="AZ34" i="51"/>
  <c r="AY34" i="51"/>
  <c r="AX34" i="51"/>
  <c r="AW34" i="51"/>
  <c r="AV34" i="51"/>
  <c r="AT34" i="51"/>
  <c r="AS34" i="51"/>
  <c r="AR34" i="51"/>
  <c r="AQ34" i="51"/>
  <c r="AK34" i="51"/>
  <c r="BA33" i="51"/>
  <c r="AZ33" i="51"/>
  <c r="AY33" i="51"/>
  <c r="AX33" i="51"/>
  <c r="AW33" i="51"/>
  <c r="AV33" i="51"/>
  <c r="AT33" i="51"/>
  <c r="AS33" i="51"/>
  <c r="AR33" i="51"/>
  <c r="AQ33" i="51"/>
  <c r="AK33" i="51"/>
  <c r="BA32" i="51"/>
  <c r="AZ32" i="51"/>
  <c r="AY32" i="51"/>
  <c r="AX32" i="51"/>
  <c r="AW32" i="51"/>
  <c r="AV32" i="51"/>
  <c r="AT32" i="51"/>
  <c r="AS32" i="51"/>
  <c r="AR32" i="51"/>
  <c r="AQ32" i="51"/>
  <c r="AK32" i="51"/>
  <c r="BA31" i="51"/>
  <c r="AZ31" i="51"/>
  <c r="AY31" i="51"/>
  <c r="AX31" i="51"/>
  <c r="AW31" i="51"/>
  <c r="AV31" i="51"/>
  <c r="BB31" i="51" s="1"/>
  <c r="AT31" i="51"/>
  <c r="AS31" i="51"/>
  <c r="AR31" i="51"/>
  <c r="AQ31" i="51"/>
  <c r="AK31" i="51"/>
  <c r="BA30" i="51"/>
  <c r="AZ30" i="51"/>
  <c r="AY30" i="51"/>
  <c r="AX30" i="51"/>
  <c r="AW30" i="51"/>
  <c r="AV30" i="51"/>
  <c r="BB30" i="51" s="1"/>
  <c r="AT30" i="51"/>
  <c r="AS30" i="51"/>
  <c r="AR30" i="51"/>
  <c r="AQ30" i="51"/>
  <c r="AK30" i="51"/>
  <c r="BA29" i="51"/>
  <c r="AZ29" i="51"/>
  <c r="AY29" i="51"/>
  <c r="AX29" i="51"/>
  <c r="AW29" i="51"/>
  <c r="AV29" i="51"/>
  <c r="AT29" i="51"/>
  <c r="AS29" i="51"/>
  <c r="AR29" i="51"/>
  <c r="AQ29" i="51"/>
  <c r="AK29" i="51"/>
  <c r="BA28" i="51"/>
  <c r="AZ28" i="51"/>
  <c r="AY28" i="51"/>
  <c r="AX28" i="51"/>
  <c r="AW28" i="51"/>
  <c r="AV28" i="51"/>
  <c r="AT28" i="51"/>
  <c r="AN28" i="51" s="1"/>
  <c r="AS28" i="51"/>
  <c r="AR28" i="51"/>
  <c r="AQ28" i="51"/>
  <c r="AK28" i="51"/>
  <c r="BA27" i="51"/>
  <c r="AZ27" i="51"/>
  <c r="AY27" i="51"/>
  <c r="AX27" i="51"/>
  <c r="AW27" i="51"/>
  <c r="AV27" i="51"/>
  <c r="BB27" i="51"/>
  <c r="AT27" i="51"/>
  <c r="AN27" i="51" s="1"/>
  <c r="AS27" i="51"/>
  <c r="AR27" i="51"/>
  <c r="AQ27" i="51"/>
  <c r="AK27" i="51"/>
  <c r="BA26" i="51"/>
  <c r="AZ26" i="51"/>
  <c r="AY26" i="51"/>
  <c r="AX26" i="51"/>
  <c r="AW26" i="51"/>
  <c r="AV26" i="51"/>
  <c r="AV40" i="51" s="1"/>
  <c r="AT26" i="51"/>
  <c r="AN26" i="51" s="1"/>
  <c r="AS26" i="51"/>
  <c r="AR26" i="51"/>
  <c r="AU26" i="51" s="1"/>
  <c r="AQ26" i="51"/>
  <c r="AK26" i="51"/>
  <c r="BA25" i="51"/>
  <c r="AZ25" i="51"/>
  <c r="AY25" i="51"/>
  <c r="AX25" i="51"/>
  <c r="AW25" i="51"/>
  <c r="AT25" i="51"/>
  <c r="AS25" i="51"/>
  <c r="AR25" i="51"/>
  <c r="AQ25" i="51"/>
  <c r="AO25" i="51" s="1"/>
  <c r="AK25" i="51"/>
  <c r="AJ24" i="51"/>
  <c r="AI24" i="51"/>
  <c r="AH24" i="51"/>
  <c r="AG24" i="51"/>
  <c r="AF24" i="51"/>
  <c r="AE24" i="51"/>
  <c r="AD24" i="51"/>
  <c r="AC24" i="51"/>
  <c r="AB24" i="51"/>
  <c r="AA24" i="51"/>
  <c r="Z24" i="51"/>
  <c r="Y24" i="51"/>
  <c r="X24" i="51"/>
  <c r="W24" i="51"/>
  <c r="V24" i="51"/>
  <c r="U24" i="51"/>
  <c r="T24" i="51"/>
  <c r="S24" i="51"/>
  <c r="R24" i="51"/>
  <c r="Q24" i="51"/>
  <c r="P24" i="51"/>
  <c r="O24" i="51"/>
  <c r="N24" i="51"/>
  <c r="M24" i="51"/>
  <c r="L24" i="51"/>
  <c r="K24" i="51"/>
  <c r="J24" i="51"/>
  <c r="I24" i="51"/>
  <c r="H24" i="51"/>
  <c r="G24" i="51"/>
  <c r="F24" i="51"/>
  <c r="BA23" i="51"/>
  <c r="AZ23" i="51"/>
  <c r="AN23" i="51" s="1"/>
  <c r="AY23" i="51"/>
  <c r="AX23" i="51"/>
  <c r="AW23" i="51"/>
  <c r="AV23" i="51"/>
  <c r="AT23" i="51"/>
  <c r="AS23" i="51"/>
  <c r="AR23" i="51"/>
  <c r="AQ23" i="51"/>
  <c r="AK23" i="51"/>
  <c r="BA22" i="51"/>
  <c r="AZ22" i="51"/>
  <c r="AY22" i="51"/>
  <c r="AX22" i="51"/>
  <c r="AW22" i="51"/>
  <c r="BB22" i="51" s="1"/>
  <c r="AV22" i="51"/>
  <c r="AT22" i="51"/>
  <c r="AS22" i="51"/>
  <c r="AR22" i="51"/>
  <c r="AQ22" i="51"/>
  <c r="AK22" i="51"/>
  <c r="BA21" i="51"/>
  <c r="AZ21" i="51"/>
  <c r="AY21" i="51"/>
  <c r="AX21" i="51"/>
  <c r="AW21" i="51"/>
  <c r="AV21" i="51"/>
  <c r="AT21" i="51"/>
  <c r="AS21" i="51"/>
  <c r="AR21" i="51"/>
  <c r="AQ21" i="51"/>
  <c r="AK21" i="51"/>
  <c r="BA20" i="51"/>
  <c r="AZ20" i="51"/>
  <c r="AY20" i="51"/>
  <c r="AX20" i="51"/>
  <c r="AW20" i="51"/>
  <c r="AV20" i="51"/>
  <c r="BB20" i="51"/>
  <c r="AT20" i="51"/>
  <c r="AS20" i="51"/>
  <c r="AR20" i="51"/>
  <c r="AQ20" i="51"/>
  <c r="AK20" i="51"/>
  <c r="BA19" i="51"/>
  <c r="AZ19" i="51"/>
  <c r="AY19" i="51"/>
  <c r="AX19" i="51"/>
  <c r="AW19" i="51"/>
  <c r="AV19" i="51"/>
  <c r="AT19" i="51"/>
  <c r="AN19" i="51" s="1"/>
  <c r="AS19" i="51"/>
  <c r="AR19" i="51"/>
  <c r="AQ19" i="51"/>
  <c r="AK19" i="51"/>
  <c r="BA18" i="51"/>
  <c r="AZ18" i="51"/>
  <c r="AY18" i="51"/>
  <c r="AX18" i="51"/>
  <c r="AW18" i="51"/>
  <c r="AV18" i="51"/>
  <c r="AT18" i="51"/>
  <c r="AN18" i="51" s="1"/>
  <c r="AS18" i="51"/>
  <c r="AR18" i="51"/>
  <c r="AQ18" i="51"/>
  <c r="AK18" i="51"/>
  <c r="BG17" i="51"/>
  <c r="BA17" i="51"/>
  <c r="AZ17" i="51"/>
  <c r="AY17" i="51"/>
  <c r="AX17" i="51"/>
  <c r="AW17" i="51"/>
  <c r="AV17" i="51"/>
  <c r="AT17" i="51"/>
  <c r="AN17" i="51" s="1"/>
  <c r="AS17" i="51"/>
  <c r="AR17" i="51"/>
  <c r="AQ17" i="51"/>
  <c r="AK17" i="51"/>
  <c r="BG16" i="51"/>
  <c r="BA16" i="51"/>
  <c r="AZ16" i="51"/>
  <c r="AY16" i="51"/>
  <c r="AX16" i="51"/>
  <c r="AW16" i="51"/>
  <c r="AV16" i="51"/>
  <c r="BB16" i="51" s="1"/>
  <c r="AT16" i="51"/>
  <c r="AN16" i="51"/>
  <c r="AS16" i="51"/>
  <c r="AR16" i="51"/>
  <c r="AQ16" i="51"/>
  <c r="AK16" i="51"/>
  <c r="BG15" i="51"/>
  <c r="BA15" i="51"/>
  <c r="AZ15" i="51"/>
  <c r="AY15" i="51"/>
  <c r="AX15" i="51"/>
  <c r="AW15" i="51"/>
  <c r="AO15" i="51" s="1"/>
  <c r="AM15" i="51" s="1"/>
  <c r="AV15" i="51"/>
  <c r="AT15" i="51"/>
  <c r="AN15" i="51" s="1"/>
  <c r="AS15" i="51"/>
  <c r="AR15" i="51"/>
  <c r="AQ15" i="51"/>
  <c r="AK15" i="51"/>
  <c r="BG14" i="51"/>
  <c r="BA14" i="51"/>
  <c r="AZ14" i="51"/>
  <c r="AY14" i="51"/>
  <c r="AX14" i="51"/>
  <c r="AW14" i="51"/>
  <c r="AV14" i="51"/>
  <c r="AT14" i="51"/>
  <c r="AS14" i="51"/>
  <c r="AR14" i="51"/>
  <c r="AQ14" i="51"/>
  <c r="AK14" i="51"/>
  <c r="BG13" i="51"/>
  <c r="BA13" i="51"/>
  <c r="AZ13" i="51"/>
  <c r="AY13" i="51"/>
  <c r="AX13" i="51"/>
  <c r="AW13" i="51"/>
  <c r="AV13" i="51"/>
  <c r="AT13" i="51"/>
  <c r="AS13" i="51"/>
  <c r="AR13" i="51"/>
  <c r="AQ13" i="51"/>
  <c r="AK13" i="51"/>
  <c r="BG12" i="51"/>
  <c r="BA12" i="51"/>
  <c r="AZ12" i="51"/>
  <c r="AY12" i="51"/>
  <c r="AX12" i="51"/>
  <c r="AW12" i="51"/>
  <c r="AV12" i="51"/>
  <c r="AT12" i="51"/>
  <c r="AN12" i="51" s="1"/>
  <c r="AS12" i="51"/>
  <c r="AR12" i="51"/>
  <c r="AQ12" i="51"/>
  <c r="AK12" i="51"/>
  <c r="BG11" i="51"/>
  <c r="BA11" i="51"/>
  <c r="AZ11" i="51"/>
  <c r="AY11" i="51"/>
  <c r="AX11" i="51"/>
  <c r="AW11" i="51"/>
  <c r="AV11" i="51"/>
  <c r="AT11" i="51"/>
  <c r="AS11" i="51"/>
  <c r="AR11" i="51"/>
  <c r="AQ11" i="51"/>
  <c r="AK11" i="51"/>
  <c r="BG10" i="51"/>
  <c r="BA10" i="51"/>
  <c r="AZ10" i="51"/>
  <c r="AN10" i="51" s="1"/>
  <c r="AY10" i="51"/>
  <c r="AX10" i="51"/>
  <c r="AX24" i="51" s="1"/>
  <c r="AW10" i="51"/>
  <c r="AV10" i="51"/>
  <c r="AV24" i="51" s="1"/>
  <c r="AT10" i="51"/>
  <c r="AT24" i="51" s="1"/>
  <c r="AS10" i="51"/>
  <c r="AR10" i="51"/>
  <c r="AQ10" i="51"/>
  <c r="AK10" i="51"/>
  <c r="BG9" i="51"/>
  <c r="BA9" i="51"/>
  <c r="BA24" i="51" s="1"/>
  <c r="AZ9" i="51"/>
  <c r="AZ24" i="51" s="1"/>
  <c r="AY9" i="51"/>
  <c r="AO9" i="51" s="1"/>
  <c r="AX9" i="51"/>
  <c r="AW9" i="51"/>
  <c r="AT9" i="51"/>
  <c r="AS9" i="51"/>
  <c r="AR9" i="51"/>
  <c r="AQ9" i="51"/>
  <c r="AK9" i="51"/>
  <c r="BA8" i="51"/>
  <c r="AZ8" i="51"/>
  <c r="AY8" i="51"/>
  <c r="AX8" i="51"/>
  <c r="AW8" i="51"/>
  <c r="AV8" i="51"/>
  <c r="AT8" i="51"/>
  <c r="AS8" i="51"/>
  <c r="AR8" i="51"/>
  <c r="AQ8" i="51"/>
  <c r="AK8" i="51"/>
  <c r="AJ56" i="50"/>
  <c r="AI56" i="50"/>
  <c r="AH56" i="50"/>
  <c r="AG56" i="50"/>
  <c r="AF56" i="50"/>
  <c r="AE56" i="50"/>
  <c r="AD56" i="50"/>
  <c r="AC56" i="50"/>
  <c r="AB56" i="50"/>
  <c r="AA56" i="50"/>
  <c r="Z56" i="50"/>
  <c r="Y56" i="50"/>
  <c r="X56" i="50"/>
  <c r="W56" i="50"/>
  <c r="V56" i="50"/>
  <c r="U56" i="50"/>
  <c r="T56" i="50"/>
  <c r="S56" i="50"/>
  <c r="R56" i="50"/>
  <c r="Q56" i="50"/>
  <c r="P56" i="50"/>
  <c r="O56" i="50"/>
  <c r="N56" i="50"/>
  <c r="M56" i="50"/>
  <c r="L56" i="50"/>
  <c r="K56" i="50"/>
  <c r="J56" i="50"/>
  <c r="I56" i="50"/>
  <c r="H56" i="50"/>
  <c r="G56" i="50"/>
  <c r="F56" i="50"/>
  <c r="BA55" i="50"/>
  <c r="AZ55" i="50"/>
  <c r="AY55" i="50"/>
  <c r="AX55" i="50"/>
  <c r="AW55" i="50"/>
  <c r="AV55" i="50"/>
  <c r="BB55" i="50"/>
  <c r="AT55" i="50"/>
  <c r="AS55" i="50"/>
  <c r="AR55" i="50"/>
  <c r="AQ55" i="50"/>
  <c r="AK55" i="50"/>
  <c r="BA54" i="50"/>
  <c r="AZ54" i="50"/>
  <c r="AY54" i="50"/>
  <c r="AX54" i="50"/>
  <c r="AW54" i="50"/>
  <c r="AV54" i="50"/>
  <c r="AT54" i="50"/>
  <c r="AS54" i="50"/>
  <c r="AR54" i="50"/>
  <c r="AQ54" i="50"/>
  <c r="AK54" i="50"/>
  <c r="BA53" i="50"/>
  <c r="AZ53" i="50"/>
  <c r="AY53" i="50"/>
  <c r="AX53" i="50"/>
  <c r="AW53" i="50"/>
  <c r="AV53" i="50"/>
  <c r="AT53" i="50"/>
  <c r="AS53" i="50"/>
  <c r="AR53" i="50"/>
  <c r="AQ53" i="50"/>
  <c r="AK53" i="50"/>
  <c r="BA52" i="50"/>
  <c r="AZ52" i="50"/>
  <c r="AY52" i="50"/>
  <c r="AX52" i="50"/>
  <c r="AW52" i="50"/>
  <c r="AV52" i="50"/>
  <c r="AT52" i="50"/>
  <c r="AS52" i="50"/>
  <c r="AR52" i="50"/>
  <c r="AQ52" i="50"/>
  <c r="AK52" i="50"/>
  <c r="BA51" i="50"/>
  <c r="AZ51" i="50"/>
  <c r="AY51" i="50"/>
  <c r="AX51" i="50"/>
  <c r="AW51" i="50"/>
  <c r="AV51" i="50"/>
  <c r="AT51" i="50"/>
  <c r="AS51" i="50"/>
  <c r="AR51" i="50"/>
  <c r="AQ51" i="50"/>
  <c r="AK51" i="50"/>
  <c r="BA50" i="50"/>
  <c r="AZ50" i="50"/>
  <c r="AY50" i="50"/>
  <c r="AX50" i="50"/>
  <c r="AW50" i="50"/>
  <c r="AV50" i="50"/>
  <c r="AT50" i="50"/>
  <c r="AS50" i="50"/>
  <c r="AR50" i="50"/>
  <c r="AQ50" i="50"/>
  <c r="AK50" i="50"/>
  <c r="BA49" i="50"/>
  <c r="AZ49" i="50"/>
  <c r="AY49" i="50"/>
  <c r="AX49" i="50"/>
  <c r="AW49" i="50"/>
  <c r="AV49" i="50"/>
  <c r="AT49" i="50"/>
  <c r="AS49" i="50"/>
  <c r="AR49" i="50"/>
  <c r="AQ49" i="50"/>
  <c r="AK49" i="50"/>
  <c r="BA48" i="50"/>
  <c r="AZ48" i="50"/>
  <c r="AY48" i="50"/>
  <c r="AX48" i="50"/>
  <c r="AW48" i="50"/>
  <c r="AV48" i="50"/>
  <c r="AT48" i="50"/>
  <c r="AS48" i="50"/>
  <c r="AR48" i="50"/>
  <c r="AQ48" i="50"/>
  <c r="AK48" i="50"/>
  <c r="BA47" i="50"/>
  <c r="AZ47" i="50"/>
  <c r="AY47" i="50"/>
  <c r="AX47" i="50"/>
  <c r="AW47" i="50"/>
  <c r="AV47" i="50"/>
  <c r="AT47" i="50"/>
  <c r="AS47" i="50"/>
  <c r="AR47" i="50"/>
  <c r="AQ47" i="50"/>
  <c r="AK47" i="50"/>
  <c r="BA46" i="50"/>
  <c r="AZ46" i="50"/>
  <c r="AY46" i="50"/>
  <c r="AX46" i="50"/>
  <c r="AW46" i="50"/>
  <c r="AV46" i="50"/>
  <c r="AT46" i="50"/>
  <c r="AS46" i="50"/>
  <c r="AR46" i="50"/>
  <c r="AQ46" i="50"/>
  <c r="AK46" i="50"/>
  <c r="BA45" i="50"/>
  <c r="AZ45" i="50"/>
  <c r="AY45" i="50"/>
  <c r="AX45" i="50"/>
  <c r="AW45" i="50"/>
  <c r="AV45" i="50"/>
  <c r="BB45" i="50" s="1"/>
  <c r="AT45" i="50"/>
  <c r="AS45" i="50"/>
  <c r="AR45" i="50"/>
  <c r="AQ45" i="50"/>
  <c r="AK45" i="50"/>
  <c r="BA44" i="50"/>
  <c r="AZ44" i="50"/>
  <c r="AY44" i="50"/>
  <c r="AX44" i="50"/>
  <c r="AW44" i="50"/>
  <c r="AV44" i="50"/>
  <c r="AT44" i="50"/>
  <c r="AS44" i="50"/>
  <c r="AR44" i="50"/>
  <c r="AQ44" i="50"/>
  <c r="AK44" i="50"/>
  <c r="BA43" i="50"/>
  <c r="AZ43" i="50"/>
  <c r="AY43" i="50"/>
  <c r="AX43" i="50"/>
  <c r="AW43" i="50"/>
  <c r="AV43" i="50"/>
  <c r="AT43" i="50"/>
  <c r="AN43" i="50" s="1"/>
  <c r="AS43" i="50"/>
  <c r="AR43" i="50"/>
  <c r="AQ43" i="50"/>
  <c r="AK43" i="50"/>
  <c r="BA42" i="50"/>
  <c r="AZ42" i="50"/>
  <c r="AY42" i="50"/>
  <c r="AX42" i="50"/>
  <c r="AW42" i="50"/>
  <c r="AV42" i="50"/>
  <c r="AT42" i="50"/>
  <c r="AS42" i="50"/>
  <c r="AR42" i="50"/>
  <c r="AO42" i="50" s="1"/>
  <c r="AQ42" i="50"/>
  <c r="AK42" i="50"/>
  <c r="BA41" i="50"/>
  <c r="AZ41" i="50"/>
  <c r="AY41" i="50"/>
  <c r="AX41" i="50"/>
  <c r="AW41" i="50"/>
  <c r="AT41" i="50"/>
  <c r="AS41" i="50"/>
  <c r="AR41" i="50"/>
  <c r="AQ41" i="50"/>
  <c r="AK41" i="50"/>
  <c r="AJ40" i="50"/>
  <c r="AI40" i="50"/>
  <c r="AH40" i="50"/>
  <c r="AG40" i="50"/>
  <c r="AF40" i="50"/>
  <c r="AE40" i="50"/>
  <c r="AD40" i="50"/>
  <c r="AC40" i="50"/>
  <c r="AB40" i="50"/>
  <c r="AA40" i="50"/>
  <c r="Z40" i="50"/>
  <c r="Y40" i="50"/>
  <c r="X40" i="50"/>
  <c r="W40" i="50"/>
  <c r="V40" i="50"/>
  <c r="U40" i="50"/>
  <c r="T40" i="50"/>
  <c r="S40" i="50"/>
  <c r="R40" i="50"/>
  <c r="Q40" i="50"/>
  <c r="P40" i="50"/>
  <c r="O40" i="50"/>
  <c r="N40" i="50"/>
  <c r="M40" i="50"/>
  <c r="L40" i="50"/>
  <c r="K40" i="50"/>
  <c r="J40" i="50"/>
  <c r="I40" i="50"/>
  <c r="H40" i="50"/>
  <c r="G40" i="50"/>
  <c r="F40" i="50"/>
  <c r="BA39" i="50"/>
  <c r="AZ39" i="50"/>
  <c r="AY39" i="50"/>
  <c r="AX39" i="50"/>
  <c r="AW39" i="50"/>
  <c r="AV39" i="50"/>
  <c r="AT39" i="50"/>
  <c r="AS39" i="50"/>
  <c r="AR39" i="50"/>
  <c r="AQ39" i="50"/>
  <c r="AK39" i="50"/>
  <c r="BA38" i="50"/>
  <c r="AZ38" i="50"/>
  <c r="AY38" i="50"/>
  <c r="AX38" i="50"/>
  <c r="AW38" i="50"/>
  <c r="AV38" i="50"/>
  <c r="AT38" i="50"/>
  <c r="AS38" i="50"/>
  <c r="AR38" i="50"/>
  <c r="AQ38" i="50"/>
  <c r="AK38" i="50"/>
  <c r="BA37" i="50"/>
  <c r="AZ37" i="50"/>
  <c r="AY37" i="50"/>
  <c r="AX37" i="50"/>
  <c r="AW37" i="50"/>
  <c r="AV37" i="50"/>
  <c r="AT37" i="50"/>
  <c r="AN37" i="50" s="1"/>
  <c r="AS37" i="50"/>
  <c r="AR37" i="50"/>
  <c r="AQ37" i="50"/>
  <c r="AK37" i="50"/>
  <c r="BA36" i="50"/>
  <c r="AZ36" i="50"/>
  <c r="AY36" i="50"/>
  <c r="AX36" i="50"/>
  <c r="AW36" i="50"/>
  <c r="AV36" i="50"/>
  <c r="AT36" i="50"/>
  <c r="AS36" i="50"/>
  <c r="AR36" i="50"/>
  <c r="AQ36" i="50"/>
  <c r="AK36" i="50"/>
  <c r="BA35" i="50"/>
  <c r="AZ35" i="50"/>
  <c r="AY35" i="50"/>
  <c r="AX35" i="50"/>
  <c r="AW35" i="50"/>
  <c r="AV35" i="50"/>
  <c r="AT35" i="50"/>
  <c r="AS35" i="50"/>
  <c r="AR35" i="50"/>
  <c r="AQ35" i="50"/>
  <c r="AK35" i="50"/>
  <c r="BA34" i="50"/>
  <c r="AZ34" i="50"/>
  <c r="AY34" i="50"/>
  <c r="AX34" i="50"/>
  <c r="AW34" i="50"/>
  <c r="AV34" i="50"/>
  <c r="AT34" i="50"/>
  <c r="AN34" i="50" s="1"/>
  <c r="AS34" i="50"/>
  <c r="AR34" i="50"/>
  <c r="AQ34" i="50"/>
  <c r="AK34" i="50"/>
  <c r="BA33" i="50"/>
  <c r="AZ33" i="50"/>
  <c r="AY33" i="50"/>
  <c r="AX33" i="50"/>
  <c r="AW33" i="50"/>
  <c r="AV33" i="50"/>
  <c r="AT33" i="50"/>
  <c r="AS33" i="50"/>
  <c r="AR33" i="50"/>
  <c r="AQ33" i="50"/>
  <c r="AK33" i="50"/>
  <c r="BA32" i="50"/>
  <c r="AZ32" i="50"/>
  <c r="AY32" i="50"/>
  <c r="AX32" i="50"/>
  <c r="AW32" i="50"/>
  <c r="AV32" i="50"/>
  <c r="AT32" i="50"/>
  <c r="AS32" i="50"/>
  <c r="AR32" i="50"/>
  <c r="AQ32" i="50"/>
  <c r="AO32" i="50" s="1"/>
  <c r="AK32" i="50"/>
  <c r="BA31" i="50"/>
  <c r="AZ31" i="50"/>
  <c r="AY31" i="50"/>
  <c r="AX31" i="50"/>
  <c r="AW31" i="50"/>
  <c r="AV31" i="50"/>
  <c r="AT31" i="50"/>
  <c r="AS31" i="50"/>
  <c r="AR31" i="50"/>
  <c r="AQ31" i="50"/>
  <c r="AK31" i="50"/>
  <c r="BA30" i="50"/>
  <c r="AZ30" i="50"/>
  <c r="AY30" i="50"/>
  <c r="AX30" i="50"/>
  <c r="AW30" i="50"/>
  <c r="AV30" i="50"/>
  <c r="AT30" i="50"/>
  <c r="AS30" i="50"/>
  <c r="AR30" i="50"/>
  <c r="AQ30" i="50"/>
  <c r="AK30" i="50"/>
  <c r="BA29" i="50"/>
  <c r="AZ29" i="50"/>
  <c r="AY29" i="50"/>
  <c r="AX29" i="50"/>
  <c r="AW29" i="50"/>
  <c r="AV29" i="50"/>
  <c r="AT29" i="50"/>
  <c r="AS29" i="50"/>
  <c r="AR29" i="50"/>
  <c r="AQ29" i="50"/>
  <c r="AU29" i="50" s="1"/>
  <c r="AK29" i="50"/>
  <c r="BA28" i="50"/>
  <c r="AZ28" i="50"/>
  <c r="AY28" i="50"/>
  <c r="AX28" i="50"/>
  <c r="AW28" i="50"/>
  <c r="AV28" i="50"/>
  <c r="AT28" i="50"/>
  <c r="AS28" i="50"/>
  <c r="AR28" i="50"/>
  <c r="AQ28" i="50"/>
  <c r="AK28" i="50"/>
  <c r="BA27" i="50"/>
  <c r="AZ27" i="50"/>
  <c r="AY27" i="50"/>
  <c r="AX27" i="50"/>
  <c r="AW27" i="50"/>
  <c r="AV27" i="50"/>
  <c r="AT27" i="50"/>
  <c r="AS27" i="50"/>
  <c r="AR27" i="50"/>
  <c r="AQ27" i="50"/>
  <c r="AK27" i="50"/>
  <c r="BA26" i="50"/>
  <c r="AZ26" i="50"/>
  <c r="AY26" i="50"/>
  <c r="AX26" i="50"/>
  <c r="AW26" i="50"/>
  <c r="AV26" i="50"/>
  <c r="AT26" i="50"/>
  <c r="AS26" i="50"/>
  <c r="AR26" i="50"/>
  <c r="AQ26" i="50"/>
  <c r="AK26" i="50"/>
  <c r="BA25" i="50"/>
  <c r="AZ25" i="50"/>
  <c r="AY25" i="50"/>
  <c r="AX25" i="50"/>
  <c r="AW25" i="50"/>
  <c r="AT25" i="50"/>
  <c r="AU25" i="50" s="1"/>
  <c r="AS25" i="50"/>
  <c r="AR25" i="50"/>
  <c r="AQ25" i="50"/>
  <c r="AK25" i="50"/>
  <c r="AJ24" i="50"/>
  <c r="AI24" i="50"/>
  <c r="AH24" i="50"/>
  <c r="AG24" i="50"/>
  <c r="AF24" i="50"/>
  <c r="AE24" i="50"/>
  <c r="AD24" i="50"/>
  <c r="AC24" i="50"/>
  <c r="AB24" i="50"/>
  <c r="AA24" i="50"/>
  <c r="Z24" i="50"/>
  <c r="Y24" i="50"/>
  <c r="X24" i="50"/>
  <c r="W24" i="50"/>
  <c r="V24" i="50"/>
  <c r="U24" i="50"/>
  <c r="T24" i="50"/>
  <c r="S24" i="50"/>
  <c r="R24" i="50"/>
  <c r="Q24" i="50"/>
  <c r="P24" i="50"/>
  <c r="O24" i="50"/>
  <c r="N24" i="50"/>
  <c r="M24" i="50"/>
  <c r="L24" i="50"/>
  <c r="K24" i="50"/>
  <c r="J24" i="50"/>
  <c r="I24" i="50"/>
  <c r="H24" i="50"/>
  <c r="G24" i="50"/>
  <c r="F24" i="50"/>
  <c r="BA23" i="50"/>
  <c r="AZ23" i="50"/>
  <c r="AY23" i="50"/>
  <c r="AX23" i="50"/>
  <c r="AW23" i="50"/>
  <c r="AV23" i="50"/>
  <c r="AT23" i="50"/>
  <c r="AS23" i="50"/>
  <c r="AR23" i="50"/>
  <c r="AQ23" i="50"/>
  <c r="AK23" i="50"/>
  <c r="BA22" i="50"/>
  <c r="AZ22" i="50"/>
  <c r="AY22" i="50"/>
  <c r="AX22" i="50"/>
  <c r="AW22" i="50"/>
  <c r="AV22" i="50"/>
  <c r="AT22" i="50"/>
  <c r="AS22" i="50"/>
  <c r="AR22" i="50"/>
  <c r="AQ22" i="50"/>
  <c r="AK22" i="50"/>
  <c r="BA21" i="50"/>
  <c r="AZ21" i="50"/>
  <c r="AN21" i="50" s="1"/>
  <c r="AY21" i="50"/>
  <c r="AX21" i="50"/>
  <c r="AW21" i="50"/>
  <c r="AV21" i="50"/>
  <c r="AT21" i="50"/>
  <c r="AS21" i="50"/>
  <c r="AR21" i="50"/>
  <c r="AQ21" i="50"/>
  <c r="AK21" i="50"/>
  <c r="BA20" i="50"/>
  <c r="AZ20" i="50"/>
  <c r="AY20" i="50"/>
  <c r="AX20" i="50"/>
  <c r="AW20" i="50"/>
  <c r="AV20" i="50"/>
  <c r="AT20" i="50"/>
  <c r="AS20" i="50"/>
  <c r="AR20" i="50"/>
  <c r="AQ20" i="50"/>
  <c r="AK20" i="50"/>
  <c r="BA19" i="50"/>
  <c r="AZ19" i="50"/>
  <c r="AY19" i="50"/>
  <c r="AX19" i="50"/>
  <c r="AW19" i="50"/>
  <c r="AV19" i="50"/>
  <c r="AT19" i="50"/>
  <c r="AS19" i="50"/>
  <c r="AR19" i="50"/>
  <c r="AQ19" i="50"/>
  <c r="AK19" i="50"/>
  <c r="BA18" i="50"/>
  <c r="AZ18" i="50"/>
  <c r="AY18" i="50"/>
  <c r="AX18" i="50"/>
  <c r="AW18" i="50"/>
  <c r="AV18" i="50"/>
  <c r="AT18" i="50"/>
  <c r="AS18" i="50"/>
  <c r="AR18" i="50"/>
  <c r="AQ18" i="50"/>
  <c r="AK18" i="50"/>
  <c r="BG17" i="50"/>
  <c r="BA17" i="50"/>
  <c r="AZ17" i="50"/>
  <c r="AY17" i="50"/>
  <c r="AX17" i="50"/>
  <c r="AW17" i="50"/>
  <c r="AV17" i="50"/>
  <c r="AT17" i="50"/>
  <c r="AS17" i="50"/>
  <c r="AR17" i="50"/>
  <c r="AQ17" i="50"/>
  <c r="AK17" i="50"/>
  <c r="BG16" i="50"/>
  <c r="BA16" i="50"/>
  <c r="AZ16" i="50"/>
  <c r="AY16" i="50"/>
  <c r="AX16" i="50"/>
  <c r="AW16" i="50"/>
  <c r="AV16" i="50"/>
  <c r="AT16" i="50"/>
  <c r="AS16" i="50"/>
  <c r="AR16" i="50"/>
  <c r="AQ16" i="50"/>
  <c r="AK16" i="50"/>
  <c r="BG15" i="50"/>
  <c r="BA15" i="50"/>
  <c r="AZ15" i="50"/>
  <c r="AY15" i="50"/>
  <c r="AX15" i="50"/>
  <c r="AW15" i="50"/>
  <c r="AV15" i="50"/>
  <c r="AT15" i="50"/>
  <c r="AS15" i="50"/>
  <c r="AR15" i="50"/>
  <c r="AQ15" i="50"/>
  <c r="AK15" i="50"/>
  <c r="BG14" i="50"/>
  <c r="BA14" i="50"/>
  <c r="AZ14" i="50"/>
  <c r="AY14" i="50"/>
  <c r="AX14" i="50"/>
  <c r="AW14" i="50"/>
  <c r="AV14" i="50"/>
  <c r="AT14" i="50"/>
  <c r="AS14" i="50"/>
  <c r="AR14" i="50"/>
  <c r="AQ14" i="50"/>
  <c r="AK14" i="50"/>
  <c r="BG13" i="50"/>
  <c r="BA13" i="50"/>
  <c r="AZ13" i="50"/>
  <c r="AY13" i="50"/>
  <c r="AX13" i="50"/>
  <c r="AW13" i="50"/>
  <c r="AV13" i="50"/>
  <c r="AT13" i="50"/>
  <c r="AS13" i="50"/>
  <c r="AR13" i="50"/>
  <c r="AQ13" i="50"/>
  <c r="AK13" i="50"/>
  <c r="BG12" i="50"/>
  <c r="BA12" i="50"/>
  <c r="AZ12" i="50"/>
  <c r="AY12" i="50"/>
  <c r="AX12" i="50"/>
  <c r="AW12" i="50"/>
  <c r="AV12" i="50"/>
  <c r="AT12" i="50"/>
  <c r="AS12" i="50"/>
  <c r="AR12" i="50"/>
  <c r="AQ12" i="50"/>
  <c r="AK12" i="50"/>
  <c r="BG11" i="50"/>
  <c r="BA11" i="50"/>
  <c r="AZ11" i="50"/>
  <c r="AY11" i="50"/>
  <c r="AX11" i="50"/>
  <c r="AW11" i="50"/>
  <c r="AV11" i="50"/>
  <c r="AT11" i="50"/>
  <c r="AS11" i="50"/>
  <c r="AR11" i="50"/>
  <c r="AQ11" i="50"/>
  <c r="AK11" i="50"/>
  <c r="BG10" i="50"/>
  <c r="BA10" i="50"/>
  <c r="AZ10" i="50"/>
  <c r="AY10" i="50"/>
  <c r="AX10" i="50"/>
  <c r="AW10" i="50"/>
  <c r="AV10" i="50"/>
  <c r="AT10" i="50"/>
  <c r="AS10" i="50"/>
  <c r="AR10" i="50"/>
  <c r="AQ10" i="50"/>
  <c r="AK10" i="50"/>
  <c r="BG9" i="50"/>
  <c r="BA9" i="50"/>
  <c r="AZ9" i="50"/>
  <c r="AY9" i="50"/>
  <c r="AX9" i="50"/>
  <c r="AW9" i="50"/>
  <c r="AT9" i="50"/>
  <c r="AS9" i="50"/>
  <c r="AR9" i="50"/>
  <c r="AQ9" i="50"/>
  <c r="AK9" i="50"/>
  <c r="BA8" i="50"/>
  <c r="AZ8" i="50"/>
  <c r="AY8" i="50"/>
  <c r="AX8" i="50"/>
  <c r="AW8" i="50"/>
  <c r="AV8" i="50"/>
  <c r="AT8" i="50"/>
  <c r="AS8" i="50"/>
  <c r="AR8" i="50"/>
  <c r="AQ8" i="50"/>
  <c r="AK8" i="50"/>
  <c r="AU21" i="53"/>
  <c r="AU30" i="53"/>
  <c r="AP30" i="53" s="1"/>
  <c r="AU47" i="53"/>
  <c r="AU55" i="53"/>
  <c r="BB25" i="53"/>
  <c r="AU41" i="53"/>
  <c r="AU13" i="53"/>
  <c r="AU17" i="53"/>
  <c r="AU25" i="53"/>
  <c r="AU33" i="53"/>
  <c r="AN17" i="53"/>
  <c r="AU26" i="53"/>
  <c r="AU34" i="53"/>
  <c r="AU43" i="53"/>
  <c r="AU14" i="53"/>
  <c r="AU18" i="53"/>
  <c r="AU27" i="53"/>
  <c r="AN34" i="53"/>
  <c r="AU44" i="53"/>
  <c r="AU8" i="52"/>
  <c r="AU23" i="52"/>
  <c r="AU9" i="52"/>
  <c r="AU25" i="52"/>
  <c r="BB26" i="52"/>
  <c r="AN32" i="52"/>
  <c r="AN41" i="52"/>
  <c r="AN49" i="52"/>
  <c r="AU43" i="52"/>
  <c r="AU35" i="52"/>
  <c r="AN35" i="52"/>
  <c r="AU48" i="51"/>
  <c r="AU8" i="51"/>
  <c r="AU23" i="51"/>
  <c r="AN31" i="51"/>
  <c r="AU32" i="51"/>
  <c r="AU41" i="51"/>
  <c r="AU9" i="51"/>
  <c r="AU13" i="51"/>
  <c r="AN32" i="51"/>
  <c r="AN41" i="51"/>
  <c r="AN49" i="51"/>
  <c r="AU50" i="51"/>
  <c r="AU34" i="51"/>
  <c r="AN42" i="51"/>
  <c r="AU43" i="51"/>
  <c r="AU51" i="51"/>
  <c r="AU44" i="51"/>
  <c r="AM11" i="53" l="1"/>
  <c r="AP51" i="53"/>
  <c r="AP42" i="53"/>
  <c r="AP36" i="53"/>
  <c r="AN43" i="53"/>
  <c r="AO9" i="53"/>
  <c r="AN25" i="53"/>
  <c r="AP25" i="53"/>
  <c r="AO52" i="53"/>
  <c r="AN32" i="53"/>
  <c r="BB34" i="53"/>
  <c r="AP34" i="53" s="1"/>
  <c r="BB43" i="53"/>
  <c r="AP43" i="53" s="1"/>
  <c r="AO50" i="53"/>
  <c r="AU53" i="53"/>
  <c r="AO8" i="53"/>
  <c r="AO36" i="53"/>
  <c r="AN19" i="53"/>
  <c r="AN9" i="53"/>
  <c r="AP17" i="53"/>
  <c r="AU8" i="53"/>
  <c r="AP8" i="53" s="1"/>
  <c r="AU11" i="53"/>
  <c r="AN53" i="53"/>
  <c r="AZ40" i="53"/>
  <c r="AO28" i="53"/>
  <c r="AU45" i="53"/>
  <c r="AP45" i="53" s="1"/>
  <c r="AN16" i="53"/>
  <c r="AN28" i="53"/>
  <c r="AP27" i="53"/>
  <c r="AN13" i="53"/>
  <c r="BA56" i="53"/>
  <c r="AN26" i="53"/>
  <c r="AN30" i="53"/>
  <c r="AO13" i="53"/>
  <c r="AU19" i="53"/>
  <c r="AS24" i="53"/>
  <c r="AO45" i="53"/>
  <c r="BB51" i="53"/>
  <c r="AO25" i="53"/>
  <c r="AN42" i="53"/>
  <c r="AU9" i="53"/>
  <c r="AP9" i="53" s="1"/>
  <c r="BB10" i="53"/>
  <c r="AP10" i="53" s="1"/>
  <c r="BB23" i="53"/>
  <c r="BA40" i="53"/>
  <c r="AO32" i="53"/>
  <c r="AM32" i="53" s="1"/>
  <c r="BB49" i="53"/>
  <c r="AP53" i="53"/>
  <c r="AN21" i="53"/>
  <c r="AO41" i="53"/>
  <c r="AP21" i="53"/>
  <c r="AW24" i="53"/>
  <c r="AN20" i="53"/>
  <c r="BB22" i="53"/>
  <c r="AU32" i="53"/>
  <c r="BB35" i="53"/>
  <c r="AP35" i="53" s="1"/>
  <c r="BB37" i="53"/>
  <c r="AR56" i="53"/>
  <c r="AO42" i="53"/>
  <c r="AM42" i="53" s="1"/>
  <c r="AO43" i="53"/>
  <c r="AM43" i="53" s="1"/>
  <c r="AU52" i="53"/>
  <c r="AN8" i="53"/>
  <c r="AX24" i="53"/>
  <c r="AX57" i="53" s="1"/>
  <c r="AN15" i="53"/>
  <c r="BB20" i="53"/>
  <c r="BB21" i="53"/>
  <c r="AO26" i="53"/>
  <c r="BB36" i="53"/>
  <c r="BB48" i="53"/>
  <c r="AN50" i="53"/>
  <c r="AN51" i="53"/>
  <c r="AN49" i="53"/>
  <c r="AN38" i="53"/>
  <c r="AN47" i="53"/>
  <c r="AO30" i="53"/>
  <c r="BB44" i="53"/>
  <c r="AP44" i="53" s="1"/>
  <c r="AN33" i="53"/>
  <c r="AN41" i="53"/>
  <c r="AN48" i="53"/>
  <c r="BB18" i="53"/>
  <c r="AP18" i="53" s="1"/>
  <c r="BB41" i="53"/>
  <c r="AP41" i="53" s="1"/>
  <c r="AN23" i="53"/>
  <c r="BB11" i="53"/>
  <c r="BB17" i="53"/>
  <c r="BB29" i="53"/>
  <c r="BB31" i="53"/>
  <c r="AP31" i="53" s="1"/>
  <c r="BB42" i="53"/>
  <c r="AM31" i="52"/>
  <c r="AP22" i="52"/>
  <c r="AM28" i="52"/>
  <c r="AO18" i="52"/>
  <c r="AU10" i="52"/>
  <c r="AU11" i="52"/>
  <c r="AP11" i="52" s="1"/>
  <c r="AU14" i="52"/>
  <c r="AQ56" i="52"/>
  <c r="BB43" i="52"/>
  <c r="AP43" i="52" s="1"/>
  <c r="AO14" i="52"/>
  <c r="AZ40" i="52"/>
  <c r="AU30" i="52"/>
  <c r="AP30" i="52" s="1"/>
  <c r="AO32" i="52"/>
  <c r="BB38" i="52"/>
  <c r="AU50" i="52"/>
  <c r="AP50" i="52" s="1"/>
  <c r="BB55" i="52"/>
  <c r="AP55" i="52" s="1"/>
  <c r="AP23" i="52"/>
  <c r="AV56" i="52"/>
  <c r="AM32" i="52"/>
  <c r="BB30" i="52"/>
  <c r="BB27" i="52"/>
  <c r="AP27" i="52" s="1"/>
  <c r="BB49" i="52"/>
  <c r="AP49" i="52" s="1"/>
  <c r="AP25" i="52"/>
  <c r="AO15" i="52"/>
  <c r="BB19" i="52"/>
  <c r="AU42" i="52"/>
  <c r="BB41" i="52"/>
  <c r="AP41" i="52" s="1"/>
  <c r="BB23" i="52"/>
  <c r="AO8" i="52"/>
  <c r="AM8" i="52" s="1"/>
  <c r="AN38" i="52"/>
  <c r="BB50" i="52"/>
  <c r="AO55" i="52"/>
  <c r="BB20" i="52"/>
  <c r="AP20" i="52" s="1"/>
  <c r="AO22" i="52"/>
  <c r="AY40" i="52"/>
  <c r="AO34" i="52"/>
  <c r="BB44" i="52"/>
  <c r="AP44" i="52" s="1"/>
  <c r="AX56" i="52"/>
  <c r="AM50" i="51"/>
  <c r="AM9" i="51"/>
  <c r="AP34" i="51"/>
  <c r="AO8" i="51"/>
  <c r="AN22" i="51"/>
  <c r="AU27" i="51"/>
  <c r="AP27" i="51" s="1"/>
  <c r="AU28" i="51"/>
  <c r="AO30" i="51"/>
  <c r="BB34" i="51"/>
  <c r="BB44" i="51"/>
  <c r="AX56" i="51"/>
  <c r="AU52" i="51"/>
  <c r="AP50" i="51"/>
  <c r="BB13" i="51"/>
  <c r="AP13" i="51" s="1"/>
  <c r="AN20" i="51"/>
  <c r="BB23" i="51"/>
  <c r="AO27" i="51"/>
  <c r="AM27" i="51" s="1"/>
  <c r="AS40" i="51"/>
  <c r="AN30" i="51"/>
  <c r="BB35" i="51"/>
  <c r="BB45" i="51"/>
  <c r="AU25" i="51"/>
  <c r="AW24" i="51"/>
  <c r="AW57" i="51" s="1"/>
  <c r="BB29" i="51"/>
  <c r="BB32" i="51"/>
  <c r="AP32" i="51" s="1"/>
  <c r="AO38" i="51"/>
  <c r="AO50" i="51"/>
  <c r="AP23" i="51"/>
  <c r="BB9" i="51"/>
  <c r="AP9" i="51" s="1"/>
  <c r="BB41" i="51"/>
  <c r="BB56" i="51" s="1"/>
  <c r="BB17" i="51"/>
  <c r="AW40" i="51"/>
  <c r="BA56" i="51"/>
  <c r="BB14" i="51"/>
  <c r="BB19" i="51"/>
  <c r="AU17" i="51"/>
  <c r="AU10" i="51"/>
  <c r="AN51" i="51"/>
  <c r="BB26" i="51"/>
  <c r="AP26" i="51" s="1"/>
  <c r="AK56" i="51"/>
  <c r="AN55" i="51"/>
  <c r="AS24" i="51"/>
  <c r="AS57" i="51" s="1"/>
  <c r="AO12" i="51"/>
  <c r="AM12" i="51" s="1"/>
  <c r="AN37" i="51"/>
  <c r="BB38" i="51"/>
  <c r="AN53" i="51"/>
  <c r="BB55" i="51"/>
  <c r="AN9" i="51"/>
  <c r="AO10" i="51"/>
  <c r="AM10" i="51" s="1"/>
  <c r="AY40" i="51"/>
  <c r="BB39" i="51"/>
  <c r="AU45" i="51"/>
  <c r="AP45" i="51" s="1"/>
  <c r="BB25" i="51"/>
  <c r="BB40" i="51" s="1"/>
  <c r="AP44" i="51"/>
  <c r="AN8" i="51"/>
  <c r="AO21" i="51"/>
  <c r="AZ40" i="51"/>
  <c r="BA40" i="51"/>
  <c r="BA57" i="51" s="1"/>
  <c r="BB37" i="51"/>
  <c r="AN46" i="51"/>
  <c r="BB8" i="51"/>
  <c r="AP8" i="51" s="1"/>
  <c r="AN11" i="51"/>
  <c r="AO16" i="51"/>
  <c r="AM16" i="51" s="1"/>
  <c r="AO29" i="51"/>
  <c r="AN33" i="51"/>
  <c r="AN43" i="51"/>
  <c r="AO51" i="51"/>
  <c r="AM51" i="51" s="1"/>
  <c r="AU8" i="50"/>
  <c r="AU35" i="50"/>
  <c r="AX40" i="50"/>
  <c r="AO31" i="50"/>
  <c r="BB9" i="50"/>
  <c r="AZ24" i="50"/>
  <c r="AU30" i="50"/>
  <c r="AP30" i="50" s="1"/>
  <c r="AU21" i="50"/>
  <c r="AO30" i="50"/>
  <c r="AN9" i="50"/>
  <c r="AU27" i="50"/>
  <c r="BB16" i="50"/>
  <c r="AU11" i="50"/>
  <c r="BB13" i="50"/>
  <c r="BB18" i="50"/>
  <c r="AN39" i="50"/>
  <c r="BB48" i="50"/>
  <c r="AO29" i="50"/>
  <c r="AU23" i="50"/>
  <c r="BB14" i="50"/>
  <c r="AN38" i="50"/>
  <c r="AN30" i="50"/>
  <c r="AU55" i="50"/>
  <c r="AP55" i="50" s="1"/>
  <c r="AN32" i="50"/>
  <c r="BB35" i="50"/>
  <c r="AP35" i="50" s="1"/>
  <c r="AR40" i="50"/>
  <c r="AU22" i="50"/>
  <c r="AU9" i="50"/>
  <c r="AP9" i="50" s="1"/>
  <c r="AU16" i="50"/>
  <c r="AP16" i="50" s="1"/>
  <c r="AU17" i="50"/>
  <c r="AN18" i="50"/>
  <c r="AU49" i="50"/>
  <c r="AZ40" i="50"/>
  <c r="BB36" i="50"/>
  <c r="AO9" i="50"/>
  <c r="AM9" i="50" s="1"/>
  <c r="AN12" i="50"/>
  <c r="AN13" i="50"/>
  <c r="AN14" i="50"/>
  <c r="AO18" i="50"/>
  <c r="AZ56" i="50"/>
  <c r="AZ57" i="50" s="1"/>
  <c r="AU47" i="50"/>
  <c r="AU48" i="50"/>
  <c r="AP48" i="50" s="1"/>
  <c r="AT56" i="50"/>
  <c r="AN26" i="50"/>
  <c r="BB37" i="50"/>
  <c r="AO23" i="50"/>
  <c r="AO20" i="50"/>
  <c r="AO25" i="50"/>
  <c r="AN42" i="50"/>
  <c r="AO46" i="50"/>
  <c r="AN49" i="50"/>
  <c r="AN15" i="50"/>
  <c r="AN17" i="50"/>
  <c r="BB30" i="50"/>
  <c r="AU37" i="50"/>
  <c r="AU38" i="50"/>
  <c r="AN41" i="50"/>
  <c r="AN48" i="50"/>
  <c r="AN35" i="50"/>
  <c r="AN16" i="50"/>
  <c r="AS40" i="50"/>
  <c r="AN47" i="50"/>
  <c r="AM42" i="50"/>
  <c r="AM31" i="50"/>
  <c r="BB10" i="50"/>
  <c r="AK40" i="50"/>
  <c r="AO37" i="50"/>
  <c r="AM37" i="50" s="1"/>
  <c r="AU44" i="50"/>
  <c r="AN50" i="50"/>
  <c r="AN10" i="50"/>
  <c r="BB28" i="50"/>
  <c r="BB29" i="50"/>
  <c r="AP29" i="50" s="1"/>
  <c r="BB38" i="50"/>
  <c r="AP38" i="50" s="1"/>
  <c r="AU43" i="50"/>
  <c r="BB47" i="50"/>
  <c r="AP47" i="50" s="1"/>
  <c r="BB49" i="50"/>
  <c r="AP49" i="50" s="1"/>
  <c r="AO55" i="50"/>
  <c r="AM55" i="50" s="1"/>
  <c r="BB15" i="50"/>
  <c r="AQ56" i="50"/>
  <c r="AN44" i="50"/>
  <c r="AN51" i="50"/>
  <c r="AN19" i="50"/>
  <c r="AY40" i="50"/>
  <c r="AR56" i="50"/>
  <c r="BB44" i="50"/>
  <c r="AP37" i="50"/>
  <c r="AU41" i="50"/>
  <c r="AN25" i="50"/>
  <c r="AU31" i="50"/>
  <c r="BB42" i="50"/>
  <c r="AO54" i="50"/>
  <c r="AN55" i="50"/>
  <c r="BB11" i="50"/>
  <c r="AP11" i="50" s="1"/>
  <c r="AU36" i="50"/>
  <c r="AN11" i="50"/>
  <c r="AU32" i="50"/>
  <c r="AP32" i="50" s="1"/>
  <c r="AO11" i="50"/>
  <c r="AM11" i="50" s="1"/>
  <c r="AU12" i="50"/>
  <c r="AO51" i="50"/>
  <c r="AM51" i="50" s="1"/>
  <c r="BB25" i="50"/>
  <c r="AP25" i="50" s="1"/>
  <c r="AO14" i="50"/>
  <c r="AM14" i="50" s="1"/>
  <c r="AO35" i="50"/>
  <c r="AW56" i="50"/>
  <c r="AU50" i="50"/>
  <c r="AS24" i="50"/>
  <c r="AO16" i="50"/>
  <c r="AU34" i="50"/>
  <c r="AO36" i="50"/>
  <c r="AX56" i="50"/>
  <c r="AY56" i="50"/>
  <c r="AO48" i="50"/>
  <c r="BB52" i="50"/>
  <c r="BB51" i="50"/>
  <c r="AN53" i="50"/>
  <c r="BB54" i="50"/>
  <c r="AO47" i="50"/>
  <c r="BB23" i="50"/>
  <c r="AT40" i="50"/>
  <c r="AK56" i="50"/>
  <c r="AN8" i="50"/>
  <c r="BB20" i="50"/>
  <c r="AO21" i="50"/>
  <c r="AM21" i="50" s="1"/>
  <c r="AN28" i="50"/>
  <c r="AN29" i="50"/>
  <c r="AN31" i="50"/>
  <c r="BB32" i="50"/>
  <c r="BB39" i="50"/>
  <c r="AU42" i="50"/>
  <c r="AP42" i="50" s="1"/>
  <c r="AO41" i="52"/>
  <c r="AM41" i="52" s="1"/>
  <c r="AW56" i="52"/>
  <c r="BB12" i="50"/>
  <c r="AX24" i="50"/>
  <c r="AT24" i="50"/>
  <c r="AO12" i="50"/>
  <c r="AM12" i="50" s="1"/>
  <c r="AK24" i="50"/>
  <c r="AY24" i="50"/>
  <c r="AP41" i="51"/>
  <c r="AN56" i="52"/>
  <c r="AU39" i="50"/>
  <c r="AP39" i="50" s="1"/>
  <c r="AO43" i="50"/>
  <c r="AM43" i="50" s="1"/>
  <c r="AO14" i="51"/>
  <c r="AU14" i="51"/>
  <c r="BA40" i="50"/>
  <c r="BB33" i="50"/>
  <c r="AO22" i="50"/>
  <c r="AV40" i="50"/>
  <c r="BB26" i="50"/>
  <c r="AU46" i="50"/>
  <c r="AO53" i="50"/>
  <c r="AM53" i="50" s="1"/>
  <c r="AR24" i="51"/>
  <c r="AT40" i="51"/>
  <c r="AN25" i="51"/>
  <c r="AM25" i="51"/>
  <c r="AO8" i="50"/>
  <c r="AW24" i="50"/>
  <c r="BB17" i="50"/>
  <c r="BB21" i="50"/>
  <c r="AP21" i="50" s="1"/>
  <c r="AU11" i="51"/>
  <c r="AO20" i="51"/>
  <c r="AM20" i="51" s="1"/>
  <c r="AT56" i="51"/>
  <c r="BB46" i="53"/>
  <c r="AV56" i="53"/>
  <c r="AU13" i="50"/>
  <c r="AP13" i="50" s="1"/>
  <c r="AO13" i="50"/>
  <c r="AM13" i="50" s="1"/>
  <c r="AV24" i="50"/>
  <c r="BB19" i="50"/>
  <c r="AS56" i="50"/>
  <c r="AQ24" i="51"/>
  <c r="AO13" i="51"/>
  <c r="AU46" i="51"/>
  <c r="AO46" i="51"/>
  <c r="AM46" i="51" s="1"/>
  <c r="AO48" i="51"/>
  <c r="AO41" i="50"/>
  <c r="AQ24" i="50"/>
  <c r="AU10" i="50"/>
  <c r="AO10" i="50"/>
  <c r="AM10" i="50" s="1"/>
  <c r="AO26" i="50"/>
  <c r="AO28" i="50"/>
  <c r="AU28" i="50"/>
  <c r="AP28" i="50" s="1"/>
  <c r="AM38" i="50"/>
  <c r="AL38" i="50" s="1"/>
  <c r="AN46" i="50"/>
  <c r="AO49" i="50"/>
  <c r="BB50" i="50"/>
  <c r="BB28" i="51"/>
  <c r="AP28" i="51" s="1"/>
  <c r="AO36" i="51"/>
  <c r="AO19" i="50"/>
  <c r="AM19" i="50" s="1"/>
  <c r="AU19" i="50"/>
  <c r="BB8" i="50"/>
  <c r="AP8" i="50" s="1"/>
  <c r="AR24" i="50"/>
  <c r="AO15" i="50"/>
  <c r="BB22" i="50"/>
  <c r="AP22" i="50" s="1"/>
  <c r="AW40" i="50"/>
  <c r="AQ40" i="50"/>
  <c r="AO27" i="50"/>
  <c r="BB27" i="50"/>
  <c r="AP27" i="50" s="1"/>
  <c r="BB31" i="50"/>
  <c r="AO34" i="50"/>
  <c r="AM34" i="50" s="1"/>
  <c r="BB34" i="50"/>
  <c r="AP34" i="50" s="1"/>
  <c r="BB43" i="50"/>
  <c r="BB46" i="50"/>
  <c r="BA56" i="50"/>
  <c r="AU54" i="50"/>
  <c r="AP54" i="50" s="1"/>
  <c r="BB10" i="51"/>
  <c r="AR56" i="51"/>
  <c r="AO35" i="52"/>
  <c r="AM35" i="52" s="1"/>
  <c r="BB35" i="52"/>
  <c r="AP35" i="52" s="1"/>
  <c r="AV40" i="52"/>
  <c r="BB41" i="50"/>
  <c r="AU20" i="50"/>
  <c r="AN20" i="50"/>
  <c r="AO33" i="50"/>
  <c r="AO45" i="50"/>
  <c r="AO52" i="50"/>
  <c r="BB53" i="50"/>
  <c r="AK24" i="51"/>
  <c r="AX57" i="51"/>
  <c r="BB11" i="51"/>
  <c r="AO17" i="51"/>
  <c r="AM17" i="51" s="1"/>
  <c r="AX40" i="51"/>
  <c r="AO28" i="51"/>
  <c r="AM28" i="51" s="1"/>
  <c r="AR40" i="51"/>
  <c r="AO32" i="51"/>
  <c r="AM32" i="51" s="1"/>
  <c r="BB36" i="51"/>
  <c r="AU33" i="50"/>
  <c r="AN36" i="50"/>
  <c r="AO44" i="50"/>
  <c r="AO50" i="50"/>
  <c r="AU51" i="50"/>
  <c r="AO11" i="51"/>
  <c r="AU12" i="51"/>
  <c r="BB12" i="51"/>
  <c r="AU15" i="51"/>
  <c r="AO19" i="51"/>
  <c r="AM19" i="51" s="1"/>
  <c r="AU21" i="51"/>
  <c r="AO35" i="51"/>
  <c r="AU35" i="51"/>
  <c r="AP35" i="51" s="1"/>
  <c r="AU38" i="51"/>
  <c r="AP38" i="51" s="1"/>
  <c r="BB48" i="51"/>
  <c r="AP48" i="51" s="1"/>
  <c r="AU49" i="51"/>
  <c r="AP49" i="51" s="1"/>
  <c r="AO55" i="51"/>
  <c r="AM55" i="51" s="1"/>
  <c r="AU55" i="51"/>
  <c r="AP55" i="51" s="1"/>
  <c r="AN9" i="52"/>
  <c r="AZ24" i="52"/>
  <c r="AZ57" i="52" s="1"/>
  <c r="AN10" i="52"/>
  <c r="BB21" i="52"/>
  <c r="AQ40" i="52"/>
  <c r="BB28" i="52"/>
  <c r="BB32" i="52"/>
  <c r="AP32" i="52" s="1"/>
  <c r="AT56" i="52"/>
  <c r="AN43" i="52"/>
  <c r="AO44" i="52"/>
  <c r="AM44" i="52" s="1"/>
  <c r="BB48" i="52"/>
  <c r="AN51" i="52"/>
  <c r="AO52" i="52"/>
  <c r="AM52" i="52" s="1"/>
  <c r="AU52" i="52"/>
  <c r="AP52" i="52" s="1"/>
  <c r="BB53" i="52"/>
  <c r="BB8" i="53"/>
  <c r="AR24" i="53"/>
  <c r="AY24" i="53"/>
  <c r="AK24" i="53"/>
  <c r="AO20" i="53"/>
  <c r="AM20" i="53" s="1"/>
  <c r="AO22" i="53"/>
  <c r="AN29" i="53"/>
  <c r="AN31" i="53"/>
  <c r="AO34" i="53"/>
  <c r="AM34" i="53" s="1"/>
  <c r="AU49" i="53"/>
  <c r="BB55" i="53"/>
  <c r="AP55" i="53" s="1"/>
  <c r="AU14" i="50"/>
  <c r="AU18" i="50"/>
  <c r="AP18" i="50" s="1"/>
  <c r="AN27" i="50"/>
  <c r="BB18" i="51"/>
  <c r="BB21" i="51"/>
  <c r="AO22" i="51"/>
  <c r="AU22" i="51"/>
  <c r="AP22" i="51" s="1"/>
  <c r="AO39" i="51"/>
  <c r="AU39" i="51"/>
  <c r="AP39" i="51" s="1"/>
  <c r="AO42" i="51"/>
  <c r="AU42" i="51"/>
  <c r="AN47" i="51"/>
  <c r="BB51" i="51"/>
  <c r="AP51" i="51" s="1"/>
  <c r="BB54" i="51"/>
  <c r="AV24" i="52"/>
  <c r="BB10" i="52"/>
  <c r="AN54" i="52"/>
  <c r="AN37" i="52"/>
  <c r="AN46" i="52"/>
  <c r="AN30" i="52"/>
  <c r="AN47" i="52"/>
  <c r="AN29" i="52"/>
  <c r="BB14" i="52"/>
  <c r="AP14" i="52" s="1"/>
  <c r="AN15" i="52"/>
  <c r="AN19" i="52"/>
  <c r="AN18" i="52"/>
  <c r="AO19" i="52"/>
  <c r="AN26" i="52"/>
  <c r="AU29" i="52"/>
  <c r="AP29" i="52" s="1"/>
  <c r="AO29" i="52"/>
  <c r="AO36" i="52"/>
  <c r="AM36" i="52" s="1"/>
  <c r="BB37" i="52"/>
  <c r="AU38" i="52"/>
  <c r="AP38" i="52" s="1"/>
  <c r="AO38" i="52"/>
  <c r="AM38" i="52" s="1"/>
  <c r="AZ24" i="53"/>
  <c r="AO16" i="53"/>
  <c r="AM16" i="53" s="1"/>
  <c r="AV24" i="53"/>
  <c r="BB19" i="53"/>
  <c r="AP19" i="53" s="1"/>
  <c r="AU22" i="53"/>
  <c r="AP22" i="53" s="1"/>
  <c r="BB28" i="53"/>
  <c r="AU39" i="53"/>
  <c r="AO44" i="53"/>
  <c r="AT56" i="53"/>
  <c r="AN44" i="53"/>
  <c r="AN46" i="53"/>
  <c r="AO49" i="53"/>
  <c r="AU54" i="53"/>
  <c r="AP54" i="53" s="1"/>
  <c r="BA24" i="50"/>
  <c r="AO17" i="50"/>
  <c r="AN23" i="50"/>
  <c r="AN45" i="50"/>
  <c r="AN54" i="50"/>
  <c r="AK40" i="51"/>
  <c r="AO34" i="51"/>
  <c r="AO54" i="51"/>
  <c r="AM54" i="51" s="1"/>
  <c r="AU54" i="51"/>
  <c r="AP54" i="51" s="1"/>
  <c r="AO16" i="52"/>
  <c r="BB17" i="52"/>
  <c r="AO21" i="52"/>
  <c r="AM21" i="52" s="1"/>
  <c r="AU21" i="52"/>
  <c r="AP21" i="52" s="1"/>
  <c r="AN25" i="52"/>
  <c r="AT40" i="52"/>
  <c r="AT57" i="52" s="1"/>
  <c r="BA40" i="52"/>
  <c r="AO27" i="52"/>
  <c r="AM27" i="52" s="1"/>
  <c r="AX40" i="52"/>
  <c r="AX57" i="52" s="1"/>
  <c r="BB34" i="52"/>
  <c r="AP34" i="52" s="1"/>
  <c r="AU39" i="52"/>
  <c r="AO39" i="52"/>
  <c r="AK56" i="52"/>
  <c r="AO45" i="52"/>
  <c r="AM45" i="52" s="1"/>
  <c r="BB46" i="52"/>
  <c r="AO47" i="52"/>
  <c r="AM47" i="52" s="1"/>
  <c r="AU53" i="52"/>
  <c r="AP53" i="52" s="1"/>
  <c r="AO53" i="52"/>
  <c r="AM53" i="52" s="1"/>
  <c r="BB54" i="52"/>
  <c r="AT24" i="53"/>
  <c r="AT57" i="53" s="1"/>
  <c r="BA24" i="53"/>
  <c r="BB12" i="53"/>
  <c r="AU23" i="53"/>
  <c r="AW40" i="53"/>
  <c r="AP28" i="53"/>
  <c r="BB33" i="53"/>
  <c r="AP33" i="53" s="1"/>
  <c r="AU15" i="50"/>
  <c r="AP15" i="50" s="1"/>
  <c r="AN22" i="50"/>
  <c r="AU52" i="50"/>
  <c r="BB15" i="51"/>
  <c r="AU19" i="51"/>
  <c r="AP19" i="51" s="1"/>
  <c r="AQ40" i="51"/>
  <c r="AU29" i="51"/>
  <c r="BB33" i="51"/>
  <c r="BB43" i="51"/>
  <c r="AP43" i="51" s="1"/>
  <c r="AO44" i="51"/>
  <c r="AN52" i="51"/>
  <c r="AM52" i="51" s="1"/>
  <c r="AK24" i="52"/>
  <c r="AO23" i="52"/>
  <c r="AM23" i="52" s="1"/>
  <c r="AU37" i="52"/>
  <c r="AO37" i="52"/>
  <c r="AM37" i="52" s="1"/>
  <c r="AN42" i="52"/>
  <c r="AK40" i="53"/>
  <c r="AO39" i="53"/>
  <c r="AN39" i="53"/>
  <c r="AZ56" i="53"/>
  <c r="AN45" i="53"/>
  <c r="AN54" i="53"/>
  <c r="AU26" i="50"/>
  <c r="AV56" i="50"/>
  <c r="AU53" i="50"/>
  <c r="AY24" i="51"/>
  <c r="AY57" i="51" s="1"/>
  <c r="AN13" i="51"/>
  <c r="AU16" i="51"/>
  <c r="AP16" i="51" s="1"/>
  <c r="AO18" i="51"/>
  <c r="AM18" i="51" s="1"/>
  <c r="AU18" i="51"/>
  <c r="AP18" i="51" s="1"/>
  <c r="AO31" i="51"/>
  <c r="AM31" i="51" s="1"/>
  <c r="AU31" i="51"/>
  <c r="AP31" i="51" s="1"/>
  <c r="AN35" i="51"/>
  <c r="AN39" i="51"/>
  <c r="AZ56" i="51"/>
  <c r="AZ57" i="51" s="1"/>
  <c r="AO47" i="51"/>
  <c r="AO53" i="51"/>
  <c r="AM53" i="51" s="1"/>
  <c r="BB8" i="52"/>
  <c r="AP8" i="52" s="1"/>
  <c r="AO10" i="52"/>
  <c r="AN14" i="52"/>
  <c r="AN20" i="52"/>
  <c r="AW24" i="52"/>
  <c r="AO26" i="52"/>
  <c r="AU28" i="52"/>
  <c r="AR40" i="52"/>
  <c r="BB31" i="52"/>
  <c r="AP31" i="52" s="1"/>
  <c r="AN34" i="52"/>
  <c r="BB36" i="52"/>
  <c r="AN39" i="52"/>
  <c r="AR56" i="52"/>
  <c r="AY56" i="52"/>
  <c r="AU48" i="52"/>
  <c r="AO48" i="52"/>
  <c r="AN50" i="52"/>
  <c r="AO51" i="52"/>
  <c r="AN55" i="52"/>
  <c r="BB14" i="53"/>
  <c r="AP14" i="53" s="1"/>
  <c r="AO18" i="53"/>
  <c r="AN18" i="53"/>
  <c r="AQ40" i="53"/>
  <c r="AQ57" i="53" s="1"/>
  <c r="AO27" i="53"/>
  <c r="AO33" i="53"/>
  <c r="AM33" i="53" s="1"/>
  <c r="BB39" i="53"/>
  <c r="AS56" i="53"/>
  <c r="AW56" i="53"/>
  <c r="AW57" i="53" s="1"/>
  <c r="AO48" i="53"/>
  <c r="AO55" i="53"/>
  <c r="AM55" i="53" s="1"/>
  <c r="AU45" i="50"/>
  <c r="AP45" i="50" s="1"/>
  <c r="AN36" i="51"/>
  <c r="AO26" i="51"/>
  <c r="AM26" i="51" s="1"/>
  <c r="AU33" i="51"/>
  <c r="AO33" i="51"/>
  <c r="AM33" i="51" s="1"/>
  <c r="AN34" i="51"/>
  <c r="AU37" i="51"/>
  <c r="AP37" i="51" s="1"/>
  <c r="AO37" i="51"/>
  <c r="AV56" i="51"/>
  <c r="AV57" i="51" s="1"/>
  <c r="BB42" i="51"/>
  <c r="AN44" i="51"/>
  <c r="AN45" i="51"/>
  <c r="BB46" i="51"/>
  <c r="AU47" i="51"/>
  <c r="AP47" i="51" s="1"/>
  <c r="BB52" i="51"/>
  <c r="BB53" i="51"/>
  <c r="AP53" i="51" s="1"/>
  <c r="AR24" i="52"/>
  <c r="AY24" i="52"/>
  <c r="BB11" i="52"/>
  <c r="AO12" i="52"/>
  <c r="AM12" i="52" s="1"/>
  <c r="AQ24" i="52"/>
  <c r="AU13" i="52"/>
  <c r="AO13" i="52"/>
  <c r="AN16" i="52"/>
  <c r="AO20" i="52"/>
  <c r="AM20" i="52" s="1"/>
  <c r="AW40" i="52"/>
  <c r="AS56" i="52"/>
  <c r="AZ56" i="52"/>
  <c r="AO43" i="52"/>
  <c r="AM43" i="52" s="1"/>
  <c r="AO46" i="52"/>
  <c r="AM46" i="52" s="1"/>
  <c r="BB47" i="52"/>
  <c r="AP47" i="52" s="1"/>
  <c r="AU54" i="52"/>
  <c r="AP54" i="52" s="1"/>
  <c r="AO54" i="52"/>
  <c r="AM54" i="52" s="1"/>
  <c r="AO10" i="53"/>
  <c r="AO12" i="53"/>
  <c r="AM12" i="53" s="1"/>
  <c r="BB16" i="53"/>
  <c r="AO17" i="53"/>
  <c r="AM17" i="53" s="1"/>
  <c r="AR40" i="53"/>
  <c r="AY40" i="53"/>
  <c r="BB26" i="53"/>
  <c r="AP26" i="53" s="1"/>
  <c r="AU29" i="53"/>
  <c r="AP29" i="53" s="1"/>
  <c r="AO31" i="53"/>
  <c r="AM31" i="53" s="1"/>
  <c r="BB32" i="53"/>
  <c r="AP32" i="53" s="1"/>
  <c r="AN35" i="53"/>
  <c r="AN37" i="53"/>
  <c r="AO38" i="53"/>
  <c r="AM38" i="53" s="1"/>
  <c r="AK56" i="53"/>
  <c r="BB47" i="53"/>
  <c r="AU48" i="53"/>
  <c r="BB52" i="53"/>
  <c r="AP52" i="53" s="1"/>
  <c r="AN54" i="51"/>
  <c r="AN14" i="51"/>
  <c r="AU20" i="51"/>
  <c r="AP20" i="51" s="1"/>
  <c r="AN21" i="51"/>
  <c r="AO23" i="51"/>
  <c r="AM23" i="51" s="1"/>
  <c r="AN29" i="51"/>
  <c r="AU30" i="51"/>
  <c r="AP30" i="51" s="1"/>
  <c r="AU36" i="51"/>
  <c r="AP36" i="51" s="1"/>
  <c r="AN38" i="51"/>
  <c r="AQ56" i="51"/>
  <c r="AO43" i="51"/>
  <c r="AM43" i="51" s="1"/>
  <c r="AN48" i="51"/>
  <c r="AS24" i="52"/>
  <c r="AS57" i="52" s="1"/>
  <c r="AN13" i="52"/>
  <c r="BB16" i="52"/>
  <c r="AU17" i="52"/>
  <c r="AP17" i="52" s="1"/>
  <c r="AM22" i="52"/>
  <c r="AK40" i="52"/>
  <c r="AU33" i="52"/>
  <c r="AP33" i="52" s="1"/>
  <c r="BB39" i="52"/>
  <c r="BA56" i="52"/>
  <c r="BB42" i="52"/>
  <c r="BB45" i="52"/>
  <c r="AN48" i="52"/>
  <c r="AO49" i="52"/>
  <c r="AM49" i="52" s="1"/>
  <c r="BB13" i="53"/>
  <c r="AP13" i="53" s="1"/>
  <c r="AO14" i="53"/>
  <c r="AM14" i="53" s="1"/>
  <c r="AQ56" i="53"/>
  <c r="AO51" i="53"/>
  <c r="AM51" i="53" s="1"/>
  <c r="AU19" i="52"/>
  <c r="AO30" i="52"/>
  <c r="AN10" i="53"/>
  <c r="AN22" i="53"/>
  <c r="AO35" i="53"/>
  <c r="AU37" i="53"/>
  <c r="AO46" i="53"/>
  <c r="AM46" i="53" s="1"/>
  <c r="AN52" i="53"/>
  <c r="AO42" i="52"/>
  <c r="AO50" i="52"/>
  <c r="AM50" i="52" s="1"/>
  <c r="AU12" i="53"/>
  <c r="AN36" i="53"/>
  <c r="AU16" i="53"/>
  <c r="AO54" i="53"/>
  <c r="AM54" i="53" s="1"/>
  <c r="AU36" i="52"/>
  <c r="AU45" i="52"/>
  <c r="AU46" i="52"/>
  <c r="AO15" i="53"/>
  <c r="AM15" i="53" s="1"/>
  <c r="AU20" i="53"/>
  <c r="AP20" i="53" s="1"/>
  <c r="AU46" i="53"/>
  <c r="AO53" i="53"/>
  <c r="AM53" i="53" s="1"/>
  <c r="AU16" i="52"/>
  <c r="AP16" i="52" s="1"/>
  <c r="AO17" i="52"/>
  <c r="AM17" i="52" s="1"/>
  <c r="AO33" i="52"/>
  <c r="AM33" i="52" s="1"/>
  <c r="AV40" i="53"/>
  <c r="AO29" i="53"/>
  <c r="AM29" i="53" s="1"/>
  <c r="AM36" i="53" l="1"/>
  <c r="AM50" i="53"/>
  <c r="AP49" i="53"/>
  <c r="AP37" i="53"/>
  <c r="AM13" i="53"/>
  <c r="AM26" i="53"/>
  <c r="AM35" i="53"/>
  <c r="AP48" i="53"/>
  <c r="AM45" i="53"/>
  <c r="AP23" i="53"/>
  <c r="AM9" i="53"/>
  <c r="AM52" i="53"/>
  <c r="AM18" i="53"/>
  <c r="BB56" i="53"/>
  <c r="AM49" i="53"/>
  <c r="AM25" i="53"/>
  <c r="AM8" i="53"/>
  <c r="AM21" i="53"/>
  <c r="AM23" i="53"/>
  <c r="AM47" i="53"/>
  <c r="AM30" i="53"/>
  <c r="AP46" i="53"/>
  <c r="AM48" i="53"/>
  <c r="BA57" i="53"/>
  <c r="AY57" i="53"/>
  <c r="AP16" i="53"/>
  <c r="AM37" i="53"/>
  <c r="AS57" i="53"/>
  <c r="AP11" i="53"/>
  <c r="AM41" i="53"/>
  <c r="AM28" i="53"/>
  <c r="AM19" i="53"/>
  <c r="AP36" i="52"/>
  <c r="AM55" i="52"/>
  <c r="AM29" i="52"/>
  <c r="AM30" i="52"/>
  <c r="AM51" i="52"/>
  <c r="AM15" i="52"/>
  <c r="AR57" i="52"/>
  <c r="AP19" i="52"/>
  <c r="AQ57" i="52"/>
  <c r="BA57" i="52"/>
  <c r="AM19" i="52"/>
  <c r="AV57" i="52"/>
  <c r="AM34" i="52"/>
  <c r="AP48" i="52"/>
  <c r="AM14" i="52"/>
  <c r="AM18" i="52"/>
  <c r="AP25" i="51"/>
  <c r="AM39" i="51"/>
  <c r="AM38" i="51"/>
  <c r="AM22" i="51"/>
  <c r="AM35" i="51"/>
  <c r="AP14" i="51"/>
  <c r="AM37" i="51"/>
  <c r="AM45" i="51"/>
  <c r="AM30" i="51"/>
  <c r="AM29" i="51"/>
  <c r="AM40" i="51" s="1"/>
  <c r="AN56" i="51"/>
  <c r="AM21" i="51"/>
  <c r="AM8" i="51"/>
  <c r="AP33" i="51"/>
  <c r="AM47" i="51"/>
  <c r="AP17" i="51"/>
  <c r="AP52" i="51"/>
  <c r="AM11" i="51"/>
  <c r="AM54" i="50"/>
  <c r="AM25" i="50"/>
  <c r="AM52" i="50"/>
  <c r="AL52" i="50" s="1"/>
  <c r="AP20" i="50"/>
  <c r="AP31" i="50"/>
  <c r="AP23" i="50"/>
  <c r="AM16" i="50"/>
  <c r="AM20" i="50"/>
  <c r="AM32" i="50"/>
  <c r="AM39" i="50"/>
  <c r="AL39" i="50" s="1"/>
  <c r="AP12" i="50"/>
  <c r="AM49" i="50"/>
  <c r="AM47" i="50"/>
  <c r="AP46" i="50"/>
  <c r="AM50" i="50"/>
  <c r="AM46" i="50"/>
  <c r="AM30" i="50"/>
  <c r="AP19" i="50"/>
  <c r="AM44" i="50"/>
  <c r="AM35" i="50"/>
  <c r="AM36" i="50"/>
  <c r="AM18" i="50"/>
  <c r="AP51" i="50"/>
  <c r="AX57" i="50"/>
  <c r="AM48" i="50"/>
  <c r="AP36" i="50"/>
  <c r="AM15" i="50"/>
  <c r="AR57" i="50"/>
  <c r="AP52" i="50"/>
  <c r="AM33" i="50"/>
  <c r="AL33" i="50" s="1"/>
  <c r="AS57" i="50"/>
  <c r="AP17" i="50"/>
  <c r="AM23" i="50"/>
  <c r="AM17" i="50"/>
  <c r="AM28" i="50"/>
  <c r="AP14" i="50"/>
  <c r="AM29" i="50"/>
  <c r="AP44" i="50"/>
  <c r="AN56" i="50"/>
  <c r="AN40" i="50"/>
  <c r="AP43" i="50"/>
  <c r="AN24" i="50"/>
  <c r="AM8" i="50"/>
  <c r="AP53" i="50"/>
  <c r="AY57" i="50"/>
  <c r="AT57" i="50"/>
  <c r="AM27" i="50"/>
  <c r="AP50" i="50"/>
  <c r="AM26" i="52"/>
  <c r="AO40" i="52"/>
  <c r="AU56" i="51"/>
  <c r="AP10" i="50"/>
  <c r="AU24" i="50"/>
  <c r="AP12" i="53"/>
  <c r="AU24" i="53"/>
  <c r="AN24" i="53"/>
  <c r="AW57" i="52"/>
  <c r="AM39" i="53"/>
  <c r="AM44" i="51"/>
  <c r="AN40" i="52"/>
  <c r="AM25" i="52"/>
  <c r="AV57" i="53"/>
  <c r="AR57" i="53"/>
  <c r="AN24" i="52"/>
  <c r="AM9" i="52"/>
  <c r="AP21" i="51"/>
  <c r="AU56" i="53"/>
  <c r="AQ57" i="50"/>
  <c r="AO24" i="51"/>
  <c r="BB40" i="50"/>
  <c r="BB24" i="50"/>
  <c r="AO24" i="50"/>
  <c r="AP10" i="52"/>
  <c r="BB24" i="52"/>
  <c r="BB56" i="50"/>
  <c r="AM48" i="51"/>
  <c r="AM39" i="52"/>
  <c r="AN56" i="53"/>
  <c r="AP46" i="51"/>
  <c r="AV57" i="50"/>
  <c r="AP11" i="51"/>
  <c r="AU24" i="51"/>
  <c r="AP47" i="53"/>
  <c r="AU40" i="52"/>
  <c r="AP28" i="52"/>
  <c r="BB24" i="53"/>
  <c r="AM34" i="51"/>
  <c r="AP41" i="50"/>
  <c r="AP46" i="52"/>
  <c r="AM42" i="52"/>
  <c r="AO56" i="52"/>
  <c r="AM10" i="53"/>
  <c r="AO24" i="53"/>
  <c r="AY57" i="52"/>
  <c r="AM27" i="53"/>
  <c r="AO40" i="53"/>
  <c r="AP39" i="52"/>
  <c r="AZ57" i="53"/>
  <c r="AP15" i="51"/>
  <c r="AP33" i="50"/>
  <c r="AO56" i="50"/>
  <c r="AM41" i="50"/>
  <c r="AN40" i="51"/>
  <c r="AN57" i="51" s="1"/>
  <c r="AM14" i="51"/>
  <c r="BB56" i="52"/>
  <c r="AM10" i="52"/>
  <c r="AO24" i="52"/>
  <c r="AP26" i="50"/>
  <c r="AU40" i="50"/>
  <c r="AP29" i="51"/>
  <c r="AP40" i="51" s="1"/>
  <c r="AU40" i="51"/>
  <c r="AM44" i="53"/>
  <c r="AO56" i="53"/>
  <c r="AP42" i="52"/>
  <c r="AN40" i="53"/>
  <c r="BB40" i="52"/>
  <c r="AM45" i="50"/>
  <c r="AM36" i="51"/>
  <c r="AM13" i="51"/>
  <c r="AT57" i="51"/>
  <c r="AM22" i="50"/>
  <c r="AP40" i="53"/>
  <c r="AP37" i="52"/>
  <c r="AM16" i="52"/>
  <c r="AP39" i="53"/>
  <c r="AP42" i="51"/>
  <c r="AM22" i="53"/>
  <c r="AP12" i="51"/>
  <c r="AQ57" i="51"/>
  <c r="BB40" i="53"/>
  <c r="AU40" i="53"/>
  <c r="AP13" i="52"/>
  <c r="AU24" i="52"/>
  <c r="AN24" i="51"/>
  <c r="AP45" i="52"/>
  <c r="AU56" i="52"/>
  <c r="AM13" i="52"/>
  <c r="AM48" i="52"/>
  <c r="BA57" i="50"/>
  <c r="AM42" i="51"/>
  <c r="AO56" i="51"/>
  <c r="AP10" i="51"/>
  <c r="BB24" i="51"/>
  <c r="BB57" i="51" s="1"/>
  <c r="AM26" i="50"/>
  <c r="AO40" i="50"/>
  <c r="AW57" i="50"/>
  <c r="AR57" i="51"/>
  <c r="AU56" i="50"/>
  <c r="AO40" i="51"/>
  <c r="AP56" i="53" l="1"/>
  <c r="AM40" i="53"/>
  <c r="AN57" i="53"/>
  <c r="AP24" i="53"/>
  <c r="AO57" i="53"/>
  <c r="AM56" i="53"/>
  <c r="AM40" i="52"/>
  <c r="AN57" i="52"/>
  <c r="AP56" i="52"/>
  <c r="AM24" i="51"/>
  <c r="AP56" i="51"/>
  <c r="AL40" i="50"/>
  <c r="AN57" i="50"/>
  <c r="AP24" i="50"/>
  <c r="AM24" i="50"/>
  <c r="AM40" i="50"/>
  <c r="AP40" i="50"/>
  <c r="AM56" i="50"/>
  <c r="AP56" i="50"/>
  <c r="AU57" i="50"/>
  <c r="AP57" i="50"/>
  <c r="AU57" i="51"/>
  <c r="AP24" i="51"/>
  <c r="AP57" i="51" s="1"/>
  <c r="BB57" i="52"/>
  <c r="AP24" i="52"/>
  <c r="AM24" i="52"/>
  <c r="AU57" i="52"/>
  <c r="AO57" i="50"/>
  <c r="AM24" i="53"/>
  <c r="BB57" i="53"/>
  <c r="BB57" i="50"/>
  <c r="AU57" i="53"/>
  <c r="AM56" i="52"/>
  <c r="AO57" i="51"/>
  <c r="AM56" i="51"/>
  <c r="AM57" i="51" s="1"/>
  <c r="AO57" i="52"/>
  <c r="AP40" i="52"/>
  <c r="AP57" i="53" l="1"/>
  <c r="AM57" i="53"/>
  <c r="AM57" i="52"/>
  <c r="AM57" i="50"/>
  <c r="AP57" i="52"/>
</calcChain>
</file>

<file path=xl/sharedStrings.xml><?xml version="1.0" encoding="utf-8"?>
<sst xmlns="http://schemas.openxmlformats.org/spreadsheetml/2006/main" count="332" uniqueCount="83">
  <si>
    <t>（第１四半期分）ほっとステイ利用者負担軽減事業　実施状況報告書</t>
    <rPh sb="1" eb="2">
      <t>ダイ</t>
    </rPh>
    <rPh sb="3" eb="6">
      <t>シハンキ</t>
    </rPh>
    <rPh sb="6" eb="7">
      <t>ブン</t>
    </rPh>
    <rPh sb="14" eb="17">
      <t>リヨウシャ</t>
    </rPh>
    <rPh sb="17" eb="21">
      <t>フタンケイゲン</t>
    </rPh>
    <rPh sb="21" eb="23">
      <t>ジギョウ</t>
    </rPh>
    <rPh sb="24" eb="28">
      <t>ジッシジョウキョウ</t>
    </rPh>
    <rPh sb="28" eb="31">
      <t>ホウコクショ</t>
    </rPh>
    <phoneticPr fontId="2"/>
  </si>
  <si>
    <t>施設名：</t>
    <rPh sb="0" eb="2">
      <t>シセツ</t>
    </rPh>
    <rPh sb="2" eb="3">
      <t>メイ</t>
    </rPh>
    <phoneticPr fontId="2"/>
  </si>
  <si>
    <t>※入力前に料金表の内容が最新のものになっているかご確認ください。（料金表を確認する場合はこちらのボタンをクリックしてください。→　　　　　　　　　　　 ）</t>
    <rPh sb="1" eb="4">
      <t>ニュウリョクマエ</t>
    </rPh>
    <rPh sb="5" eb="7">
      <t>リョウキン</t>
    </rPh>
    <rPh sb="7" eb="8">
      <t>ヒョウ</t>
    </rPh>
    <rPh sb="9" eb="11">
      <t>ナイヨウ</t>
    </rPh>
    <rPh sb="12" eb="14">
      <t>サイシン</t>
    </rPh>
    <rPh sb="25" eb="27">
      <t>カクニン</t>
    </rPh>
    <rPh sb="33" eb="36">
      <t>リョウキンヒョウ</t>
    </rPh>
    <rPh sb="37" eb="39">
      <t>カクニン</t>
    </rPh>
    <rPh sb="41" eb="43">
      <t>バアイ</t>
    </rPh>
    <phoneticPr fontId="2"/>
  </si>
  <si>
    <t>※月の途中で誕生日を迎えた場合、新しい行に記載してください。</t>
    <rPh sb="1" eb="2">
      <t>ツキ</t>
    </rPh>
    <rPh sb="3" eb="5">
      <t>トチュウ</t>
    </rPh>
    <rPh sb="6" eb="9">
      <t>タンジョウビ</t>
    </rPh>
    <rPh sb="10" eb="11">
      <t>ムカ</t>
    </rPh>
    <rPh sb="13" eb="15">
      <t>バアイ</t>
    </rPh>
    <rPh sb="16" eb="17">
      <t>アタラ</t>
    </rPh>
    <rPh sb="19" eb="20">
      <t>ギョウ</t>
    </rPh>
    <rPh sb="21" eb="23">
      <t>キサイ</t>
    </rPh>
    <phoneticPr fontId="2"/>
  </si>
  <si>
    <t>利用回数</t>
    <rPh sb="0" eb="4">
      <t>リヨウカイスウ</t>
    </rPh>
    <phoneticPr fontId="2"/>
  </si>
  <si>
    <t>預かり児氏名</t>
    <phoneticPr fontId="2"/>
  </si>
  <si>
    <t>年齢</t>
    <rPh sb="0" eb="2">
      <t>ネンレイ</t>
    </rPh>
    <phoneticPr fontId="2"/>
  </si>
  <si>
    <t>負担軽減
確認番号</t>
    <rPh sb="0" eb="2">
      <t>フタン</t>
    </rPh>
    <rPh sb="2" eb="4">
      <t>ケイゲン</t>
    </rPh>
    <rPh sb="5" eb="7">
      <t>カクニン</t>
    </rPh>
    <rPh sb="7" eb="9">
      <t>バンゴウ</t>
    </rPh>
    <phoneticPr fontId="2"/>
  </si>
  <si>
    <t>一時預かり事業実施時間　　　　　</t>
    <rPh sb="0" eb="2">
      <t>イチジ</t>
    </rPh>
    <rPh sb="2" eb="3">
      <t>アズ</t>
    </rPh>
    <rPh sb="5" eb="7">
      <t>ジギョウ</t>
    </rPh>
    <rPh sb="7" eb="9">
      <t>ジッシ</t>
    </rPh>
    <rPh sb="9" eb="11">
      <t>ジカン</t>
    </rPh>
    <phoneticPr fontId="2"/>
  </si>
  <si>
    <t>回数</t>
    <rPh sb="0" eb="2">
      <t>カイスウ</t>
    </rPh>
    <phoneticPr fontId="2"/>
  </si>
  <si>
    <t>施設減免額</t>
    <rPh sb="0" eb="2">
      <t>シセツ</t>
    </rPh>
    <rPh sb="2" eb="5">
      <t>ゲンメンガク</t>
    </rPh>
    <phoneticPr fontId="2"/>
  </si>
  <si>
    <t>利用者
負担額</t>
    <rPh sb="0" eb="3">
      <t>リヨウシャ</t>
    </rPh>
    <rPh sb="4" eb="7">
      <t>フタンガク</t>
    </rPh>
    <phoneticPr fontId="2"/>
  </si>
  <si>
    <t>利用料合計</t>
    <rPh sb="0" eb="3">
      <t>リヨウリョウ</t>
    </rPh>
    <rPh sb="3" eb="5">
      <t>ゴウケイ</t>
    </rPh>
    <phoneticPr fontId="2"/>
  </si>
  <si>
    <t>減免上限額</t>
    <rPh sb="0" eb="2">
      <t>ゲンメン</t>
    </rPh>
    <rPh sb="2" eb="4">
      <t>ジョウゲン</t>
    </rPh>
    <rPh sb="4" eb="5">
      <t>ガク</t>
    </rPh>
    <phoneticPr fontId="2"/>
  </si>
  <si>
    <t>0歳</t>
    <phoneticPr fontId="2"/>
  </si>
  <si>
    <t>1歳以上</t>
    <rPh sb="1" eb="2">
      <t>サイ</t>
    </rPh>
    <rPh sb="2" eb="4">
      <t>イジョウ</t>
    </rPh>
    <phoneticPr fontId="2"/>
  </si>
  <si>
    <t>1日</t>
    <rPh sb="1" eb="2">
      <t>ニチ</t>
    </rPh>
    <phoneticPr fontId="2"/>
  </si>
  <si>
    <t>2日</t>
    <rPh sb="1" eb="2">
      <t>ニチ</t>
    </rPh>
    <phoneticPr fontId="2"/>
  </si>
  <si>
    <t>3日</t>
    <rPh sb="1" eb="2">
      <t>ニチ</t>
    </rPh>
    <phoneticPr fontId="2"/>
  </si>
  <si>
    <t>4日</t>
    <rPh sb="1" eb="2">
      <t>ニチ</t>
    </rPh>
    <phoneticPr fontId="2"/>
  </si>
  <si>
    <t>5日</t>
    <rPh sb="1" eb="2">
      <t>ニチ</t>
    </rPh>
    <phoneticPr fontId="2"/>
  </si>
  <si>
    <t>6日</t>
    <rPh sb="1" eb="2">
      <t>ニチ</t>
    </rPh>
    <phoneticPr fontId="2"/>
  </si>
  <si>
    <t>7日</t>
    <rPh sb="1" eb="2">
      <t>ニチ</t>
    </rPh>
    <phoneticPr fontId="2"/>
  </si>
  <si>
    <t>8日</t>
    <rPh sb="1" eb="2">
      <t>ニチ</t>
    </rPh>
    <phoneticPr fontId="2"/>
  </si>
  <si>
    <t>9日</t>
    <rPh sb="1" eb="2">
      <t>ニチ</t>
    </rPh>
    <phoneticPr fontId="2"/>
  </si>
  <si>
    <t>10日</t>
    <rPh sb="2" eb="3">
      <t>ニチ</t>
    </rPh>
    <phoneticPr fontId="2"/>
  </si>
  <si>
    <t>11日</t>
    <rPh sb="2" eb="3">
      <t>ニチ</t>
    </rPh>
    <phoneticPr fontId="2"/>
  </si>
  <si>
    <t>12日</t>
    <rPh sb="2" eb="3">
      <t>ニチ</t>
    </rPh>
    <phoneticPr fontId="2"/>
  </si>
  <si>
    <t>13日</t>
    <rPh sb="2" eb="3">
      <t>ニチ</t>
    </rPh>
    <phoneticPr fontId="2"/>
  </si>
  <si>
    <t>14日</t>
    <rPh sb="2" eb="3">
      <t>ニチ</t>
    </rPh>
    <phoneticPr fontId="2"/>
  </si>
  <si>
    <t>15日</t>
    <rPh sb="2" eb="3">
      <t>ニチ</t>
    </rPh>
    <phoneticPr fontId="2"/>
  </si>
  <si>
    <t>16日</t>
    <rPh sb="2" eb="3">
      <t>ニチ</t>
    </rPh>
    <phoneticPr fontId="2"/>
  </si>
  <si>
    <t>17日</t>
    <rPh sb="2" eb="3">
      <t>ニチ</t>
    </rPh>
    <phoneticPr fontId="2"/>
  </si>
  <si>
    <t>18日</t>
    <rPh sb="2" eb="3">
      <t>ニチ</t>
    </rPh>
    <phoneticPr fontId="2"/>
  </si>
  <si>
    <t>19日</t>
    <rPh sb="2" eb="3">
      <t>ニチ</t>
    </rPh>
    <phoneticPr fontId="2"/>
  </si>
  <si>
    <t>20日</t>
    <rPh sb="2" eb="3">
      <t>ニチ</t>
    </rPh>
    <phoneticPr fontId="2"/>
  </si>
  <si>
    <t>21日</t>
    <rPh sb="2" eb="3">
      <t>ニチ</t>
    </rPh>
    <phoneticPr fontId="2"/>
  </si>
  <si>
    <t>22日</t>
    <rPh sb="2" eb="3">
      <t>ニチ</t>
    </rPh>
    <phoneticPr fontId="2"/>
  </si>
  <si>
    <t>23日</t>
    <rPh sb="2" eb="3">
      <t>ニチ</t>
    </rPh>
    <phoneticPr fontId="2"/>
  </si>
  <si>
    <t>24日</t>
    <rPh sb="2" eb="3">
      <t>ニチ</t>
    </rPh>
    <phoneticPr fontId="2"/>
  </si>
  <si>
    <t>25日</t>
    <rPh sb="2" eb="3">
      <t>ニチ</t>
    </rPh>
    <phoneticPr fontId="2"/>
  </si>
  <si>
    <t>26日</t>
    <rPh sb="2" eb="3">
      <t>ニチ</t>
    </rPh>
    <phoneticPr fontId="2"/>
  </si>
  <si>
    <t>27日</t>
    <rPh sb="2" eb="3">
      <t>ニチ</t>
    </rPh>
    <phoneticPr fontId="2"/>
  </si>
  <si>
    <t>28日</t>
    <rPh sb="2" eb="3">
      <t>ニチ</t>
    </rPh>
    <phoneticPr fontId="2"/>
  </si>
  <si>
    <t>29日</t>
    <rPh sb="2" eb="3">
      <t>ニチ</t>
    </rPh>
    <phoneticPr fontId="2"/>
  </si>
  <si>
    <t>30日</t>
    <rPh sb="2" eb="3">
      <t>ニチ</t>
    </rPh>
    <phoneticPr fontId="2"/>
  </si>
  <si>
    <t>31日</t>
    <rPh sb="2" eb="3">
      <t>ニチ</t>
    </rPh>
    <phoneticPr fontId="2"/>
  </si>
  <si>
    <t>１時間まで</t>
    <rPh sb="1" eb="3">
      <t>ジカン</t>
    </rPh>
    <phoneticPr fontId="2"/>
  </si>
  <si>
    <t>２時間まで</t>
    <rPh sb="1" eb="3">
      <t>ジカン</t>
    </rPh>
    <phoneticPr fontId="2"/>
  </si>
  <si>
    <t>３時間まで</t>
    <rPh sb="1" eb="3">
      <t>ジカン</t>
    </rPh>
    <phoneticPr fontId="2"/>
  </si>
  <si>
    <t>４時間まで</t>
    <rPh sb="1" eb="3">
      <t>ジカン</t>
    </rPh>
    <phoneticPr fontId="2"/>
  </si>
  <si>
    <t>延回数</t>
    <rPh sb="0" eb="1">
      <t>ノベ</t>
    </rPh>
    <rPh sb="1" eb="3">
      <t>カイスウ</t>
    </rPh>
    <phoneticPr fontId="2"/>
  </si>
  <si>
    <t>５時間まで</t>
    <rPh sb="1" eb="3">
      <t>ジカン</t>
    </rPh>
    <phoneticPr fontId="2"/>
  </si>
  <si>
    <t>６時間まで</t>
    <rPh sb="1" eb="3">
      <t>ジカン</t>
    </rPh>
    <phoneticPr fontId="2"/>
  </si>
  <si>
    <t>延回数</t>
    <rPh sb="0" eb="3">
      <t>ノベカイスウ</t>
    </rPh>
    <phoneticPr fontId="2"/>
  </si>
  <si>
    <t>利用料金表</t>
    <rPh sb="0" eb="4">
      <t>リヨウリョウキン</t>
    </rPh>
    <rPh sb="4" eb="5">
      <t>ヒョウ</t>
    </rPh>
    <phoneticPr fontId="2"/>
  </si>
  <si>
    <t>利用者負担額</t>
    <rPh sb="0" eb="3">
      <t>リヨウシャ</t>
    </rPh>
    <rPh sb="3" eb="6">
      <t>フタンガク</t>
    </rPh>
    <phoneticPr fontId="2"/>
  </si>
  <si>
    <t>記入例</t>
    <rPh sb="0" eb="3">
      <t>キニュウレイ</t>
    </rPh>
    <phoneticPr fontId="2"/>
  </si>
  <si>
    <t>世田谷　花子</t>
    <rPh sb="0" eb="3">
      <t>セタガヤ</t>
    </rPh>
    <rPh sb="4" eb="6">
      <t>ハナコ</t>
    </rPh>
    <phoneticPr fontId="2"/>
  </si>
  <si>
    <t>４月</t>
    <rPh sb="1" eb="2">
      <t>ガツ</t>
    </rPh>
    <phoneticPr fontId="2"/>
  </si>
  <si>
    <t>０歳</t>
    <rPh sb="1" eb="2">
      <t>サイ</t>
    </rPh>
    <phoneticPr fontId="2"/>
  </si>
  <si>
    <t>１歳以上</t>
    <rPh sb="1" eb="4">
      <t>サイイジョウ</t>
    </rPh>
    <phoneticPr fontId="2"/>
  </si>
  <si>
    <t>利用人数</t>
    <rPh sb="0" eb="2">
      <t>リヨウ</t>
    </rPh>
    <rPh sb="2" eb="4">
      <t>ニンズウ</t>
    </rPh>
    <phoneticPr fontId="2"/>
  </si>
  <si>
    <t>５月</t>
    <rPh sb="1" eb="2">
      <t>ガツ</t>
    </rPh>
    <phoneticPr fontId="2"/>
  </si>
  <si>
    <t>６月</t>
    <rPh sb="1" eb="2">
      <t>ガツ</t>
    </rPh>
    <phoneticPr fontId="2"/>
  </si>
  <si>
    <t>第１四半期合計</t>
    <phoneticPr fontId="2"/>
  </si>
  <si>
    <t>（第２四半期分）ほっとステイ利用者負担軽減事業　実施状況報告書</t>
    <rPh sb="1" eb="2">
      <t>ダイ</t>
    </rPh>
    <rPh sb="3" eb="6">
      <t>シハンキ</t>
    </rPh>
    <rPh sb="6" eb="7">
      <t>ブン</t>
    </rPh>
    <rPh sb="14" eb="17">
      <t>リヨウシャ</t>
    </rPh>
    <rPh sb="17" eb="21">
      <t>フタンケイゲン</t>
    </rPh>
    <rPh sb="21" eb="23">
      <t>ジギョウ</t>
    </rPh>
    <rPh sb="24" eb="28">
      <t>ジッシジョウキョウ</t>
    </rPh>
    <rPh sb="28" eb="31">
      <t>ホウコクショ</t>
    </rPh>
    <phoneticPr fontId="2"/>
  </si>
  <si>
    <t>７月</t>
    <rPh sb="1" eb="2">
      <t>ガツ</t>
    </rPh>
    <phoneticPr fontId="2"/>
  </si>
  <si>
    <t>８月</t>
    <rPh sb="1" eb="2">
      <t>ガツ</t>
    </rPh>
    <phoneticPr fontId="2"/>
  </si>
  <si>
    <t>９月</t>
    <rPh sb="1" eb="2">
      <t>ガツ</t>
    </rPh>
    <phoneticPr fontId="2"/>
  </si>
  <si>
    <t>第２四半期合計</t>
    <phoneticPr fontId="2"/>
  </si>
  <si>
    <t>（第３四半期分）ほっとステイ利用者負担軽減事業　実施状況報告書</t>
    <rPh sb="1" eb="2">
      <t>ダイ</t>
    </rPh>
    <rPh sb="3" eb="6">
      <t>シハンキ</t>
    </rPh>
    <rPh sb="6" eb="7">
      <t>ブン</t>
    </rPh>
    <rPh sb="14" eb="17">
      <t>リヨウシャ</t>
    </rPh>
    <rPh sb="17" eb="21">
      <t>フタンケイゲン</t>
    </rPh>
    <rPh sb="21" eb="23">
      <t>ジギョウ</t>
    </rPh>
    <rPh sb="24" eb="28">
      <t>ジッシジョウキョウ</t>
    </rPh>
    <rPh sb="28" eb="31">
      <t>ホウコクショ</t>
    </rPh>
    <phoneticPr fontId="2"/>
  </si>
  <si>
    <t>１０月</t>
    <rPh sb="2" eb="3">
      <t>ガツ</t>
    </rPh>
    <phoneticPr fontId="2"/>
  </si>
  <si>
    <t>１１月</t>
    <rPh sb="2" eb="3">
      <t>ガツ</t>
    </rPh>
    <phoneticPr fontId="2"/>
  </si>
  <si>
    <t>１２月</t>
    <rPh sb="2" eb="3">
      <t>ガツ</t>
    </rPh>
    <phoneticPr fontId="2"/>
  </si>
  <si>
    <t>第３四半期合計</t>
    <phoneticPr fontId="2"/>
  </si>
  <si>
    <t>（第４四半期分）ほっとステイ利用者負担軽減事業　実施状況報告書</t>
    <rPh sb="1" eb="2">
      <t>ダイ</t>
    </rPh>
    <rPh sb="3" eb="6">
      <t>シハンキ</t>
    </rPh>
    <rPh sb="6" eb="7">
      <t>ブン</t>
    </rPh>
    <rPh sb="14" eb="17">
      <t>リヨウシャ</t>
    </rPh>
    <rPh sb="17" eb="21">
      <t>フタンケイゲン</t>
    </rPh>
    <rPh sb="21" eb="23">
      <t>ジギョウ</t>
    </rPh>
    <rPh sb="24" eb="28">
      <t>ジッシジョウキョウ</t>
    </rPh>
    <rPh sb="28" eb="31">
      <t>ホウコクショ</t>
    </rPh>
    <phoneticPr fontId="2"/>
  </si>
  <si>
    <t>１月</t>
    <rPh sb="1" eb="2">
      <t>ガツ</t>
    </rPh>
    <phoneticPr fontId="2"/>
  </si>
  <si>
    <t>２月</t>
    <rPh sb="1" eb="2">
      <t>ガツ</t>
    </rPh>
    <phoneticPr fontId="2"/>
  </si>
  <si>
    <t>３月</t>
    <rPh sb="1" eb="2">
      <t>ガツ</t>
    </rPh>
    <phoneticPr fontId="2"/>
  </si>
  <si>
    <t>第４四半期合計</t>
    <phoneticPr fontId="2"/>
  </si>
  <si>
    <t>2-⑦-１</t>
    <phoneticPr fontId="2"/>
  </si>
  <si>
    <t>補助申請額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</si>
</sst>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回&quot;"/>
    <numFmt numFmtId="177" formatCode="#,##0&quot;円&quot;"/>
    <numFmt numFmtId="178" formatCode="#,##0&quot;人&quot;"/>
    <numFmt numFmtId="179" formatCode="#,###"/>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2"/>
      <name val="游ゴシック"/>
      <family val="3"/>
      <charset val="128"/>
    </font>
    <font>
      <sz val="10"/>
      <name val="游ゴシック"/>
      <family val="3"/>
      <charset val="128"/>
    </font>
    <font>
      <sz val="11"/>
      <color theme="1"/>
      <name val="游ゴシック"/>
      <family val="3"/>
      <charset val="128"/>
      <scheme val="minor"/>
    </font>
    <font>
      <sz val="12"/>
      <color theme="1"/>
      <name val="游ゴシック"/>
      <family val="3"/>
      <charset val="128"/>
    </font>
    <font>
      <sz val="12"/>
      <color rgb="FFFF0000"/>
      <name val="游ゴシック"/>
      <family val="3"/>
      <charset val="128"/>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5" tint="0.39997558519241921"/>
        <bgColor indexed="64"/>
      </patternFill>
    </fill>
  </fills>
  <borders count="75">
    <border>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diagonal/>
    </border>
    <border>
      <left style="thin">
        <color indexed="64"/>
      </left>
      <right style="hair">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diagonal/>
    </border>
    <border>
      <left/>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medium">
        <color indexed="64"/>
      </bottom>
      <diagonal/>
    </border>
  </borders>
  <cellStyleXfs count="7">
    <xf numFmtId="0" fontId="0" fillId="0" borderId="0"/>
    <xf numFmtId="38" fontId="1" fillId="0" borderId="0" applyFont="0" applyFill="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xf numFmtId="0" fontId="1" fillId="0" borderId="0"/>
    <xf numFmtId="0" fontId="1" fillId="0" borderId="0"/>
  </cellStyleXfs>
  <cellXfs count="181">
    <xf numFmtId="0" fontId="0" fillId="0" borderId="0" xfId="0"/>
    <xf numFmtId="176" fontId="6" fillId="2" borderId="0" xfId="0" applyNumberFormat="1" applyFont="1" applyFill="1" applyAlignment="1">
      <alignment horizontal="right" vertical="center"/>
    </xf>
    <xf numFmtId="0" fontId="6" fillId="2" borderId="0" xfId="0" applyFont="1" applyFill="1" applyAlignment="1">
      <alignment vertical="center"/>
    </xf>
    <xf numFmtId="0" fontId="7" fillId="2" borderId="0" xfId="0" applyFont="1" applyFill="1" applyAlignment="1">
      <alignment vertical="center"/>
    </xf>
    <xf numFmtId="0" fontId="3" fillId="0" borderId="0" xfId="0" applyFont="1" applyAlignment="1">
      <alignment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2" borderId="13" xfId="0" applyFont="1" applyFill="1" applyBorder="1" applyAlignment="1">
      <alignment horizontal="centerContinuous" vertical="center"/>
    </xf>
    <xf numFmtId="0" fontId="3" fillId="2" borderId="14" xfId="0" applyFont="1" applyFill="1" applyBorder="1" applyAlignment="1">
      <alignment horizontal="centerContinuous" vertical="center"/>
    </xf>
    <xf numFmtId="0" fontId="3" fillId="2" borderId="15" xfId="0" applyFont="1" applyFill="1" applyBorder="1" applyAlignment="1">
      <alignment horizontal="centerContinuous" vertical="center"/>
    </xf>
    <xf numFmtId="0" fontId="3" fillId="0" borderId="16" xfId="0" applyFont="1" applyBorder="1" applyAlignment="1">
      <alignment horizontal="centerContinuous" vertical="center"/>
    </xf>
    <xf numFmtId="0" fontId="3" fillId="0" borderId="14" xfId="0" applyFont="1" applyBorder="1" applyAlignment="1">
      <alignment horizontal="centerContinuous" vertical="center"/>
    </xf>
    <xf numFmtId="0" fontId="6" fillId="2" borderId="17" xfId="0" applyFont="1" applyFill="1" applyBorder="1" applyAlignment="1">
      <alignment horizontal="centerContinuous" vertical="center" wrapText="1"/>
    </xf>
    <xf numFmtId="0" fontId="6" fillId="2" borderId="13" xfId="0" applyFont="1" applyFill="1" applyBorder="1" applyAlignment="1">
      <alignment horizontal="centerContinuous" vertical="center"/>
    </xf>
    <xf numFmtId="0" fontId="6" fillId="2" borderId="14" xfId="0" applyFont="1" applyFill="1" applyBorder="1" applyAlignment="1">
      <alignment horizontal="centerContinuous" vertical="center"/>
    </xf>
    <xf numFmtId="0" fontId="3" fillId="0" borderId="17" xfId="0" applyFont="1" applyBorder="1" applyAlignment="1">
      <alignment horizontal="centerContinuous" vertical="center"/>
    </xf>
    <xf numFmtId="0" fontId="3" fillId="0" borderId="18" xfId="0" applyFont="1" applyBorder="1" applyAlignment="1">
      <alignment horizontal="centerContinuous" vertical="center"/>
    </xf>
    <xf numFmtId="0" fontId="4" fillId="0" borderId="19"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1" xfId="0" applyFont="1" applyBorder="1" applyAlignment="1">
      <alignment horizontal="center" vertical="center" shrinkToFit="1"/>
    </xf>
    <xf numFmtId="0" fontId="6" fillId="2" borderId="22"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23"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6" fillId="2" borderId="27" xfId="0" applyFont="1" applyFill="1" applyBorder="1" applyAlignment="1">
      <alignment horizontal="center" vertical="center" shrinkToFi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0" borderId="30" xfId="0" applyFont="1" applyBorder="1" applyAlignment="1">
      <alignment horizontal="center" vertical="center"/>
    </xf>
    <xf numFmtId="177" fontId="3" fillId="4" borderId="10" xfId="0" applyNumberFormat="1" applyFont="1" applyFill="1" applyBorder="1" applyAlignment="1">
      <alignment horizontal="right" vertical="center"/>
    </xf>
    <xf numFmtId="179" fontId="7" fillId="2" borderId="2" xfId="0" applyNumberFormat="1" applyFont="1" applyFill="1" applyBorder="1" applyAlignment="1">
      <alignment vertical="center"/>
    </xf>
    <xf numFmtId="179" fontId="7" fillId="2" borderId="3" xfId="0" applyNumberFormat="1" applyFont="1" applyFill="1" applyBorder="1" applyAlignment="1">
      <alignment vertical="center"/>
    </xf>
    <xf numFmtId="179" fontId="7" fillId="2" borderId="23" xfId="0" applyNumberFormat="1" applyFont="1" applyFill="1" applyBorder="1" applyAlignment="1">
      <alignment vertical="center"/>
    </xf>
    <xf numFmtId="179" fontId="7" fillId="2" borderId="10" xfId="0" applyNumberFormat="1" applyFont="1" applyFill="1" applyBorder="1" applyAlignment="1">
      <alignment vertical="center"/>
    </xf>
    <xf numFmtId="179" fontId="7" fillId="2" borderId="22" xfId="0" applyNumberFormat="1" applyFont="1" applyFill="1" applyBorder="1" applyAlignment="1">
      <alignment vertical="center"/>
    </xf>
    <xf numFmtId="0" fontId="6" fillId="2" borderId="13" xfId="0" applyFont="1" applyFill="1" applyBorder="1" applyAlignment="1">
      <alignment vertical="center"/>
    </xf>
    <xf numFmtId="177" fontId="6" fillId="2" borderId="27" xfId="1" applyNumberFormat="1" applyFont="1" applyFill="1" applyBorder="1" applyAlignment="1" applyProtection="1">
      <alignment horizontal="center" vertical="center"/>
    </xf>
    <xf numFmtId="177" fontId="3" fillId="0" borderId="27" xfId="0" applyNumberFormat="1" applyFont="1" applyBorder="1" applyAlignment="1">
      <alignment vertical="center"/>
    </xf>
    <xf numFmtId="0" fontId="3" fillId="0" borderId="31" xfId="0" applyFont="1" applyBorder="1" applyAlignment="1">
      <alignment horizontal="center" vertical="center"/>
    </xf>
    <xf numFmtId="177" fontId="3" fillId="4" borderId="11" xfId="0" applyNumberFormat="1" applyFont="1" applyFill="1" applyBorder="1" applyAlignment="1">
      <alignment horizontal="right" vertical="center"/>
    </xf>
    <xf numFmtId="179" fontId="7" fillId="2" borderId="5" xfId="0" applyNumberFormat="1" applyFont="1" applyFill="1" applyBorder="1" applyAlignment="1">
      <alignment vertical="center"/>
    </xf>
    <xf numFmtId="179" fontId="7" fillId="2" borderId="1" xfId="0" applyNumberFormat="1" applyFont="1" applyFill="1" applyBorder="1" applyAlignment="1">
      <alignment vertical="center"/>
    </xf>
    <xf numFmtId="179" fontId="7" fillId="2" borderId="32" xfId="0" applyNumberFormat="1" applyFont="1" applyFill="1" applyBorder="1" applyAlignment="1">
      <alignment vertical="center"/>
    </xf>
    <xf numFmtId="179" fontId="7" fillId="2" borderId="11" xfId="0" applyNumberFormat="1" applyFont="1" applyFill="1" applyBorder="1" applyAlignment="1">
      <alignment vertical="center"/>
    </xf>
    <xf numFmtId="179" fontId="7" fillId="2" borderId="33" xfId="0" applyNumberFormat="1" applyFont="1" applyFill="1" applyBorder="1" applyAlignment="1">
      <alignment vertical="center"/>
    </xf>
    <xf numFmtId="0" fontId="3" fillId="0" borderId="34" xfId="0" applyFont="1" applyBorder="1" applyAlignment="1">
      <alignment horizontal="center" vertical="center"/>
    </xf>
    <xf numFmtId="179" fontId="7" fillId="2" borderId="0" xfId="0" applyNumberFormat="1" applyFont="1" applyFill="1" applyAlignment="1">
      <alignment vertical="center"/>
    </xf>
    <xf numFmtId="0" fontId="3" fillId="2" borderId="0" xfId="0" applyFont="1" applyFill="1"/>
    <xf numFmtId="0" fontId="3" fillId="2" borderId="0" xfId="0" applyFont="1" applyFill="1" applyAlignment="1">
      <alignment horizontal="left"/>
    </xf>
    <xf numFmtId="0" fontId="3"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applyAlignment="1">
      <alignment horizontal="right"/>
    </xf>
    <xf numFmtId="0" fontId="3" fillId="0" borderId="0" xfId="0" applyFont="1" applyAlignment="1">
      <alignment horizontal="center" vertical="center"/>
    </xf>
    <xf numFmtId="177" fontId="6" fillId="2" borderId="0" xfId="1" applyNumberFormat="1" applyFont="1" applyFill="1" applyBorder="1" applyAlignment="1" applyProtection="1">
      <alignment horizontal="center" vertical="center"/>
    </xf>
    <xf numFmtId="177" fontId="3" fillId="0" borderId="0" xfId="0" applyNumberFormat="1" applyFont="1" applyAlignment="1">
      <alignment vertical="center"/>
    </xf>
    <xf numFmtId="0" fontId="3" fillId="3" borderId="24" xfId="0" applyFont="1" applyFill="1" applyBorder="1" applyAlignment="1">
      <alignment horizontal="center" vertical="center" wrapText="1"/>
    </xf>
    <xf numFmtId="0" fontId="3" fillId="3" borderId="24" xfId="0" applyFont="1" applyFill="1" applyBorder="1" applyAlignment="1">
      <alignment horizontal="center" vertical="center"/>
    </xf>
    <xf numFmtId="177" fontId="3" fillId="3" borderId="24" xfId="0" applyNumberFormat="1" applyFont="1" applyFill="1" applyBorder="1" applyAlignment="1">
      <alignment horizontal="right" vertical="center"/>
    </xf>
    <xf numFmtId="179" fontId="7" fillId="3" borderId="19" xfId="0" applyNumberFormat="1" applyFont="1" applyFill="1" applyBorder="1" applyAlignment="1">
      <alignment vertical="center"/>
    </xf>
    <xf numFmtId="179" fontId="7" fillId="3" borderId="20" xfId="0" applyNumberFormat="1" applyFont="1" applyFill="1" applyBorder="1" applyAlignment="1">
      <alignment vertical="center"/>
    </xf>
    <xf numFmtId="179" fontId="7" fillId="3" borderId="21" xfId="0" applyNumberFormat="1" applyFont="1" applyFill="1" applyBorder="1" applyAlignment="1">
      <alignment vertical="center"/>
    </xf>
    <xf numFmtId="179" fontId="7" fillId="3" borderId="24" xfId="0" applyNumberFormat="1" applyFont="1" applyFill="1" applyBorder="1" applyAlignment="1">
      <alignment vertical="center"/>
    </xf>
    <xf numFmtId="179" fontId="7" fillId="3" borderId="35" xfId="0" applyNumberFormat="1" applyFont="1" applyFill="1" applyBorder="1" applyAlignment="1">
      <alignment vertical="center"/>
    </xf>
    <xf numFmtId="0" fontId="3" fillId="0" borderId="36" xfId="0" applyFont="1" applyBorder="1" applyAlignment="1">
      <alignment horizontal="center" vertical="center"/>
    </xf>
    <xf numFmtId="177" fontId="3" fillId="4" borderId="37" xfId="0" applyNumberFormat="1" applyFont="1" applyFill="1" applyBorder="1" applyAlignment="1">
      <alignment horizontal="right" vertical="center"/>
    </xf>
    <xf numFmtId="179" fontId="7" fillId="2" borderId="38" xfId="0" applyNumberFormat="1" applyFont="1" applyFill="1" applyBorder="1" applyAlignment="1">
      <alignment vertical="center"/>
    </xf>
    <xf numFmtId="179" fontId="7" fillId="2" borderId="39" xfId="0" applyNumberFormat="1" applyFont="1" applyFill="1" applyBorder="1" applyAlignment="1">
      <alignment vertical="center"/>
    </xf>
    <xf numFmtId="179" fontId="7" fillId="2" borderId="41" xfId="0" applyNumberFormat="1" applyFont="1" applyFill="1" applyBorder="1" applyAlignment="1">
      <alignment vertical="center"/>
    </xf>
    <xf numFmtId="179" fontId="7" fillId="2" borderId="37" xfId="0" applyNumberFormat="1" applyFont="1" applyFill="1" applyBorder="1" applyAlignment="1">
      <alignment vertical="center"/>
    </xf>
    <xf numFmtId="179" fontId="7" fillId="2" borderId="42" xfId="0" applyNumberFormat="1" applyFont="1" applyFill="1" applyBorder="1" applyAlignment="1">
      <alignment vertical="center"/>
    </xf>
    <xf numFmtId="179" fontId="7" fillId="2" borderId="43" xfId="0" applyNumberFormat="1" applyFont="1" applyFill="1" applyBorder="1" applyAlignment="1">
      <alignment vertical="center"/>
    </xf>
    <xf numFmtId="179" fontId="7" fillId="2" borderId="44" xfId="0" applyNumberFormat="1" applyFont="1" applyFill="1" applyBorder="1" applyAlignment="1">
      <alignment vertical="center"/>
    </xf>
    <xf numFmtId="179" fontId="7" fillId="2" borderId="45" xfId="0" applyNumberFormat="1" applyFont="1" applyFill="1" applyBorder="1" applyAlignment="1">
      <alignment vertical="center"/>
    </xf>
    <xf numFmtId="178" fontId="3" fillId="2" borderId="46" xfId="0" applyNumberFormat="1" applyFont="1" applyFill="1" applyBorder="1" applyAlignment="1">
      <alignment horizontal="right" vertical="center"/>
    </xf>
    <xf numFmtId="177" fontId="6" fillId="2" borderId="47" xfId="0" applyNumberFormat="1" applyFont="1" applyFill="1" applyBorder="1" applyAlignment="1">
      <alignment horizontal="right" vertical="center"/>
    </xf>
    <xf numFmtId="176" fontId="6" fillId="2" borderId="47" xfId="0" applyNumberFormat="1" applyFont="1" applyFill="1" applyBorder="1" applyAlignment="1">
      <alignment horizontal="right" vertical="center"/>
    </xf>
    <xf numFmtId="176" fontId="6" fillId="2" borderId="48" xfId="0" applyNumberFormat="1" applyFont="1" applyFill="1" applyBorder="1" applyAlignment="1">
      <alignment horizontal="right" vertical="center"/>
    </xf>
    <xf numFmtId="177" fontId="6" fillId="2" borderId="49" xfId="0" applyNumberFormat="1" applyFont="1" applyFill="1" applyBorder="1" applyAlignment="1">
      <alignment horizontal="right" vertical="center"/>
    </xf>
    <xf numFmtId="176" fontId="6" fillId="2" borderId="50" xfId="0" applyNumberFormat="1" applyFont="1" applyFill="1" applyBorder="1" applyAlignment="1">
      <alignment horizontal="right" vertical="center"/>
    </xf>
    <xf numFmtId="176" fontId="6" fillId="2" borderId="51" xfId="0" applyNumberFormat="1" applyFont="1" applyFill="1" applyBorder="1" applyAlignment="1">
      <alignment horizontal="right" vertical="center"/>
    </xf>
    <xf numFmtId="176" fontId="6" fillId="2" borderId="52" xfId="0" applyNumberFormat="1" applyFont="1" applyFill="1" applyBorder="1" applyAlignment="1">
      <alignment horizontal="right" vertical="center"/>
    </xf>
    <xf numFmtId="0" fontId="3" fillId="0" borderId="53" xfId="0" applyFont="1" applyBorder="1" applyAlignment="1">
      <alignment vertical="center"/>
    </xf>
    <xf numFmtId="178" fontId="3" fillId="2" borderId="50" xfId="0" applyNumberFormat="1" applyFont="1" applyFill="1" applyBorder="1" applyAlignment="1">
      <alignment horizontal="right" vertical="center"/>
    </xf>
    <xf numFmtId="177" fontId="3" fillId="5" borderId="54" xfId="0" applyNumberFormat="1" applyFont="1" applyFill="1" applyBorder="1" applyAlignment="1">
      <alignment vertical="center"/>
    </xf>
    <xf numFmtId="176" fontId="3" fillId="5" borderId="54" xfId="0" applyNumberFormat="1" applyFont="1" applyFill="1" applyBorder="1" applyAlignment="1">
      <alignment vertical="center"/>
    </xf>
    <xf numFmtId="176" fontId="3" fillId="5" borderId="55" xfId="0" applyNumberFormat="1" applyFont="1" applyFill="1" applyBorder="1" applyAlignment="1">
      <alignment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56" xfId="0" applyFont="1" applyFill="1" applyBorder="1" applyAlignment="1">
      <alignment horizontal="center" vertical="center"/>
    </xf>
    <xf numFmtId="0" fontId="3" fillId="2" borderId="0" xfId="0" applyFont="1" applyFill="1" applyAlignment="1" applyProtection="1">
      <alignment horizontal="left" vertical="center"/>
      <protection locked="0"/>
    </xf>
    <xf numFmtId="0" fontId="6" fillId="6" borderId="37" xfId="0" applyFont="1" applyFill="1" applyBorder="1" applyAlignment="1" applyProtection="1">
      <alignment vertical="center" shrinkToFit="1"/>
      <protection locked="0"/>
    </xf>
    <xf numFmtId="0" fontId="6" fillId="6" borderId="37" xfId="0" applyFont="1" applyFill="1" applyBorder="1" applyAlignment="1" applyProtection="1">
      <alignment horizontal="center" vertical="center"/>
      <protection locked="0"/>
    </xf>
    <xf numFmtId="0" fontId="6" fillId="6" borderId="38" xfId="0" applyFont="1" applyFill="1" applyBorder="1" applyAlignment="1" applyProtection="1">
      <alignment horizontal="center" vertical="center"/>
      <protection locked="0"/>
    </xf>
    <xf numFmtId="0" fontId="6" fillId="6" borderId="39" xfId="0" applyFont="1" applyFill="1" applyBorder="1" applyAlignment="1" applyProtection="1">
      <alignment horizontal="center" vertical="center"/>
      <protection locked="0"/>
    </xf>
    <xf numFmtId="0" fontId="6" fillId="6" borderId="40" xfId="0" applyFont="1" applyFill="1" applyBorder="1" applyAlignment="1" applyProtection="1">
      <alignment horizontal="center" vertical="center"/>
      <protection locked="0"/>
    </xf>
    <xf numFmtId="0" fontId="6" fillId="6" borderId="37" xfId="0" applyFont="1" applyFill="1" applyBorder="1" applyAlignment="1">
      <alignment horizontal="center" vertical="center"/>
    </xf>
    <xf numFmtId="0" fontId="6" fillId="6" borderId="11" xfId="0" applyFont="1" applyFill="1" applyBorder="1" applyAlignment="1" applyProtection="1">
      <alignment vertical="center" shrinkToFit="1"/>
      <protection locked="0"/>
    </xf>
    <xf numFmtId="0" fontId="6" fillId="6" borderId="11" xfId="0" applyFont="1" applyFill="1" applyBorder="1" applyAlignment="1" applyProtection="1">
      <alignment horizontal="center" vertical="center"/>
      <protection locked="0"/>
    </xf>
    <xf numFmtId="0" fontId="6" fillId="6" borderId="5"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protection locked="0"/>
    </xf>
    <xf numFmtId="0" fontId="6" fillId="6" borderId="6" xfId="0" applyFont="1" applyFill="1" applyBorder="1" applyAlignment="1" applyProtection="1">
      <alignment horizontal="center" vertical="center"/>
      <protection locked="0"/>
    </xf>
    <xf numFmtId="0" fontId="6" fillId="6" borderId="11" xfId="0" applyFont="1" applyFill="1" applyBorder="1" applyAlignment="1">
      <alignment horizontal="center" vertical="center"/>
    </xf>
    <xf numFmtId="0" fontId="6" fillId="6" borderId="12" xfId="0" applyFont="1" applyFill="1" applyBorder="1" applyAlignment="1" applyProtection="1">
      <alignment vertical="center" shrinkToFit="1"/>
      <protection locked="0"/>
    </xf>
    <xf numFmtId="0" fontId="6" fillId="6" borderId="12" xfId="0" applyFont="1" applyFill="1" applyBorder="1" applyAlignment="1" applyProtection="1">
      <alignment horizontal="center" vertical="center"/>
      <protection locked="0"/>
    </xf>
    <xf numFmtId="0" fontId="6" fillId="6" borderId="7" xfId="0" applyFont="1" applyFill="1" applyBorder="1" applyAlignment="1" applyProtection="1">
      <alignment horizontal="center" vertical="center"/>
      <protection locked="0"/>
    </xf>
    <xf numFmtId="0" fontId="6" fillId="6" borderId="8" xfId="0" applyFont="1" applyFill="1" applyBorder="1" applyAlignment="1" applyProtection="1">
      <alignment horizontal="center" vertical="center"/>
      <protection locked="0"/>
    </xf>
    <xf numFmtId="0" fontId="6" fillId="6" borderId="9" xfId="0" applyFont="1" applyFill="1" applyBorder="1" applyAlignment="1" applyProtection="1">
      <alignment horizontal="center" vertical="center"/>
      <protection locked="0"/>
    </xf>
    <xf numFmtId="0" fontId="6" fillId="6" borderId="10" xfId="0" applyFont="1" applyFill="1" applyBorder="1" applyAlignment="1" applyProtection="1">
      <alignment vertical="center" shrinkToFit="1"/>
      <protection locked="0"/>
    </xf>
    <xf numFmtId="0" fontId="6" fillId="6" borderId="10" xfId="0" applyFont="1" applyFill="1" applyBorder="1" applyAlignment="1" applyProtection="1">
      <alignment horizontal="center" vertical="center"/>
      <protection locked="0"/>
    </xf>
    <xf numFmtId="0" fontId="6" fillId="6" borderId="2" xfId="0" applyFont="1" applyFill="1" applyBorder="1" applyAlignment="1" applyProtection="1">
      <alignment horizontal="center" vertical="center"/>
      <protection locked="0"/>
    </xf>
    <xf numFmtId="0" fontId="6" fillId="6" borderId="3"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6" fillId="6" borderId="10" xfId="0" applyFont="1" applyFill="1" applyBorder="1" applyAlignment="1">
      <alignment horizontal="center" vertical="center"/>
    </xf>
    <xf numFmtId="0" fontId="6" fillId="7" borderId="37" xfId="0" applyFont="1" applyFill="1" applyBorder="1" applyAlignment="1" applyProtection="1">
      <alignment vertical="center" shrinkToFit="1"/>
      <protection locked="0"/>
    </xf>
    <xf numFmtId="0" fontId="6" fillId="7" borderId="37" xfId="0" applyFont="1" applyFill="1" applyBorder="1" applyAlignment="1" applyProtection="1">
      <alignment horizontal="center" vertical="center"/>
      <protection locked="0"/>
    </xf>
    <xf numFmtId="0" fontId="6" fillId="7" borderId="38" xfId="0" applyFont="1" applyFill="1" applyBorder="1" applyAlignment="1" applyProtection="1">
      <alignment horizontal="center" vertical="center"/>
      <protection locked="0"/>
    </xf>
    <xf numFmtId="0" fontId="6" fillId="7" borderId="39" xfId="0" applyFont="1" applyFill="1" applyBorder="1" applyAlignment="1" applyProtection="1">
      <alignment horizontal="center" vertical="center"/>
      <protection locked="0"/>
    </xf>
    <xf numFmtId="0" fontId="6" fillId="7" borderId="40" xfId="0" applyFont="1" applyFill="1" applyBorder="1" applyAlignment="1" applyProtection="1">
      <alignment horizontal="center" vertical="center"/>
      <protection locked="0"/>
    </xf>
    <xf numFmtId="0" fontId="6" fillId="7" borderId="37" xfId="0" applyFont="1" applyFill="1" applyBorder="1" applyAlignment="1">
      <alignment horizontal="center" vertical="center"/>
    </xf>
    <xf numFmtId="0" fontId="6" fillId="7" borderId="11" xfId="0" applyFont="1" applyFill="1" applyBorder="1" applyAlignment="1" applyProtection="1">
      <alignment vertical="center" shrinkToFit="1"/>
      <protection locked="0"/>
    </xf>
    <xf numFmtId="0" fontId="6" fillId="7" borderId="11" xfId="0" applyFont="1" applyFill="1" applyBorder="1" applyAlignment="1" applyProtection="1">
      <alignment horizontal="center" vertical="center"/>
      <protection locked="0"/>
    </xf>
    <xf numFmtId="0" fontId="6" fillId="7" borderId="5" xfId="0" applyFont="1" applyFill="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6" fillId="7" borderId="6" xfId="0" applyFont="1" applyFill="1" applyBorder="1" applyAlignment="1" applyProtection="1">
      <alignment horizontal="center" vertical="center"/>
      <protection locked="0"/>
    </xf>
    <xf numFmtId="0" fontId="6" fillId="7" borderId="11" xfId="0" applyFont="1" applyFill="1" applyBorder="1" applyAlignment="1">
      <alignment horizontal="center" vertical="center"/>
    </xf>
    <xf numFmtId="0" fontId="6" fillId="7" borderId="12" xfId="0" applyFont="1" applyFill="1" applyBorder="1" applyAlignment="1" applyProtection="1">
      <alignment vertical="center" shrinkToFit="1"/>
      <protection locked="0"/>
    </xf>
    <xf numFmtId="0" fontId="6" fillId="7" borderId="12" xfId="0" applyFont="1" applyFill="1" applyBorder="1" applyAlignment="1" applyProtection="1">
      <alignment horizontal="center" vertical="center"/>
      <protection locked="0"/>
    </xf>
    <xf numFmtId="0" fontId="6" fillId="7" borderId="7" xfId="0" applyFont="1" applyFill="1" applyBorder="1" applyAlignment="1" applyProtection="1">
      <alignment horizontal="center" vertical="center"/>
      <protection locked="0"/>
    </xf>
    <xf numFmtId="0" fontId="6" fillId="7" borderId="8" xfId="0" applyFont="1" applyFill="1" applyBorder="1" applyAlignment="1" applyProtection="1">
      <alignment horizontal="center" vertical="center"/>
      <protection locked="0"/>
    </xf>
    <xf numFmtId="0" fontId="6" fillId="7" borderId="9" xfId="0" applyFont="1" applyFill="1" applyBorder="1" applyAlignment="1" applyProtection="1">
      <alignment horizontal="center" vertical="center"/>
      <protection locked="0"/>
    </xf>
    <xf numFmtId="0" fontId="6" fillId="7" borderId="10" xfId="0" applyFont="1" applyFill="1" applyBorder="1" applyAlignment="1" applyProtection="1">
      <alignment vertical="center" shrinkToFit="1"/>
      <protection locked="0"/>
    </xf>
    <xf numFmtId="0" fontId="6" fillId="7" borderId="10" xfId="0" applyFont="1" applyFill="1" applyBorder="1" applyAlignment="1" applyProtection="1">
      <alignment horizontal="center" vertical="center"/>
      <protection locked="0"/>
    </xf>
    <xf numFmtId="0" fontId="6" fillId="7" borderId="2" xfId="0"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protection locked="0"/>
    </xf>
    <xf numFmtId="0" fontId="6" fillId="7" borderId="4" xfId="0" applyFont="1" applyFill="1" applyBorder="1" applyAlignment="1" applyProtection="1">
      <alignment horizontal="center" vertical="center"/>
      <protection locked="0"/>
    </xf>
    <xf numFmtId="0" fontId="6" fillId="7" borderId="10" xfId="0" applyFont="1" applyFill="1" applyBorder="1" applyAlignment="1">
      <alignment horizontal="center" vertical="center"/>
    </xf>
    <xf numFmtId="0" fontId="3" fillId="4" borderId="0" xfId="0" applyFont="1" applyFill="1" applyAlignment="1">
      <alignment vertical="center"/>
    </xf>
    <xf numFmtId="0" fontId="3" fillId="2" borderId="0" xfId="0" applyFont="1" applyFill="1" applyAlignment="1" applyProtection="1">
      <alignment horizontal="left" vertical="center"/>
    </xf>
    <xf numFmtId="0" fontId="7" fillId="4" borderId="0" xfId="0" applyFont="1" applyFill="1" applyAlignment="1">
      <alignment vertical="center"/>
    </xf>
    <xf numFmtId="177" fontId="3" fillId="8" borderId="70" xfId="0" applyNumberFormat="1" applyFont="1" applyFill="1" applyBorder="1" applyAlignment="1">
      <alignment vertical="center"/>
    </xf>
    <xf numFmtId="177" fontId="3" fillId="4" borderId="24" xfId="0" applyNumberFormat="1" applyFont="1" applyFill="1" applyBorder="1" applyAlignment="1">
      <alignment horizontal="right" vertical="center"/>
    </xf>
    <xf numFmtId="177" fontId="3" fillId="4" borderId="12" xfId="0" applyNumberFormat="1" applyFont="1" applyFill="1" applyBorder="1" applyAlignment="1">
      <alignment horizontal="right" vertical="center"/>
    </xf>
    <xf numFmtId="177" fontId="3" fillId="4" borderId="71" xfId="0" applyNumberFormat="1" applyFont="1" applyFill="1" applyBorder="1" applyAlignment="1">
      <alignment horizontal="right" vertical="center"/>
    </xf>
    <xf numFmtId="177" fontId="3" fillId="4" borderId="65" xfId="0" applyNumberFormat="1" applyFont="1" applyFill="1" applyBorder="1" applyAlignment="1">
      <alignment horizontal="right" vertical="center"/>
    </xf>
    <xf numFmtId="177" fontId="3" fillId="4" borderId="29" xfId="0" applyNumberFormat="1" applyFont="1" applyFill="1" applyBorder="1" applyAlignment="1">
      <alignment horizontal="right" vertical="center"/>
    </xf>
    <xf numFmtId="177" fontId="3" fillId="4" borderId="72" xfId="0" applyNumberFormat="1" applyFont="1" applyFill="1" applyBorder="1" applyAlignment="1">
      <alignment horizontal="right" vertical="center"/>
    </xf>
    <xf numFmtId="177" fontId="3" fillId="3" borderId="73" xfId="0" applyNumberFormat="1" applyFont="1" applyFill="1" applyBorder="1" applyAlignment="1">
      <alignment horizontal="right" vertical="center"/>
    </xf>
    <xf numFmtId="177" fontId="6" fillId="2" borderId="51" xfId="0" applyNumberFormat="1" applyFont="1" applyFill="1" applyBorder="1" applyAlignment="1">
      <alignment horizontal="right" vertical="center"/>
    </xf>
    <xf numFmtId="177" fontId="6" fillId="2" borderId="74" xfId="0" applyNumberFormat="1" applyFont="1" applyFill="1" applyBorder="1" applyAlignment="1">
      <alignment horizontal="right" vertical="center"/>
    </xf>
    <xf numFmtId="0" fontId="3" fillId="0" borderId="0" xfId="0" applyFont="1" applyFill="1" applyAlignment="1">
      <alignment horizontal="center" vertical="center"/>
    </xf>
    <xf numFmtId="0" fontId="3" fillId="5" borderId="58" xfId="0" applyFont="1" applyFill="1" applyBorder="1" applyAlignment="1">
      <alignment horizontal="right" vertical="center"/>
    </xf>
    <xf numFmtId="0" fontId="3" fillId="5" borderId="59" xfId="0" applyFont="1" applyFill="1" applyBorder="1" applyAlignment="1">
      <alignment horizontal="righ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6" fillId="2" borderId="24" xfId="0" applyFont="1" applyFill="1" applyBorder="1" applyAlignment="1">
      <alignment horizontal="center" vertical="center" wrapText="1"/>
    </xf>
    <xf numFmtId="0" fontId="6" fillId="2" borderId="65" xfId="0" applyFont="1" applyFill="1" applyBorder="1" applyAlignment="1">
      <alignment horizontal="center" vertical="center" wrapText="1"/>
    </xf>
    <xf numFmtId="0" fontId="3" fillId="2" borderId="49" xfId="0" applyFont="1" applyFill="1" applyBorder="1" applyAlignment="1">
      <alignment horizontal="right" vertical="center"/>
    </xf>
    <xf numFmtId="0" fontId="3" fillId="2" borderId="57" xfId="0" applyFont="1" applyFill="1" applyBorder="1" applyAlignment="1">
      <alignment horizontal="right" vertical="center"/>
    </xf>
    <xf numFmtId="0" fontId="6" fillId="2" borderId="0" xfId="0" applyFont="1" applyFill="1" applyAlignment="1">
      <alignment horizontal="center" vertical="center"/>
    </xf>
    <xf numFmtId="0" fontId="3" fillId="2" borderId="47" xfId="0" applyFont="1" applyFill="1" applyBorder="1" applyAlignment="1">
      <alignment horizontal="right" vertical="center"/>
    </xf>
    <xf numFmtId="0" fontId="3" fillId="2" borderId="63" xfId="0" applyFont="1" applyFill="1" applyBorder="1" applyAlignment="1">
      <alignment horizontal="right" vertical="center"/>
    </xf>
    <xf numFmtId="0" fontId="3" fillId="0" borderId="64" xfId="0" applyFont="1" applyBorder="1" applyAlignment="1">
      <alignment horizontal="center" vertical="center"/>
    </xf>
    <xf numFmtId="0" fontId="3" fillId="0" borderId="24" xfId="0" applyFont="1" applyBorder="1" applyAlignment="1">
      <alignment horizontal="center" vertical="center"/>
    </xf>
    <xf numFmtId="0" fontId="3" fillId="0" borderId="65" xfId="0" applyFont="1" applyBorder="1" applyAlignment="1">
      <alignment horizontal="center" vertic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6" fillId="2" borderId="65" xfId="0" applyFont="1" applyFill="1" applyBorder="1" applyAlignment="1">
      <alignment horizontal="center" vertical="center"/>
    </xf>
    <xf numFmtId="0" fontId="3" fillId="0" borderId="16"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65" xfId="0" applyFont="1" applyBorder="1" applyAlignment="1">
      <alignment horizontal="center" vertical="center" wrapText="1"/>
    </xf>
    <xf numFmtId="0" fontId="6" fillId="2" borderId="16"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66" xfId="0" applyFont="1" applyFill="1" applyBorder="1" applyAlignment="1">
      <alignment horizontal="center" vertical="center"/>
    </xf>
    <xf numFmtId="0" fontId="6" fillId="2" borderId="67"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68" xfId="0" applyFont="1" applyFill="1" applyBorder="1" applyAlignment="1">
      <alignment horizontal="center" vertical="center"/>
    </xf>
  </cellXfs>
  <cellStyles count="7">
    <cellStyle name="桁区切り" xfId="1" builtinId="6"/>
    <cellStyle name="桁区切り 2" xfId="2" xr:uid="{00000000-0005-0000-0000-000001000000}"/>
    <cellStyle name="桁区切り 2 3" xfId="3" xr:uid="{00000000-0005-0000-0000-000002000000}"/>
    <cellStyle name="標準" xfId="0" builtinId="0"/>
    <cellStyle name="標準 10" xfId="4" xr:uid="{00000000-0005-0000-0000-000004000000}"/>
    <cellStyle name="標準 2" xfId="5" xr:uid="{00000000-0005-0000-0000-000005000000}"/>
    <cellStyle name="標準 3" xfId="6" xr:uid="{00000000-0005-0000-0000-000006000000}"/>
  </cellStyles>
  <dxfs count="44">
    <dxf>
      <fill>
        <patternFill>
          <bgColor theme="7" tint="0.3999450666829432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rgb="FFFF0000"/>
        </patternFill>
      </fill>
    </dxf>
    <dxf>
      <fill>
        <patternFill>
          <bgColor theme="7" tint="0.3999450666829432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rgb="FFFF0000"/>
        </patternFill>
      </fill>
    </dxf>
    <dxf>
      <fill>
        <patternFill>
          <bgColor theme="7" tint="0.3999450666829432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rgb="FFFF0000"/>
        </patternFill>
      </fill>
    </dxf>
    <dxf>
      <fill>
        <patternFill>
          <bgColor theme="7" tint="0.3999450666829432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theme="4" tint="0.59996337778862885"/>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ont>
        <color rgb="FFFF0000"/>
      </font>
      <fill>
        <patternFill patternType="solid">
          <bgColor theme="7" tint="0.7999816888943144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26009;&#37329;&#34920;"/></Relationships>
</file>

<file path=xl/drawings/_rels/drawing2.xml.rels><?xml version="1.0" encoding="UTF-8" standalone="yes"?>
<Relationships xmlns="http://schemas.openxmlformats.org/package/2006/relationships"><Relationship Id="rId1" Type="http://schemas.openxmlformats.org/officeDocument/2006/relationships/hyperlink" Target="#&#26009;&#37329;&#34920;"/></Relationships>
</file>

<file path=xl/drawings/_rels/drawing3.xml.rels><?xml version="1.0" encoding="UTF-8" standalone="yes"?>
<Relationships xmlns="http://schemas.openxmlformats.org/package/2006/relationships"><Relationship Id="rId1" Type="http://schemas.openxmlformats.org/officeDocument/2006/relationships/hyperlink" Target="#&#26009;&#37329;&#34920;"/></Relationships>
</file>

<file path=xl/drawings/_rels/drawing4.xml.rels><?xml version="1.0" encoding="UTF-8" standalone="yes"?>
<Relationships xmlns="http://schemas.openxmlformats.org/package/2006/relationships"><Relationship Id="rId1" Type="http://schemas.openxmlformats.org/officeDocument/2006/relationships/hyperlink" Target="#&#26009;&#37329;&#34920;"/></Relationships>
</file>

<file path=xl/drawings/drawing1.xml><?xml version="1.0" encoding="utf-8"?>
<xdr:wsDr xmlns:xdr="http://schemas.openxmlformats.org/drawingml/2006/spreadsheetDrawing" xmlns:a="http://schemas.openxmlformats.org/drawingml/2006/main">
  <xdr:twoCellAnchor>
    <xdr:from>
      <xdr:col>26</xdr:col>
      <xdr:colOff>41275</xdr:colOff>
      <xdr:row>2</xdr:row>
      <xdr:rowOff>234950</xdr:rowOff>
    </xdr:from>
    <xdr:to>
      <xdr:col>31</xdr:col>
      <xdr:colOff>2134</xdr:colOff>
      <xdr:row>4</xdr:row>
      <xdr:rowOff>38436</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bwMode="auto">
        <a:xfrm>
          <a:off x="10934700" y="666750"/>
          <a:ext cx="1616062" cy="375055"/>
        </a:xfrm>
        <a:prstGeom prst="bevel">
          <a:avLst/>
        </a:prstGeom>
        <a:solidFill>
          <a:schemeClr val="accent5">
            <a:lumMod val="7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solidFill>
                <a:schemeClr val="bg1"/>
              </a:solidFill>
            </a:rPr>
            <a:t>ほっとステイ料金表</a:t>
          </a:r>
        </a:p>
      </xdr:txBody>
    </xdr:sp>
    <xdr:clientData/>
  </xdr:twoCellAnchor>
  <xdr:twoCellAnchor>
    <xdr:from>
      <xdr:col>37</xdr:col>
      <xdr:colOff>201083</xdr:colOff>
      <xdr:row>57</xdr:row>
      <xdr:rowOff>190500</xdr:rowOff>
    </xdr:from>
    <xdr:to>
      <xdr:col>45</xdr:col>
      <xdr:colOff>125487</xdr:colOff>
      <xdr:row>63</xdr:row>
      <xdr:rowOff>54429</xdr:rowOff>
    </xdr:to>
    <xdr:sp macro="" textlink="">
      <xdr:nvSpPr>
        <xdr:cNvPr id="3" name="テキスト ボックス 2">
          <a:extLst>
            <a:ext uri="{FF2B5EF4-FFF2-40B4-BE49-F238E27FC236}">
              <a16:creationId xmlns:a16="http://schemas.microsoft.com/office/drawing/2014/main" id="{6EDED0C6-811A-4443-A123-E5A45DF2C20E}"/>
            </a:ext>
          </a:extLst>
        </xdr:cNvPr>
        <xdr:cNvSpPr txBox="1"/>
      </xdr:nvSpPr>
      <xdr:spPr>
        <a:xfrm>
          <a:off x="14647333" y="14732000"/>
          <a:ext cx="5851071" cy="13879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t>↑補助申請額の合計を、「収支報告書」の支出欄</a:t>
          </a:r>
          <a:endParaRPr kumimoji="1" lang="en-US" altLang="ja-JP" sz="2000" b="1"/>
        </a:p>
        <a:p>
          <a:r>
            <a:rPr kumimoji="1" lang="ja-JP" altLang="en-US" sz="2000" b="1"/>
            <a:t>「利用者負担軽減分」に記入してください。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63500</xdr:colOff>
      <xdr:row>2</xdr:row>
      <xdr:rowOff>244475</xdr:rowOff>
    </xdr:from>
    <xdr:to>
      <xdr:col>31</xdr:col>
      <xdr:colOff>5249</xdr:colOff>
      <xdr:row>4</xdr:row>
      <xdr:rowOff>47961</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bwMode="auto">
        <a:xfrm>
          <a:off x="10950575" y="669925"/>
          <a:ext cx="1609712" cy="375055"/>
        </a:xfrm>
        <a:prstGeom prst="bevel">
          <a:avLst/>
        </a:prstGeom>
        <a:solidFill>
          <a:schemeClr val="accent5">
            <a:lumMod val="7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solidFill>
                <a:schemeClr val="bg1"/>
              </a:solidFill>
            </a:rPr>
            <a:t>ほっとステイ料金表</a:t>
          </a:r>
        </a:p>
      </xdr:txBody>
    </xdr:sp>
    <xdr:clientData/>
  </xdr:twoCellAnchor>
  <xdr:twoCellAnchor>
    <xdr:from>
      <xdr:col>37</xdr:col>
      <xdr:colOff>84666</xdr:colOff>
      <xdr:row>57</xdr:row>
      <xdr:rowOff>126999</xdr:rowOff>
    </xdr:from>
    <xdr:to>
      <xdr:col>45</xdr:col>
      <xdr:colOff>9070</xdr:colOff>
      <xdr:row>62</xdr:row>
      <xdr:rowOff>244928</xdr:rowOff>
    </xdr:to>
    <xdr:sp macro="" textlink="">
      <xdr:nvSpPr>
        <xdr:cNvPr id="3" name="テキスト ボックス 2">
          <a:extLst>
            <a:ext uri="{FF2B5EF4-FFF2-40B4-BE49-F238E27FC236}">
              <a16:creationId xmlns:a16="http://schemas.microsoft.com/office/drawing/2014/main" id="{16A56F63-7B57-484C-B924-9723A6DD45FC}"/>
            </a:ext>
          </a:extLst>
        </xdr:cNvPr>
        <xdr:cNvSpPr txBox="1"/>
      </xdr:nvSpPr>
      <xdr:spPr>
        <a:xfrm>
          <a:off x="14530916" y="14689666"/>
          <a:ext cx="5851071" cy="13879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t>↑補助申請額の合計を、「収支報告書」の支出欄</a:t>
          </a:r>
          <a:endParaRPr kumimoji="1" lang="en-US" altLang="ja-JP" sz="2000" b="1"/>
        </a:p>
        <a:p>
          <a:r>
            <a:rPr kumimoji="1" lang="ja-JP" altLang="en-US" sz="2000" b="1"/>
            <a:t>「利用者負担軽減分」に記入してください。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60325</xdr:colOff>
      <xdr:row>2</xdr:row>
      <xdr:rowOff>234950</xdr:rowOff>
    </xdr:from>
    <xdr:to>
      <xdr:col>31</xdr:col>
      <xdr:colOff>5279</xdr:colOff>
      <xdr:row>4</xdr:row>
      <xdr:rowOff>38436</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bwMode="auto">
        <a:xfrm>
          <a:off x="10947400" y="666750"/>
          <a:ext cx="1606537" cy="375055"/>
        </a:xfrm>
        <a:prstGeom prst="bevel">
          <a:avLst/>
        </a:prstGeom>
        <a:solidFill>
          <a:schemeClr val="accent5">
            <a:lumMod val="7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solidFill>
                <a:schemeClr val="bg1"/>
              </a:solidFill>
            </a:rPr>
            <a:t>ほっとステイ料金表</a:t>
          </a:r>
        </a:p>
      </xdr:txBody>
    </xdr:sp>
    <xdr:clientData/>
  </xdr:twoCellAnchor>
  <xdr:twoCellAnchor>
    <xdr:from>
      <xdr:col>37</xdr:col>
      <xdr:colOff>349249</xdr:colOff>
      <xdr:row>57</xdr:row>
      <xdr:rowOff>137584</xdr:rowOff>
    </xdr:from>
    <xdr:to>
      <xdr:col>45</xdr:col>
      <xdr:colOff>273653</xdr:colOff>
      <xdr:row>63</xdr:row>
      <xdr:rowOff>1513</xdr:rowOff>
    </xdr:to>
    <xdr:sp macro="" textlink="">
      <xdr:nvSpPr>
        <xdr:cNvPr id="3" name="テキスト ボックス 2">
          <a:extLst>
            <a:ext uri="{FF2B5EF4-FFF2-40B4-BE49-F238E27FC236}">
              <a16:creationId xmlns:a16="http://schemas.microsoft.com/office/drawing/2014/main" id="{F0275CEB-3BEC-4CA0-9B4D-C8640E317431}"/>
            </a:ext>
          </a:extLst>
        </xdr:cNvPr>
        <xdr:cNvSpPr txBox="1"/>
      </xdr:nvSpPr>
      <xdr:spPr>
        <a:xfrm>
          <a:off x="14795499" y="14700251"/>
          <a:ext cx="5851071" cy="13879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t>↑補助申請額の合計を、「収支報告書」の支出欄</a:t>
          </a:r>
          <a:endParaRPr kumimoji="1" lang="en-US" altLang="ja-JP" sz="2000" b="1"/>
        </a:p>
        <a:p>
          <a:r>
            <a:rPr kumimoji="1" lang="ja-JP" altLang="en-US" sz="2000" b="1"/>
            <a:t>「利用者負担軽減分」に記入してください。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44450</xdr:colOff>
      <xdr:row>2</xdr:row>
      <xdr:rowOff>234950</xdr:rowOff>
    </xdr:from>
    <xdr:to>
      <xdr:col>31</xdr:col>
      <xdr:colOff>5309</xdr:colOff>
      <xdr:row>4</xdr:row>
      <xdr:rowOff>38436</xdr:rowOff>
    </xdr:to>
    <xdr:sp macro="" textlink="">
      <xdr:nvSpPr>
        <xdr:cNvPr id="2" name="四角形: 角度付き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bwMode="auto">
        <a:xfrm>
          <a:off x="10937875" y="666750"/>
          <a:ext cx="1616062" cy="375055"/>
        </a:xfrm>
        <a:prstGeom prst="bevel">
          <a:avLst/>
        </a:prstGeom>
        <a:solidFill>
          <a:schemeClr val="accent5">
            <a:lumMod val="7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solidFill>
                <a:schemeClr val="bg1"/>
              </a:solidFill>
            </a:rPr>
            <a:t>ほっとステイ料金表</a:t>
          </a:r>
        </a:p>
      </xdr:txBody>
    </xdr:sp>
    <xdr:clientData/>
  </xdr:twoCellAnchor>
  <xdr:twoCellAnchor>
    <xdr:from>
      <xdr:col>37</xdr:col>
      <xdr:colOff>243416</xdr:colOff>
      <xdr:row>57</xdr:row>
      <xdr:rowOff>148167</xdr:rowOff>
    </xdr:from>
    <xdr:to>
      <xdr:col>45</xdr:col>
      <xdr:colOff>167820</xdr:colOff>
      <xdr:row>63</xdr:row>
      <xdr:rowOff>12096</xdr:rowOff>
    </xdr:to>
    <xdr:sp macro="" textlink="">
      <xdr:nvSpPr>
        <xdr:cNvPr id="3" name="テキスト ボックス 2">
          <a:extLst>
            <a:ext uri="{FF2B5EF4-FFF2-40B4-BE49-F238E27FC236}">
              <a16:creationId xmlns:a16="http://schemas.microsoft.com/office/drawing/2014/main" id="{0EF23D6E-71E6-4ED0-B986-46F44BB2B731}"/>
            </a:ext>
          </a:extLst>
        </xdr:cNvPr>
        <xdr:cNvSpPr txBox="1"/>
      </xdr:nvSpPr>
      <xdr:spPr>
        <a:xfrm>
          <a:off x="14689666" y="14710834"/>
          <a:ext cx="5851071" cy="13879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t>↑補助申請額の合計を、「収支報告書」の支出欄</a:t>
          </a:r>
          <a:endParaRPr kumimoji="1" lang="en-US" altLang="ja-JP" sz="2000" b="1"/>
        </a:p>
        <a:p>
          <a:r>
            <a:rPr kumimoji="1" lang="ja-JP" altLang="en-US" sz="2000" b="1"/>
            <a:t>「利用者負担軽減分」に記入してください。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G66"/>
  <sheetViews>
    <sheetView tabSelected="1" view="pageBreakPreview" zoomScale="60" zoomScaleNormal="70" workbookViewId="0">
      <selection activeCell="AD66" sqref="AD66"/>
    </sheetView>
  </sheetViews>
  <sheetFormatPr defaultColWidth="9" defaultRowHeight="20" x14ac:dyDescent="0.2"/>
  <cols>
    <col min="1" max="1" width="9" style="4"/>
    <col min="2" max="2" width="9.1796875" style="53" customWidth="1"/>
    <col min="3" max="3" width="19.453125" style="4" customWidth="1"/>
    <col min="4" max="4" width="6.26953125" style="4" customWidth="1"/>
    <col min="5" max="5" width="11.81640625" style="53" customWidth="1"/>
    <col min="6" max="6" width="4.7265625" style="53" customWidth="1"/>
    <col min="7" max="36" width="4.7265625" style="4" customWidth="1"/>
    <col min="37" max="37" width="5.54296875" style="4" customWidth="1"/>
    <col min="38" max="42" width="12.453125" style="4" customWidth="1"/>
    <col min="43" max="55" width="7.54296875" style="4" customWidth="1"/>
    <col min="56" max="56" width="10.81640625" style="4" bestFit="1" customWidth="1"/>
    <col min="57" max="57" width="13.1796875" style="4" bestFit="1" customWidth="1"/>
    <col min="58" max="58" width="11.81640625" style="4" customWidth="1"/>
    <col min="59" max="59" width="14.81640625" style="4" customWidth="1"/>
    <col min="60" max="65" width="7.1796875" style="4" customWidth="1"/>
    <col min="66" max="16384" width="9" style="4"/>
  </cols>
  <sheetData>
    <row r="1" spans="1:59" x14ac:dyDescent="0.2">
      <c r="A1" s="137"/>
      <c r="B1" s="2" t="s">
        <v>0</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150" t="s">
        <v>81</v>
      </c>
      <c r="BB1" s="150"/>
      <c r="BC1" s="3"/>
    </row>
    <row r="2" spans="1:59" x14ac:dyDescent="0.2">
      <c r="A2" s="137"/>
      <c r="B2" s="2" t="s">
        <v>1</v>
      </c>
      <c r="C2" s="90"/>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137"/>
      <c r="AV2" s="137"/>
      <c r="AW2" s="137"/>
      <c r="AX2" s="137"/>
      <c r="AY2" s="137"/>
      <c r="AZ2" s="137"/>
      <c r="BA2" s="137"/>
      <c r="BB2" s="137"/>
    </row>
    <row r="3" spans="1:59" x14ac:dyDescent="0.2">
      <c r="A3" s="137"/>
      <c r="B3" s="2"/>
      <c r="C3" s="2"/>
      <c r="D3" s="2"/>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137"/>
      <c r="AV3" s="137"/>
      <c r="AW3" s="137"/>
      <c r="AX3" s="137"/>
      <c r="AY3" s="137"/>
      <c r="AZ3" s="137"/>
      <c r="BA3" s="137"/>
      <c r="BB3" s="137"/>
    </row>
    <row r="4" spans="1:59" x14ac:dyDescent="0.2">
      <c r="A4" s="137"/>
      <c r="B4" s="3" t="s">
        <v>2</v>
      </c>
      <c r="C4" s="2"/>
      <c r="D4" s="2"/>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137"/>
      <c r="AV4" s="137"/>
      <c r="AW4" s="137"/>
      <c r="AX4" s="137"/>
      <c r="AY4" s="137"/>
      <c r="AZ4" s="137"/>
      <c r="BA4" s="137"/>
      <c r="BB4" s="137"/>
    </row>
    <row r="5" spans="1:59" x14ac:dyDescent="0.2">
      <c r="A5" s="137"/>
      <c r="B5" s="3" t="s">
        <v>3</v>
      </c>
      <c r="C5" s="5"/>
      <c r="D5" s="5"/>
      <c r="E5" s="5"/>
      <c r="F5" s="5"/>
      <c r="G5" s="5"/>
      <c r="H5" s="5"/>
      <c r="I5" s="5"/>
      <c r="J5" s="5"/>
      <c r="K5" s="6"/>
      <c r="L5" s="6"/>
      <c r="M5" s="6"/>
      <c r="N5" s="6"/>
      <c r="O5" s="6"/>
      <c r="P5" s="6"/>
      <c r="Q5" s="6"/>
      <c r="R5" s="6"/>
      <c r="S5" s="6"/>
      <c r="T5" s="6"/>
      <c r="U5" s="6"/>
      <c r="V5" s="6"/>
      <c r="W5" s="6"/>
      <c r="X5" s="6"/>
      <c r="Y5" s="6"/>
      <c r="Z5" s="6"/>
      <c r="AA5" s="6"/>
      <c r="AB5" s="6"/>
      <c r="AC5" s="6"/>
      <c r="AD5" s="6"/>
      <c r="AE5" s="6"/>
      <c r="AF5" s="6"/>
      <c r="AG5" s="6"/>
      <c r="AH5" s="6"/>
      <c r="AI5" s="5"/>
      <c r="AJ5" s="5"/>
      <c r="AK5" s="5"/>
      <c r="AL5" s="5"/>
      <c r="AM5" s="5"/>
      <c r="AN5" s="5"/>
      <c r="AO5" s="5"/>
      <c r="AP5" s="5"/>
      <c r="AQ5" s="7" t="s">
        <v>4</v>
      </c>
      <c r="AR5" s="8"/>
      <c r="AS5" s="8"/>
      <c r="AT5" s="8"/>
      <c r="AU5" s="8"/>
      <c r="AV5" s="8"/>
      <c r="AW5" s="8"/>
      <c r="AX5" s="8"/>
      <c r="AY5" s="8"/>
      <c r="AZ5" s="8"/>
      <c r="BA5" s="8"/>
      <c r="BB5" s="9"/>
      <c r="BC5" s="5"/>
    </row>
    <row r="6" spans="1:59" x14ac:dyDescent="0.2">
      <c r="A6" s="137"/>
      <c r="B6" s="169" t="s">
        <v>5</v>
      </c>
      <c r="C6" s="170"/>
      <c r="D6" s="173" t="s">
        <v>6</v>
      </c>
      <c r="E6" s="173" t="s">
        <v>7</v>
      </c>
      <c r="F6" s="10" t="s">
        <v>8</v>
      </c>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73" t="s">
        <v>9</v>
      </c>
      <c r="AL6" s="156" t="s">
        <v>82</v>
      </c>
      <c r="AM6" s="156" t="s">
        <v>10</v>
      </c>
      <c r="AN6" s="156" t="s">
        <v>11</v>
      </c>
      <c r="AO6" s="156" t="s">
        <v>12</v>
      </c>
      <c r="AP6" s="156" t="s">
        <v>13</v>
      </c>
      <c r="AQ6" s="12" t="s">
        <v>14</v>
      </c>
      <c r="AR6" s="12"/>
      <c r="AS6" s="12"/>
      <c r="AT6" s="12"/>
      <c r="AU6" s="12"/>
      <c r="AV6" s="13" t="s">
        <v>15</v>
      </c>
      <c r="AW6" s="14"/>
      <c r="AX6" s="14"/>
      <c r="AY6" s="14"/>
      <c r="AZ6" s="15"/>
      <c r="BA6" s="15"/>
      <c r="BB6" s="16"/>
    </row>
    <row r="7" spans="1:59" x14ac:dyDescent="0.2">
      <c r="A7" s="137"/>
      <c r="B7" s="171"/>
      <c r="C7" s="172"/>
      <c r="D7" s="174"/>
      <c r="E7" s="174"/>
      <c r="F7" s="17" t="s">
        <v>16</v>
      </c>
      <c r="G7" s="18" t="s">
        <v>17</v>
      </c>
      <c r="H7" s="18" t="s">
        <v>18</v>
      </c>
      <c r="I7" s="18" t="s">
        <v>19</v>
      </c>
      <c r="J7" s="18" t="s">
        <v>20</v>
      </c>
      <c r="K7" s="18" t="s">
        <v>21</v>
      </c>
      <c r="L7" s="18" t="s">
        <v>22</v>
      </c>
      <c r="M7" s="18" t="s">
        <v>23</v>
      </c>
      <c r="N7" s="18" t="s">
        <v>24</v>
      </c>
      <c r="O7" s="18" t="s">
        <v>25</v>
      </c>
      <c r="P7" s="18" t="s">
        <v>26</v>
      </c>
      <c r="Q7" s="18" t="s">
        <v>27</v>
      </c>
      <c r="R7" s="18" t="s">
        <v>28</v>
      </c>
      <c r="S7" s="18" t="s">
        <v>29</v>
      </c>
      <c r="T7" s="18" t="s">
        <v>30</v>
      </c>
      <c r="U7" s="18" t="s">
        <v>31</v>
      </c>
      <c r="V7" s="18" t="s">
        <v>32</v>
      </c>
      <c r="W7" s="18" t="s">
        <v>33</v>
      </c>
      <c r="X7" s="18" t="s">
        <v>34</v>
      </c>
      <c r="Y7" s="18" t="s">
        <v>35</v>
      </c>
      <c r="Z7" s="18" t="s">
        <v>36</v>
      </c>
      <c r="AA7" s="18" t="s">
        <v>37</v>
      </c>
      <c r="AB7" s="18" t="s">
        <v>38</v>
      </c>
      <c r="AC7" s="18" t="s">
        <v>39</v>
      </c>
      <c r="AD7" s="18" t="s">
        <v>40</v>
      </c>
      <c r="AE7" s="18" t="s">
        <v>41</v>
      </c>
      <c r="AF7" s="18" t="s">
        <v>42</v>
      </c>
      <c r="AG7" s="18" t="s">
        <v>43</v>
      </c>
      <c r="AH7" s="18" t="s">
        <v>44</v>
      </c>
      <c r="AI7" s="18" t="s">
        <v>45</v>
      </c>
      <c r="AJ7" s="19" t="s">
        <v>46</v>
      </c>
      <c r="AK7" s="174"/>
      <c r="AL7" s="157"/>
      <c r="AM7" s="157"/>
      <c r="AN7" s="157"/>
      <c r="AO7" s="157"/>
      <c r="AP7" s="157"/>
      <c r="AQ7" s="20" t="s">
        <v>47</v>
      </c>
      <c r="AR7" s="21" t="s">
        <v>48</v>
      </c>
      <c r="AS7" s="21" t="s">
        <v>49</v>
      </c>
      <c r="AT7" s="22" t="s">
        <v>50</v>
      </c>
      <c r="AU7" s="23" t="s">
        <v>51</v>
      </c>
      <c r="AV7" s="20" t="s">
        <v>47</v>
      </c>
      <c r="AW7" s="21" t="s">
        <v>48</v>
      </c>
      <c r="AX7" s="24" t="s">
        <v>49</v>
      </c>
      <c r="AY7" s="24" t="s">
        <v>50</v>
      </c>
      <c r="AZ7" s="24" t="s">
        <v>52</v>
      </c>
      <c r="BA7" s="25" t="s">
        <v>53</v>
      </c>
      <c r="BB7" s="26" t="s">
        <v>54</v>
      </c>
      <c r="BD7" s="175" t="s">
        <v>55</v>
      </c>
      <c r="BE7" s="176"/>
      <c r="BF7" s="177"/>
      <c r="BG7" s="164" t="s">
        <v>56</v>
      </c>
    </row>
    <row r="8" spans="1:59" ht="20.5" thickBot="1" x14ac:dyDescent="0.25">
      <c r="A8" s="137"/>
      <c r="B8" s="27" t="s">
        <v>57</v>
      </c>
      <c r="C8" s="56" t="s">
        <v>58</v>
      </c>
      <c r="D8" s="28">
        <v>0</v>
      </c>
      <c r="E8" s="28">
        <v>100000</v>
      </c>
      <c r="F8" s="87">
        <v>4</v>
      </c>
      <c r="G8" s="88"/>
      <c r="H8" s="88">
        <v>4</v>
      </c>
      <c r="I8" s="88"/>
      <c r="J8" s="88">
        <v>4</v>
      </c>
      <c r="K8" s="88"/>
      <c r="L8" s="88"/>
      <c r="M8" s="88"/>
      <c r="N8" s="88"/>
      <c r="O8" s="88"/>
      <c r="P8" s="88"/>
      <c r="Q8" s="88"/>
      <c r="R8" s="88"/>
      <c r="S8" s="88"/>
      <c r="T8" s="88"/>
      <c r="U8" s="88"/>
      <c r="V8" s="88"/>
      <c r="W8" s="88"/>
      <c r="X8" s="88"/>
      <c r="Y8" s="88"/>
      <c r="Z8" s="88"/>
      <c r="AA8" s="88"/>
      <c r="AB8" s="88"/>
      <c r="AC8" s="88"/>
      <c r="AD8" s="88"/>
      <c r="AE8" s="88"/>
      <c r="AF8" s="88">
        <v>4</v>
      </c>
      <c r="AG8" s="88">
        <v>4</v>
      </c>
      <c r="AH8" s="88">
        <v>4</v>
      </c>
      <c r="AI8" s="88">
        <v>4</v>
      </c>
      <c r="AJ8" s="89">
        <v>4</v>
      </c>
      <c r="AK8" s="57">
        <f>COUNTA(F8:AJ8)</f>
        <v>8</v>
      </c>
      <c r="AL8" s="147">
        <f>AM8</f>
        <v>24000</v>
      </c>
      <c r="AM8" s="58">
        <f>AO8-AN8</f>
        <v>24000</v>
      </c>
      <c r="AN8" s="58">
        <f>SUM(AT8*BG$12,AZ8*BG$16,BA8*BG$17)</f>
        <v>4800</v>
      </c>
      <c r="AO8" s="58">
        <f>SUM(AQ8*BF$9,AR8*BF$10,AS8*BF$11,AT8*BF$12,AV8*BF$13,AW8*BF$13,AX8*BF$14,AY8*BF$15,AZ8*BF$16,BA8*BF$17)</f>
        <v>28800</v>
      </c>
      <c r="AP8" s="58">
        <f>(AU8*3000+BB8*3000)</f>
        <v>24000</v>
      </c>
      <c r="AQ8" s="59">
        <f t="shared" ref="AQ8:AQ23" si="0">IF(D8=0,COUNTIF(F8:AJ8,"1"),0)</f>
        <v>0</v>
      </c>
      <c r="AR8" s="60">
        <f t="shared" ref="AR8:AR23" si="1">IF(D8=0,COUNTIF(F8:AJ8,"2"),0)</f>
        <v>0</v>
      </c>
      <c r="AS8" s="60">
        <f t="shared" ref="AS8:AS23" si="2">IF(D8=0,COUNTIF(F8:AJ8,"3"),0)</f>
        <v>0</v>
      </c>
      <c r="AT8" s="61">
        <f t="shared" ref="AT8:AT23" si="3">IF(D8=0,COUNTIF(F8:AJ8,"4"),0)</f>
        <v>8</v>
      </c>
      <c r="AU8" s="62">
        <f>SUM(AQ8:AT8)</f>
        <v>8</v>
      </c>
      <c r="AV8" s="63">
        <f>IF(D8&gt;=1,COUNTIF(F8:AJ8,"2"),0)</f>
        <v>0</v>
      </c>
      <c r="AW8" s="63">
        <f t="shared" ref="AW8:AW23" si="4">IF(D8&gt;=1,COUNTIF(F8:AJ8,"2"),0)</f>
        <v>0</v>
      </c>
      <c r="AX8" s="60">
        <f t="shared" ref="AX8:AX23" si="5">IF(D8&gt;=1,COUNTIF(F8:AJ8,"3"),0)</f>
        <v>0</v>
      </c>
      <c r="AY8" s="60">
        <f t="shared" ref="AY8:AY23" si="6">IF(D8&gt;=1,COUNTIF(F8:AJ8,"4"),0)</f>
        <v>0</v>
      </c>
      <c r="AZ8" s="60">
        <f t="shared" ref="AZ8:AZ23" si="7">IF(D8&gt;=1,COUNTIF(F8:AJ8,"5"),0)</f>
        <v>0</v>
      </c>
      <c r="BA8" s="61">
        <f t="shared" ref="BA8:BA23" si="8">IF(D8&gt;=1,COUNTIF(F8:AJ8,"6"),0)</f>
        <v>0</v>
      </c>
      <c r="BB8" s="62">
        <f>SUM(AV8:BA8)</f>
        <v>0</v>
      </c>
      <c r="BD8" s="178"/>
      <c r="BE8" s="179"/>
      <c r="BF8" s="180"/>
      <c r="BG8" s="165"/>
    </row>
    <row r="9" spans="1:59" x14ac:dyDescent="0.2">
      <c r="A9" s="153" t="s">
        <v>59</v>
      </c>
      <c r="B9" s="64">
        <v>1</v>
      </c>
      <c r="C9" s="91"/>
      <c r="D9" s="92"/>
      <c r="E9" s="92"/>
      <c r="F9" s="93"/>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5"/>
      <c r="AK9" s="96">
        <f>COUNTA(F9:AJ9)</f>
        <v>0</v>
      </c>
      <c r="AL9" s="145">
        <f>AM9</f>
        <v>0</v>
      </c>
      <c r="AM9" s="65">
        <f>AO9-AN9</f>
        <v>0</v>
      </c>
      <c r="AN9" s="65">
        <f>SUM(AT9*BG$12,AZ9*BG$16,BA9*BG$17)</f>
        <v>0</v>
      </c>
      <c r="AO9" s="65">
        <f>SUM(AQ9*BF$9,AR9*BF$10,AS9*BF$11,AT9*BF$12,AV9*BF$13,AW9*BF$13,AX9*BF$14,AY9*BF$15,AZ9*BF$16,BA9*BF$17)</f>
        <v>0</v>
      </c>
      <c r="AP9" s="65">
        <f>(AU9*3000+BB9*3000)</f>
        <v>0</v>
      </c>
      <c r="AQ9" s="66">
        <f t="shared" si="0"/>
        <v>0</v>
      </c>
      <c r="AR9" s="67">
        <f t="shared" si="1"/>
        <v>0</v>
      </c>
      <c r="AS9" s="67">
        <f t="shared" si="2"/>
        <v>0</v>
      </c>
      <c r="AT9" s="68">
        <f t="shared" si="3"/>
        <v>0</v>
      </c>
      <c r="AU9" s="69">
        <f>SUM(AQ9:AT9)</f>
        <v>0</v>
      </c>
      <c r="AV9" s="70">
        <f t="shared" ref="AV9:AV23" si="9">IF(D9&gt;=1,COUNTIF(F9:AJ9,"1"),0)</f>
        <v>0</v>
      </c>
      <c r="AW9" s="70">
        <f t="shared" si="4"/>
        <v>0</v>
      </c>
      <c r="AX9" s="67">
        <f t="shared" si="5"/>
        <v>0</v>
      </c>
      <c r="AY9" s="67">
        <f t="shared" si="6"/>
        <v>0</v>
      </c>
      <c r="AZ9" s="67">
        <f t="shared" si="7"/>
        <v>0</v>
      </c>
      <c r="BA9" s="68">
        <f t="shared" si="8"/>
        <v>0</v>
      </c>
      <c r="BB9" s="71">
        <f>SUM(AV9:BA9)</f>
        <v>0</v>
      </c>
      <c r="BD9" s="166" t="s">
        <v>60</v>
      </c>
      <c r="BE9" s="36" t="s">
        <v>47</v>
      </c>
      <c r="BF9" s="37">
        <v>900</v>
      </c>
      <c r="BG9" s="38">
        <f>IF(BF9&gt;3000,BF9-3000,0)</f>
        <v>0</v>
      </c>
    </row>
    <row r="10" spans="1:59" x14ac:dyDescent="0.2">
      <c r="A10" s="154"/>
      <c r="B10" s="39">
        <v>2</v>
      </c>
      <c r="C10" s="97"/>
      <c r="D10" s="98"/>
      <c r="E10" s="98"/>
      <c r="F10" s="99"/>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1"/>
      <c r="AK10" s="102">
        <f>COUNTA(F10:AJ10)</f>
        <v>0</v>
      </c>
      <c r="AL10" s="143">
        <f>AM10</f>
        <v>0</v>
      </c>
      <c r="AM10" s="40">
        <f t="shared" ref="AM10:AM23" si="10">AO10-AN10</f>
        <v>0</v>
      </c>
      <c r="AN10" s="40">
        <f t="shared" ref="AN10:AN23" si="11">SUM(AT10*BG$12,AZ10*BG$16,BA10*BG$17)</f>
        <v>0</v>
      </c>
      <c r="AO10" s="40">
        <f>SUM(AQ10*BF$9,AR10*BF$10,AS10*BF$11,AT10*BF$12,AV10*BF$13,AW10*BF$13,AX10*BF$14,AY10*BF$15,AZ10*BF$16,BA10*BF$17)</f>
        <v>0</v>
      </c>
      <c r="AP10" s="40">
        <f t="shared" ref="AP10:AP22" si="12">(AU10*3000+BB10*3000)</f>
        <v>0</v>
      </c>
      <c r="AQ10" s="41">
        <f t="shared" si="0"/>
        <v>0</v>
      </c>
      <c r="AR10" s="42">
        <f t="shared" si="1"/>
        <v>0</v>
      </c>
      <c r="AS10" s="42">
        <f t="shared" si="2"/>
        <v>0</v>
      </c>
      <c r="AT10" s="43">
        <f t="shared" si="3"/>
        <v>0</v>
      </c>
      <c r="AU10" s="44">
        <f t="shared" ref="AU10:AU23" si="13">SUM(AQ10:AT10)</f>
        <v>0</v>
      </c>
      <c r="AV10" s="45">
        <f t="shared" si="9"/>
        <v>0</v>
      </c>
      <c r="AW10" s="45">
        <f t="shared" si="4"/>
        <v>0</v>
      </c>
      <c r="AX10" s="42">
        <f t="shared" si="5"/>
        <v>0</v>
      </c>
      <c r="AY10" s="42">
        <f t="shared" si="6"/>
        <v>0</v>
      </c>
      <c r="AZ10" s="42">
        <f t="shared" si="7"/>
        <v>0</v>
      </c>
      <c r="BA10" s="43">
        <f t="shared" si="8"/>
        <v>0</v>
      </c>
      <c r="BB10" s="72">
        <f t="shared" ref="BB10:BB23" si="14">SUM(AV10:BA10)</f>
        <v>0</v>
      </c>
      <c r="BD10" s="167"/>
      <c r="BE10" s="36" t="s">
        <v>48</v>
      </c>
      <c r="BF10" s="37">
        <v>1800</v>
      </c>
      <c r="BG10" s="38">
        <f t="shared" ref="BG10:BG17" si="15">IF(BF10&gt;3000,BF10-3000,0)</f>
        <v>0</v>
      </c>
    </row>
    <row r="11" spans="1:59" x14ac:dyDescent="0.2">
      <c r="A11" s="154"/>
      <c r="B11" s="39">
        <v>3</v>
      </c>
      <c r="C11" s="97"/>
      <c r="D11" s="98"/>
      <c r="E11" s="98"/>
      <c r="F11" s="99"/>
      <c r="G11" s="100"/>
      <c r="H11" s="100"/>
      <c r="I11" s="100"/>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1"/>
      <c r="AK11" s="102">
        <f t="shared" ref="AK11:AK23" si="16">COUNTA(F11:AJ11)</f>
        <v>0</v>
      </c>
      <c r="AL11" s="143">
        <f t="shared" ref="AL11:AL13" si="17">AM11</f>
        <v>0</v>
      </c>
      <c r="AM11" s="40">
        <f t="shared" si="10"/>
        <v>0</v>
      </c>
      <c r="AN11" s="40">
        <f t="shared" si="11"/>
        <v>0</v>
      </c>
      <c r="AO11" s="40">
        <f t="shared" ref="AO11:AO23" si="18">SUM(AQ11*BF$9,AR11*BF$10,AS11*BF$11,AT11*BF$12,AV11*BF$13,AW11*BF$13,AX11*BF$14,AY11*BF$15,AZ11*BF$16,BA11*BF$17)</f>
        <v>0</v>
      </c>
      <c r="AP11" s="40">
        <f t="shared" si="12"/>
        <v>0</v>
      </c>
      <c r="AQ11" s="41">
        <f t="shared" si="0"/>
        <v>0</v>
      </c>
      <c r="AR11" s="42">
        <f t="shared" si="1"/>
        <v>0</v>
      </c>
      <c r="AS11" s="42">
        <f t="shared" si="2"/>
        <v>0</v>
      </c>
      <c r="AT11" s="43">
        <f t="shared" si="3"/>
        <v>0</v>
      </c>
      <c r="AU11" s="44">
        <f t="shared" si="13"/>
        <v>0</v>
      </c>
      <c r="AV11" s="45">
        <f t="shared" si="9"/>
        <v>0</v>
      </c>
      <c r="AW11" s="45">
        <f t="shared" si="4"/>
        <v>0</v>
      </c>
      <c r="AX11" s="42">
        <f t="shared" si="5"/>
        <v>0</v>
      </c>
      <c r="AY11" s="42">
        <f t="shared" si="6"/>
        <v>0</v>
      </c>
      <c r="AZ11" s="42">
        <f t="shared" si="7"/>
        <v>0</v>
      </c>
      <c r="BA11" s="43">
        <f t="shared" si="8"/>
        <v>0</v>
      </c>
      <c r="BB11" s="72">
        <f t="shared" si="14"/>
        <v>0</v>
      </c>
      <c r="BD11" s="167"/>
      <c r="BE11" s="36" t="s">
        <v>49</v>
      </c>
      <c r="BF11" s="37">
        <v>2700</v>
      </c>
      <c r="BG11" s="38">
        <f t="shared" si="15"/>
        <v>0</v>
      </c>
    </row>
    <row r="12" spans="1:59" x14ac:dyDescent="0.2">
      <c r="A12" s="154"/>
      <c r="B12" s="39">
        <v>4</v>
      </c>
      <c r="C12" s="97"/>
      <c r="D12" s="98"/>
      <c r="E12" s="98"/>
      <c r="F12" s="99"/>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1"/>
      <c r="AK12" s="102">
        <f>COUNTA(F12:AJ12)</f>
        <v>0</v>
      </c>
      <c r="AL12" s="143">
        <f t="shared" si="17"/>
        <v>0</v>
      </c>
      <c r="AM12" s="40">
        <f t="shared" si="10"/>
        <v>0</v>
      </c>
      <c r="AN12" s="40">
        <f t="shared" si="11"/>
        <v>0</v>
      </c>
      <c r="AO12" s="40">
        <f t="shared" si="18"/>
        <v>0</v>
      </c>
      <c r="AP12" s="40">
        <f t="shared" si="12"/>
        <v>0</v>
      </c>
      <c r="AQ12" s="41">
        <f t="shared" si="0"/>
        <v>0</v>
      </c>
      <c r="AR12" s="42">
        <f t="shared" si="1"/>
        <v>0</v>
      </c>
      <c r="AS12" s="42">
        <f t="shared" si="2"/>
        <v>0</v>
      </c>
      <c r="AT12" s="43">
        <f t="shared" si="3"/>
        <v>0</v>
      </c>
      <c r="AU12" s="44">
        <f>SUM(AQ12:AT12)</f>
        <v>0</v>
      </c>
      <c r="AV12" s="45">
        <f t="shared" si="9"/>
        <v>0</v>
      </c>
      <c r="AW12" s="45">
        <f t="shared" si="4"/>
        <v>0</v>
      </c>
      <c r="AX12" s="42">
        <f t="shared" si="5"/>
        <v>0</v>
      </c>
      <c r="AY12" s="42">
        <f t="shared" si="6"/>
        <v>0</v>
      </c>
      <c r="AZ12" s="42">
        <f t="shared" si="7"/>
        <v>0</v>
      </c>
      <c r="BA12" s="43">
        <f t="shared" si="8"/>
        <v>0</v>
      </c>
      <c r="BB12" s="72">
        <f t="shared" si="14"/>
        <v>0</v>
      </c>
      <c r="BD12" s="168"/>
      <c r="BE12" s="36" t="s">
        <v>50</v>
      </c>
      <c r="BF12" s="37">
        <v>3600</v>
      </c>
      <c r="BG12" s="38">
        <f t="shared" si="15"/>
        <v>600</v>
      </c>
    </row>
    <row r="13" spans="1:59" x14ac:dyDescent="0.2">
      <c r="A13" s="154"/>
      <c r="B13" s="46">
        <v>5</v>
      </c>
      <c r="C13" s="103"/>
      <c r="D13" s="104"/>
      <c r="E13" s="104"/>
      <c r="F13" s="105"/>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7"/>
      <c r="AK13" s="102">
        <f t="shared" si="16"/>
        <v>0</v>
      </c>
      <c r="AL13" s="142">
        <f t="shared" si="17"/>
        <v>0</v>
      </c>
      <c r="AM13" s="40">
        <f t="shared" si="10"/>
        <v>0</v>
      </c>
      <c r="AN13" s="40">
        <f t="shared" si="11"/>
        <v>0</v>
      </c>
      <c r="AO13" s="40">
        <f t="shared" si="18"/>
        <v>0</v>
      </c>
      <c r="AP13" s="40">
        <f>(AU13*3000+BB13*3000)</f>
        <v>0</v>
      </c>
      <c r="AQ13" s="41">
        <f t="shared" si="0"/>
        <v>0</v>
      </c>
      <c r="AR13" s="42">
        <f t="shared" si="1"/>
        <v>0</v>
      </c>
      <c r="AS13" s="42">
        <f t="shared" si="2"/>
        <v>0</v>
      </c>
      <c r="AT13" s="43">
        <f t="shared" si="3"/>
        <v>0</v>
      </c>
      <c r="AU13" s="44">
        <f t="shared" si="13"/>
        <v>0</v>
      </c>
      <c r="AV13" s="45">
        <f t="shared" si="9"/>
        <v>0</v>
      </c>
      <c r="AW13" s="45">
        <f t="shared" si="4"/>
        <v>0</v>
      </c>
      <c r="AX13" s="42">
        <f t="shared" si="5"/>
        <v>0</v>
      </c>
      <c r="AY13" s="42">
        <f t="shared" si="6"/>
        <v>0</v>
      </c>
      <c r="AZ13" s="42">
        <f t="shared" si="7"/>
        <v>0</v>
      </c>
      <c r="BA13" s="43">
        <f t="shared" si="8"/>
        <v>0</v>
      </c>
      <c r="BB13" s="72">
        <f t="shared" si="14"/>
        <v>0</v>
      </c>
      <c r="BD13" s="166" t="s">
        <v>61</v>
      </c>
      <c r="BE13" s="36" t="s">
        <v>48</v>
      </c>
      <c r="BF13" s="37">
        <v>1250</v>
      </c>
      <c r="BG13" s="38">
        <f t="shared" si="15"/>
        <v>0</v>
      </c>
    </row>
    <row r="14" spans="1:59" x14ac:dyDescent="0.2">
      <c r="A14" s="154"/>
      <c r="B14" s="29">
        <v>6</v>
      </c>
      <c r="C14" s="108"/>
      <c r="D14" s="109"/>
      <c r="E14" s="109"/>
      <c r="F14" s="110"/>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2"/>
      <c r="AK14" s="113">
        <f t="shared" si="16"/>
        <v>0</v>
      </c>
      <c r="AL14" s="30">
        <f>AM14</f>
        <v>0</v>
      </c>
      <c r="AM14" s="30">
        <f t="shared" si="10"/>
        <v>0</v>
      </c>
      <c r="AN14" s="30">
        <f t="shared" si="11"/>
        <v>0</v>
      </c>
      <c r="AO14" s="30">
        <f t="shared" si="18"/>
        <v>0</v>
      </c>
      <c r="AP14" s="30">
        <f t="shared" si="12"/>
        <v>0</v>
      </c>
      <c r="AQ14" s="31">
        <f t="shared" si="0"/>
        <v>0</v>
      </c>
      <c r="AR14" s="32">
        <f t="shared" si="1"/>
        <v>0</v>
      </c>
      <c r="AS14" s="32">
        <f t="shared" si="2"/>
        <v>0</v>
      </c>
      <c r="AT14" s="33">
        <f t="shared" si="3"/>
        <v>0</v>
      </c>
      <c r="AU14" s="34">
        <f t="shared" si="13"/>
        <v>0</v>
      </c>
      <c r="AV14" s="35">
        <f t="shared" si="9"/>
        <v>0</v>
      </c>
      <c r="AW14" s="35">
        <f t="shared" si="4"/>
        <v>0</v>
      </c>
      <c r="AX14" s="32">
        <f t="shared" si="5"/>
        <v>0</v>
      </c>
      <c r="AY14" s="32">
        <f t="shared" si="6"/>
        <v>0</v>
      </c>
      <c r="AZ14" s="32">
        <f t="shared" si="7"/>
        <v>0</v>
      </c>
      <c r="BA14" s="33">
        <f t="shared" si="8"/>
        <v>0</v>
      </c>
      <c r="BB14" s="73">
        <f t="shared" si="14"/>
        <v>0</v>
      </c>
      <c r="BD14" s="167"/>
      <c r="BE14" s="36" t="s">
        <v>49</v>
      </c>
      <c r="BF14" s="37">
        <v>1850</v>
      </c>
      <c r="BG14" s="38">
        <f t="shared" si="15"/>
        <v>0</v>
      </c>
    </row>
    <row r="15" spans="1:59" x14ac:dyDescent="0.2">
      <c r="A15" s="154"/>
      <c r="B15" s="39">
        <v>7</v>
      </c>
      <c r="C15" s="97"/>
      <c r="D15" s="98"/>
      <c r="E15" s="98"/>
      <c r="F15" s="99"/>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1"/>
      <c r="AK15" s="102">
        <f t="shared" si="16"/>
        <v>0</v>
      </c>
      <c r="AL15" s="145">
        <f t="shared" ref="AL15:AL18" si="19">AM15</f>
        <v>0</v>
      </c>
      <c r="AM15" s="40">
        <f t="shared" si="10"/>
        <v>0</v>
      </c>
      <c r="AN15" s="40">
        <f t="shared" si="11"/>
        <v>0</v>
      </c>
      <c r="AO15" s="40">
        <f t="shared" si="18"/>
        <v>0</v>
      </c>
      <c r="AP15" s="40">
        <f t="shared" si="12"/>
        <v>0</v>
      </c>
      <c r="AQ15" s="41">
        <f t="shared" si="0"/>
        <v>0</v>
      </c>
      <c r="AR15" s="42">
        <f t="shared" si="1"/>
        <v>0</v>
      </c>
      <c r="AS15" s="42">
        <f t="shared" si="2"/>
        <v>0</v>
      </c>
      <c r="AT15" s="43">
        <f t="shared" si="3"/>
        <v>0</v>
      </c>
      <c r="AU15" s="44">
        <f t="shared" si="13"/>
        <v>0</v>
      </c>
      <c r="AV15" s="45">
        <f t="shared" si="9"/>
        <v>0</v>
      </c>
      <c r="AW15" s="45">
        <f t="shared" si="4"/>
        <v>0</v>
      </c>
      <c r="AX15" s="42">
        <f t="shared" si="5"/>
        <v>0</v>
      </c>
      <c r="AY15" s="42">
        <f t="shared" si="6"/>
        <v>0</v>
      </c>
      <c r="AZ15" s="42">
        <f t="shared" si="7"/>
        <v>0</v>
      </c>
      <c r="BA15" s="43">
        <f t="shared" si="8"/>
        <v>0</v>
      </c>
      <c r="BB15" s="72">
        <f t="shared" si="14"/>
        <v>0</v>
      </c>
      <c r="BD15" s="167"/>
      <c r="BE15" s="36" t="s">
        <v>50</v>
      </c>
      <c r="BF15" s="37">
        <v>2500</v>
      </c>
      <c r="BG15" s="38">
        <f t="shared" si="15"/>
        <v>0</v>
      </c>
    </row>
    <row r="16" spans="1:59" x14ac:dyDescent="0.2">
      <c r="A16" s="154"/>
      <c r="B16" s="39">
        <v>8</v>
      </c>
      <c r="C16" s="97"/>
      <c r="D16" s="98"/>
      <c r="E16" s="98"/>
      <c r="F16" s="99"/>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1"/>
      <c r="AK16" s="102">
        <f t="shared" si="16"/>
        <v>0</v>
      </c>
      <c r="AL16" s="143">
        <f t="shared" si="19"/>
        <v>0</v>
      </c>
      <c r="AM16" s="40">
        <f t="shared" si="10"/>
        <v>0</v>
      </c>
      <c r="AN16" s="40">
        <f t="shared" si="11"/>
        <v>0</v>
      </c>
      <c r="AO16" s="40">
        <f t="shared" si="18"/>
        <v>0</v>
      </c>
      <c r="AP16" s="40">
        <f t="shared" si="12"/>
        <v>0</v>
      </c>
      <c r="AQ16" s="41">
        <f t="shared" si="0"/>
        <v>0</v>
      </c>
      <c r="AR16" s="42">
        <f t="shared" si="1"/>
        <v>0</v>
      </c>
      <c r="AS16" s="42">
        <f t="shared" si="2"/>
        <v>0</v>
      </c>
      <c r="AT16" s="43">
        <f t="shared" si="3"/>
        <v>0</v>
      </c>
      <c r="AU16" s="44">
        <f t="shared" si="13"/>
        <v>0</v>
      </c>
      <c r="AV16" s="45">
        <f t="shared" si="9"/>
        <v>0</v>
      </c>
      <c r="AW16" s="45">
        <f t="shared" si="4"/>
        <v>0</v>
      </c>
      <c r="AX16" s="42">
        <f t="shared" si="5"/>
        <v>0</v>
      </c>
      <c r="AY16" s="42">
        <f t="shared" si="6"/>
        <v>0</v>
      </c>
      <c r="AZ16" s="42">
        <f t="shared" si="7"/>
        <v>0</v>
      </c>
      <c r="BA16" s="43">
        <f t="shared" si="8"/>
        <v>0</v>
      </c>
      <c r="BB16" s="72">
        <f t="shared" si="14"/>
        <v>0</v>
      </c>
      <c r="BD16" s="167"/>
      <c r="BE16" s="36" t="s">
        <v>52</v>
      </c>
      <c r="BF16" s="37">
        <v>3300</v>
      </c>
      <c r="BG16" s="38">
        <f t="shared" si="15"/>
        <v>300</v>
      </c>
    </row>
    <row r="17" spans="1:59" x14ac:dyDescent="0.2">
      <c r="A17" s="154"/>
      <c r="B17" s="39">
        <v>9</v>
      </c>
      <c r="C17" s="97"/>
      <c r="D17" s="98"/>
      <c r="E17" s="98"/>
      <c r="F17" s="99"/>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1"/>
      <c r="AK17" s="102">
        <f t="shared" si="16"/>
        <v>0</v>
      </c>
      <c r="AL17" s="40">
        <f t="shared" si="19"/>
        <v>0</v>
      </c>
      <c r="AM17" s="40">
        <f t="shared" si="10"/>
        <v>0</v>
      </c>
      <c r="AN17" s="40">
        <f t="shared" si="11"/>
        <v>0</v>
      </c>
      <c r="AO17" s="40">
        <f t="shared" si="18"/>
        <v>0</v>
      </c>
      <c r="AP17" s="40">
        <f t="shared" si="12"/>
        <v>0</v>
      </c>
      <c r="AQ17" s="41">
        <f t="shared" si="0"/>
        <v>0</v>
      </c>
      <c r="AR17" s="42">
        <f t="shared" si="1"/>
        <v>0</v>
      </c>
      <c r="AS17" s="42">
        <f t="shared" si="2"/>
        <v>0</v>
      </c>
      <c r="AT17" s="43">
        <f t="shared" si="3"/>
        <v>0</v>
      </c>
      <c r="AU17" s="44">
        <f t="shared" si="13"/>
        <v>0</v>
      </c>
      <c r="AV17" s="45">
        <f t="shared" si="9"/>
        <v>0</v>
      </c>
      <c r="AW17" s="45">
        <f t="shared" si="4"/>
        <v>0</v>
      </c>
      <c r="AX17" s="42">
        <f t="shared" si="5"/>
        <v>0</v>
      </c>
      <c r="AY17" s="42">
        <f t="shared" si="6"/>
        <v>0</v>
      </c>
      <c r="AZ17" s="42">
        <f t="shared" si="7"/>
        <v>0</v>
      </c>
      <c r="BA17" s="43">
        <f t="shared" si="8"/>
        <v>0</v>
      </c>
      <c r="BB17" s="72">
        <f t="shared" si="14"/>
        <v>0</v>
      </c>
      <c r="BD17" s="168"/>
      <c r="BE17" s="36" t="s">
        <v>53</v>
      </c>
      <c r="BF17" s="37">
        <v>4100</v>
      </c>
      <c r="BG17" s="38">
        <f t="shared" si="15"/>
        <v>1100</v>
      </c>
    </row>
    <row r="18" spans="1:59" x14ac:dyDescent="0.2">
      <c r="A18" s="154"/>
      <c r="B18" s="46">
        <v>10</v>
      </c>
      <c r="C18" s="103"/>
      <c r="D18" s="104"/>
      <c r="E18" s="104"/>
      <c r="F18" s="105"/>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7"/>
      <c r="AK18" s="102">
        <f t="shared" si="16"/>
        <v>0</v>
      </c>
      <c r="AL18" s="144">
        <f t="shared" si="19"/>
        <v>0</v>
      </c>
      <c r="AM18" s="40">
        <f t="shared" si="10"/>
        <v>0</v>
      </c>
      <c r="AN18" s="40">
        <f t="shared" si="11"/>
        <v>0</v>
      </c>
      <c r="AO18" s="40">
        <f t="shared" si="18"/>
        <v>0</v>
      </c>
      <c r="AP18" s="40">
        <f>(AU18*3000+BB18*3000)</f>
        <v>0</v>
      </c>
      <c r="AQ18" s="41">
        <f t="shared" si="0"/>
        <v>0</v>
      </c>
      <c r="AR18" s="42">
        <f t="shared" si="1"/>
        <v>0</v>
      </c>
      <c r="AS18" s="42">
        <f t="shared" si="2"/>
        <v>0</v>
      </c>
      <c r="AT18" s="43">
        <f t="shared" si="3"/>
        <v>0</v>
      </c>
      <c r="AU18" s="44">
        <f t="shared" si="13"/>
        <v>0</v>
      </c>
      <c r="AV18" s="45">
        <f t="shared" si="9"/>
        <v>0</v>
      </c>
      <c r="AW18" s="45">
        <f t="shared" si="4"/>
        <v>0</v>
      </c>
      <c r="AX18" s="42">
        <f t="shared" si="5"/>
        <v>0</v>
      </c>
      <c r="AY18" s="42">
        <f t="shared" si="6"/>
        <v>0</v>
      </c>
      <c r="AZ18" s="42">
        <f t="shared" si="7"/>
        <v>0</v>
      </c>
      <c r="BA18" s="43">
        <f t="shared" si="8"/>
        <v>0</v>
      </c>
      <c r="BB18" s="72">
        <f t="shared" si="14"/>
        <v>0</v>
      </c>
    </row>
    <row r="19" spans="1:59" x14ac:dyDescent="0.2">
      <c r="A19" s="154"/>
      <c r="B19" s="29">
        <v>11</v>
      </c>
      <c r="C19" s="108"/>
      <c r="D19" s="109"/>
      <c r="E19" s="109"/>
      <c r="F19" s="110"/>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2"/>
      <c r="AK19" s="113">
        <f t="shared" si="16"/>
        <v>0</v>
      </c>
      <c r="AL19" s="30">
        <f>AM19</f>
        <v>0</v>
      </c>
      <c r="AM19" s="30">
        <f t="shared" si="10"/>
        <v>0</v>
      </c>
      <c r="AN19" s="30">
        <f t="shared" si="11"/>
        <v>0</v>
      </c>
      <c r="AO19" s="30">
        <f t="shared" si="18"/>
        <v>0</v>
      </c>
      <c r="AP19" s="30">
        <f t="shared" si="12"/>
        <v>0</v>
      </c>
      <c r="AQ19" s="31">
        <f t="shared" si="0"/>
        <v>0</v>
      </c>
      <c r="AR19" s="32">
        <f t="shared" si="1"/>
        <v>0</v>
      </c>
      <c r="AS19" s="32">
        <f t="shared" si="2"/>
        <v>0</v>
      </c>
      <c r="AT19" s="33">
        <f t="shared" si="3"/>
        <v>0</v>
      </c>
      <c r="AU19" s="34">
        <f t="shared" si="13"/>
        <v>0</v>
      </c>
      <c r="AV19" s="35">
        <f t="shared" si="9"/>
        <v>0</v>
      </c>
      <c r="AW19" s="35">
        <f t="shared" si="4"/>
        <v>0</v>
      </c>
      <c r="AX19" s="32">
        <f t="shared" si="5"/>
        <v>0</v>
      </c>
      <c r="AY19" s="32">
        <f t="shared" si="6"/>
        <v>0</v>
      </c>
      <c r="AZ19" s="32">
        <f t="shared" si="7"/>
        <v>0</v>
      </c>
      <c r="BA19" s="33">
        <f t="shared" si="8"/>
        <v>0</v>
      </c>
      <c r="BB19" s="73">
        <f t="shared" si="14"/>
        <v>0</v>
      </c>
    </row>
    <row r="20" spans="1:59" x14ac:dyDescent="0.2">
      <c r="A20" s="154"/>
      <c r="B20" s="39">
        <v>12</v>
      </c>
      <c r="C20" s="97"/>
      <c r="D20" s="98"/>
      <c r="E20" s="98"/>
      <c r="F20" s="99"/>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1"/>
      <c r="AK20" s="102">
        <f t="shared" si="16"/>
        <v>0</v>
      </c>
      <c r="AL20" s="145">
        <f t="shared" ref="AL20:AL23" si="20">AM20</f>
        <v>0</v>
      </c>
      <c r="AM20" s="40">
        <f t="shared" si="10"/>
        <v>0</v>
      </c>
      <c r="AN20" s="40">
        <f t="shared" si="11"/>
        <v>0</v>
      </c>
      <c r="AO20" s="40">
        <f t="shared" si="18"/>
        <v>0</v>
      </c>
      <c r="AP20" s="40">
        <f t="shared" si="12"/>
        <v>0</v>
      </c>
      <c r="AQ20" s="41">
        <f t="shared" si="0"/>
        <v>0</v>
      </c>
      <c r="AR20" s="42">
        <f t="shared" si="1"/>
        <v>0</v>
      </c>
      <c r="AS20" s="42">
        <f t="shared" si="2"/>
        <v>0</v>
      </c>
      <c r="AT20" s="43">
        <f t="shared" si="3"/>
        <v>0</v>
      </c>
      <c r="AU20" s="44">
        <f t="shared" si="13"/>
        <v>0</v>
      </c>
      <c r="AV20" s="45">
        <f t="shared" si="9"/>
        <v>0</v>
      </c>
      <c r="AW20" s="45">
        <f t="shared" si="4"/>
        <v>0</v>
      </c>
      <c r="AX20" s="42">
        <f t="shared" si="5"/>
        <v>0</v>
      </c>
      <c r="AY20" s="42">
        <f t="shared" si="6"/>
        <v>0</v>
      </c>
      <c r="AZ20" s="42">
        <f t="shared" si="7"/>
        <v>0</v>
      </c>
      <c r="BA20" s="43">
        <f t="shared" si="8"/>
        <v>0</v>
      </c>
      <c r="BB20" s="72">
        <f t="shared" si="14"/>
        <v>0</v>
      </c>
    </row>
    <row r="21" spans="1:59" x14ac:dyDescent="0.2">
      <c r="A21" s="154"/>
      <c r="B21" s="39">
        <v>13</v>
      </c>
      <c r="C21" s="97"/>
      <c r="D21" s="98"/>
      <c r="E21" s="98"/>
      <c r="F21" s="99"/>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1"/>
      <c r="AK21" s="102">
        <f t="shared" si="16"/>
        <v>0</v>
      </c>
      <c r="AL21" s="40">
        <f t="shared" si="20"/>
        <v>0</v>
      </c>
      <c r="AM21" s="40">
        <f t="shared" si="10"/>
        <v>0</v>
      </c>
      <c r="AN21" s="40">
        <f t="shared" si="11"/>
        <v>0</v>
      </c>
      <c r="AO21" s="40">
        <f t="shared" si="18"/>
        <v>0</v>
      </c>
      <c r="AP21" s="40">
        <f t="shared" si="12"/>
        <v>0</v>
      </c>
      <c r="AQ21" s="41">
        <f t="shared" si="0"/>
        <v>0</v>
      </c>
      <c r="AR21" s="42">
        <f t="shared" si="1"/>
        <v>0</v>
      </c>
      <c r="AS21" s="42">
        <f t="shared" si="2"/>
        <v>0</v>
      </c>
      <c r="AT21" s="43">
        <f t="shared" si="3"/>
        <v>0</v>
      </c>
      <c r="AU21" s="44">
        <f t="shared" si="13"/>
        <v>0</v>
      </c>
      <c r="AV21" s="45">
        <f t="shared" si="9"/>
        <v>0</v>
      </c>
      <c r="AW21" s="45">
        <f t="shared" si="4"/>
        <v>0</v>
      </c>
      <c r="AX21" s="42">
        <f t="shared" si="5"/>
        <v>0</v>
      </c>
      <c r="AY21" s="42">
        <f t="shared" si="6"/>
        <v>0</v>
      </c>
      <c r="AZ21" s="42">
        <f t="shared" si="7"/>
        <v>0</v>
      </c>
      <c r="BA21" s="43">
        <f t="shared" si="8"/>
        <v>0</v>
      </c>
      <c r="BB21" s="72">
        <f t="shared" si="14"/>
        <v>0</v>
      </c>
    </row>
    <row r="22" spans="1:59" x14ac:dyDescent="0.2">
      <c r="A22" s="154"/>
      <c r="B22" s="39">
        <v>14</v>
      </c>
      <c r="C22" s="97"/>
      <c r="D22" s="98"/>
      <c r="E22" s="98"/>
      <c r="F22" s="99"/>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1"/>
      <c r="AK22" s="102">
        <f t="shared" si="16"/>
        <v>0</v>
      </c>
      <c r="AL22" s="145">
        <f t="shared" si="20"/>
        <v>0</v>
      </c>
      <c r="AM22" s="40">
        <f t="shared" si="10"/>
        <v>0</v>
      </c>
      <c r="AN22" s="40">
        <f t="shared" si="11"/>
        <v>0</v>
      </c>
      <c r="AO22" s="40">
        <f t="shared" si="18"/>
        <v>0</v>
      </c>
      <c r="AP22" s="40">
        <f t="shared" si="12"/>
        <v>0</v>
      </c>
      <c r="AQ22" s="41">
        <f t="shared" si="0"/>
        <v>0</v>
      </c>
      <c r="AR22" s="42">
        <f t="shared" si="1"/>
        <v>0</v>
      </c>
      <c r="AS22" s="42">
        <f t="shared" si="2"/>
        <v>0</v>
      </c>
      <c r="AT22" s="43">
        <f t="shared" si="3"/>
        <v>0</v>
      </c>
      <c r="AU22" s="44">
        <f t="shared" si="13"/>
        <v>0</v>
      </c>
      <c r="AV22" s="45">
        <f t="shared" si="9"/>
        <v>0</v>
      </c>
      <c r="AW22" s="45">
        <f t="shared" si="4"/>
        <v>0</v>
      </c>
      <c r="AX22" s="42">
        <f t="shared" si="5"/>
        <v>0</v>
      </c>
      <c r="AY22" s="42">
        <f t="shared" si="6"/>
        <v>0</v>
      </c>
      <c r="AZ22" s="42">
        <f t="shared" si="7"/>
        <v>0</v>
      </c>
      <c r="BA22" s="43">
        <f t="shared" si="8"/>
        <v>0</v>
      </c>
      <c r="BB22" s="72">
        <f t="shared" si="14"/>
        <v>0</v>
      </c>
      <c r="BC22" s="47"/>
    </row>
    <row r="23" spans="1:59" ht="20.5" thickBot="1" x14ac:dyDescent="0.25">
      <c r="A23" s="154"/>
      <c r="B23" s="46">
        <v>15</v>
      </c>
      <c r="C23" s="103"/>
      <c r="D23" s="104"/>
      <c r="E23" s="104"/>
      <c r="F23" s="105"/>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7"/>
      <c r="AK23" s="102">
        <f t="shared" si="16"/>
        <v>0</v>
      </c>
      <c r="AL23" s="143">
        <f t="shared" si="20"/>
        <v>0</v>
      </c>
      <c r="AM23" s="40">
        <f t="shared" si="10"/>
        <v>0</v>
      </c>
      <c r="AN23" s="40">
        <f t="shared" si="11"/>
        <v>0</v>
      </c>
      <c r="AO23" s="40">
        <f t="shared" si="18"/>
        <v>0</v>
      </c>
      <c r="AP23" s="40">
        <f>(AU23*3000+BB23*3000)</f>
        <v>0</v>
      </c>
      <c r="AQ23" s="41">
        <f t="shared" si="0"/>
        <v>0</v>
      </c>
      <c r="AR23" s="42">
        <f t="shared" si="1"/>
        <v>0</v>
      </c>
      <c r="AS23" s="42">
        <f t="shared" si="2"/>
        <v>0</v>
      </c>
      <c r="AT23" s="43">
        <f t="shared" si="3"/>
        <v>0</v>
      </c>
      <c r="AU23" s="44">
        <f t="shared" si="13"/>
        <v>0</v>
      </c>
      <c r="AV23" s="45">
        <f t="shared" si="9"/>
        <v>0</v>
      </c>
      <c r="AW23" s="45">
        <f t="shared" si="4"/>
        <v>0</v>
      </c>
      <c r="AX23" s="42">
        <f t="shared" si="5"/>
        <v>0</v>
      </c>
      <c r="AY23" s="42">
        <f t="shared" si="6"/>
        <v>0</v>
      </c>
      <c r="AZ23" s="42">
        <f t="shared" si="7"/>
        <v>0</v>
      </c>
      <c r="BA23" s="43">
        <f t="shared" si="8"/>
        <v>0</v>
      </c>
      <c r="BB23" s="72">
        <f t="shared" si="14"/>
        <v>0</v>
      </c>
      <c r="BC23" s="47"/>
    </row>
    <row r="24" spans="1:59" ht="21" thickTop="1" thickBot="1" x14ac:dyDescent="0.25">
      <c r="A24" s="155"/>
      <c r="B24" s="161" t="s">
        <v>62</v>
      </c>
      <c r="C24" s="162"/>
      <c r="D24" s="162"/>
      <c r="E24" s="162"/>
      <c r="F24" s="74">
        <f>COUNTA(F9:F23)</f>
        <v>0</v>
      </c>
      <c r="G24" s="74">
        <f t="shared" ref="G24:AJ24" si="21">COUNTA(G9:G23)</f>
        <v>0</v>
      </c>
      <c r="H24" s="74">
        <f t="shared" si="21"/>
        <v>0</v>
      </c>
      <c r="I24" s="74">
        <f t="shared" si="21"/>
        <v>0</v>
      </c>
      <c r="J24" s="74">
        <f t="shared" si="21"/>
        <v>0</v>
      </c>
      <c r="K24" s="74">
        <f t="shared" si="21"/>
        <v>0</v>
      </c>
      <c r="L24" s="74">
        <f t="shared" si="21"/>
        <v>0</v>
      </c>
      <c r="M24" s="74">
        <f t="shared" si="21"/>
        <v>0</v>
      </c>
      <c r="N24" s="74">
        <f t="shared" si="21"/>
        <v>0</v>
      </c>
      <c r="O24" s="74">
        <f t="shared" si="21"/>
        <v>0</v>
      </c>
      <c r="P24" s="74">
        <f t="shared" si="21"/>
        <v>0</v>
      </c>
      <c r="Q24" s="74">
        <f t="shared" si="21"/>
        <v>0</v>
      </c>
      <c r="R24" s="74">
        <f t="shared" si="21"/>
        <v>0</v>
      </c>
      <c r="S24" s="74">
        <f t="shared" si="21"/>
        <v>0</v>
      </c>
      <c r="T24" s="74">
        <f t="shared" si="21"/>
        <v>0</v>
      </c>
      <c r="U24" s="74">
        <f t="shared" si="21"/>
        <v>0</v>
      </c>
      <c r="V24" s="74">
        <f t="shared" si="21"/>
        <v>0</v>
      </c>
      <c r="W24" s="74">
        <f t="shared" si="21"/>
        <v>0</v>
      </c>
      <c r="X24" s="74">
        <f t="shared" si="21"/>
        <v>0</v>
      </c>
      <c r="Y24" s="74">
        <f t="shared" si="21"/>
        <v>0</v>
      </c>
      <c r="Z24" s="74">
        <f t="shared" si="21"/>
        <v>0</v>
      </c>
      <c r="AA24" s="74">
        <f t="shared" si="21"/>
        <v>0</v>
      </c>
      <c r="AB24" s="74">
        <f t="shared" si="21"/>
        <v>0</v>
      </c>
      <c r="AC24" s="74">
        <f t="shared" si="21"/>
        <v>0</v>
      </c>
      <c r="AD24" s="74">
        <f t="shared" si="21"/>
        <v>0</v>
      </c>
      <c r="AE24" s="74">
        <f t="shared" si="21"/>
        <v>0</v>
      </c>
      <c r="AF24" s="74">
        <f t="shared" si="21"/>
        <v>0</v>
      </c>
      <c r="AG24" s="74">
        <f t="shared" si="21"/>
        <v>0</v>
      </c>
      <c r="AH24" s="74">
        <f t="shared" si="21"/>
        <v>0</v>
      </c>
      <c r="AI24" s="74">
        <f t="shared" si="21"/>
        <v>0</v>
      </c>
      <c r="AJ24" s="74">
        <f t="shared" si="21"/>
        <v>0</v>
      </c>
      <c r="AK24" s="74">
        <f>SUM(AK9:AK23)</f>
        <v>0</v>
      </c>
      <c r="AL24" s="148">
        <f>SUM(AL9:AL23)</f>
        <v>0</v>
      </c>
      <c r="AM24" s="75">
        <f t="shared" ref="AM24:BB24" si="22">SUM(AM9:AM23)</f>
        <v>0</v>
      </c>
      <c r="AN24" s="75">
        <f t="shared" si="22"/>
        <v>0</v>
      </c>
      <c r="AO24" s="75">
        <f t="shared" si="22"/>
        <v>0</v>
      </c>
      <c r="AP24" s="75">
        <f t="shared" si="22"/>
        <v>0</v>
      </c>
      <c r="AQ24" s="76">
        <f t="shared" si="22"/>
        <v>0</v>
      </c>
      <c r="AR24" s="76">
        <f t="shared" si="22"/>
        <v>0</v>
      </c>
      <c r="AS24" s="76">
        <f t="shared" si="22"/>
        <v>0</v>
      </c>
      <c r="AT24" s="76">
        <f t="shared" si="22"/>
        <v>0</v>
      </c>
      <c r="AU24" s="76">
        <f t="shared" si="22"/>
        <v>0</v>
      </c>
      <c r="AV24" s="76">
        <f t="shared" si="22"/>
        <v>0</v>
      </c>
      <c r="AW24" s="76">
        <f t="shared" si="22"/>
        <v>0</v>
      </c>
      <c r="AX24" s="76">
        <f t="shared" si="22"/>
        <v>0</v>
      </c>
      <c r="AY24" s="76">
        <f t="shared" si="22"/>
        <v>0</v>
      </c>
      <c r="AZ24" s="76">
        <f t="shared" si="22"/>
        <v>0</v>
      </c>
      <c r="BA24" s="76">
        <f t="shared" si="22"/>
        <v>0</v>
      </c>
      <c r="BB24" s="77">
        <f t="shared" si="22"/>
        <v>0</v>
      </c>
      <c r="BC24" s="1"/>
    </row>
    <row r="25" spans="1:59" x14ac:dyDescent="0.2">
      <c r="A25" s="153" t="s">
        <v>63</v>
      </c>
      <c r="B25" s="64">
        <v>1</v>
      </c>
      <c r="C25" s="91"/>
      <c r="D25" s="92"/>
      <c r="E25" s="92"/>
      <c r="F25" s="93"/>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5"/>
      <c r="AK25" s="96">
        <f>COUNTA(F25:AJ25)</f>
        <v>0</v>
      </c>
      <c r="AL25" s="65">
        <f>AM25</f>
        <v>0</v>
      </c>
      <c r="AM25" s="65">
        <f>AO25-AN25</f>
        <v>0</v>
      </c>
      <c r="AN25" s="65">
        <f>SUM(AT25*BG$12,AZ25*BG$16,BA25*BG$17)</f>
        <v>0</v>
      </c>
      <c r="AO25" s="65">
        <f>SUM(AQ25*BF$9,AR25*BF$10,AS25*BF$11,AT25*BF$12,AV25*BF$13,AW25*BF$13,AX25*BF$14,AY25*BF$15,AZ25*BF$16,BA25*BF$17)</f>
        <v>0</v>
      </c>
      <c r="AP25" s="65">
        <f t="shared" ref="AP25:AP39" si="23">(AU25*3000+BB25*3000)</f>
        <v>0</v>
      </c>
      <c r="AQ25" s="66">
        <f t="shared" ref="AQ25:AQ39" si="24">IF(D25=0,COUNTIF(F25:AJ25,"1"),0)</f>
        <v>0</v>
      </c>
      <c r="AR25" s="67">
        <f t="shared" ref="AR25:AR39" si="25">IF(D25=0,COUNTIF(F25:AJ25,"2"),0)</f>
        <v>0</v>
      </c>
      <c r="AS25" s="67">
        <f t="shared" ref="AS25:AS39" si="26">IF(D25=0,COUNTIF(F25:AJ25,"3"),0)</f>
        <v>0</v>
      </c>
      <c r="AT25" s="68">
        <f t="shared" ref="AT25:AT39" si="27">IF(D25=0,COUNTIF(F25:AJ25,"4"),0)</f>
        <v>0</v>
      </c>
      <c r="AU25" s="69">
        <f>SUM(AQ25:AT25)</f>
        <v>0</v>
      </c>
      <c r="AV25" s="70">
        <f t="shared" ref="AV25:AV39" si="28">IF(D25&gt;=1,COUNTIF(F25:AJ25,"1"),0)</f>
        <v>0</v>
      </c>
      <c r="AW25" s="70">
        <f t="shared" ref="AW25:AW39" si="29">IF(D25&gt;=1,COUNTIF(F25:AJ25,"2"),0)</f>
        <v>0</v>
      </c>
      <c r="AX25" s="67">
        <f t="shared" ref="AX25:AX39" si="30">IF(D25&gt;=1,COUNTIF(F25:AJ25,"3"),0)</f>
        <v>0</v>
      </c>
      <c r="AY25" s="67">
        <f t="shared" ref="AY25:AY39" si="31">IF(D25&gt;=1,COUNTIF(F25:AJ25,"4"),0)</f>
        <v>0</v>
      </c>
      <c r="AZ25" s="67">
        <f t="shared" ref="AZ25:AZ39" si="32">IF(D25&gt;=1,COUNTIF(F25:AJ25,"5"),0)</f>
        <v>0</v>
      </c>
      <c r="BA25" s="68">
        <f t="shared" ref="BA25:BA39" si="33">IF(D25&gt;=1,COUNTIF(F25:AJ25,"6"),0)</f>
        <v>0</v>
      </c>
      <c r="BB25" s="71">
        <f>SUM(AV25:BA25)</f>
        <v>0</v>
      </c>
      <c r="BD25" s="160"/>
      <c r="BE25" s="2"/>
      <c r="BF25" s="54"/>
      <c r="BG25" s="55"/>
    </row>
    <row r="26" spans="1:59" x14ac:dyDescent="0.2">
      <c r="A26" s="154"/>
      <c r="B26" s="39">
        <v>2</v>
      </c>
      <c r="C26" s="97"/>
      <c r="D26" s="98"/>
      <c r="E26" s="98"/>
      <c r="F26" s="99"/>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1"/>
      <c r="AK26" s="102">
        <f>COUNTA(F26:AJ26)</f>
        <v>0</v>
      </c>
      <c r="AL26" s="143">
        <f>AM26</f>
        <v>0</v>
      </c>
      <c r="AM26" s="40">
        <f t="shared" ref="AM26:AM39" si="34">AO26-AN26</f>
        <v>0</v>
      </c>
      <c r="AN26" s="40">
        <f t="shared" ref="AN26:AN39" si="35">SUM(AT26*BG$12,AZ26*BG$16,BA26*BG$17)</f>
        <v>0</v>
      </c>
      <c r="AO26" s="40">
        <f>SUM(AQ26*BF$9,AR26*BF$10,AS26*BF$11,AT26*BF$12,AV26*BF$13,AW26*BF$13,AX26*BF$14,AY26*BF$15,AZ26*BF$16,BA26*BF$17)</f>
        <v>0</v>
      </c>
      <c r="AP26" s="40">
        <f t="shared" si="23"/>
        <v>0</v>
      </c>
      <c r="AQ26" s="41">
        <f t="shared" si="24"/>
        <v>0</v>
      </c>
      <c r="AR26" s="42">
        <f t="shared" si="25"/>
        <v>0</v>
      </c>
      <c r="AS26" s="42">
        <f t="shared" si="26"/>
        <v>0</v>
      </c>
      <c r="AT26" s="43">
        <f t="shared" si="27"/>
        <v>0</v>
      </c>
      <c r="AU26" s="44">
        <f>SUM(AQ26:AT26)</f>
        <v>0</v>
      </c>
      <c r="AV26" s="45">
        <f t="shared" si="28"/>
        <v>0</v>
      </c>
      <c r="AW26" s="45">
        <f t="shared" si="29"/>
        <v>0</v>
      </c>
      <c r="AX26" s="42">
        <f t="shared" si="30"/>
        <v>0</v>
      </c>
      <c r="AY26" s="42">
        <f t="shared" si="31"/>
        <v>0</v>
      </c>
      <c r="AZ26" s="42">
        <f t="shared" si="32"/>
        <v>0</v>
      </c>
      <c r="BA26" s="43">
        <f t="shared" si="33"/>
        <v>0</v>
      </c>
      <c r="BB26" s="72">
        <f t="shared" ref="BB26:BB39" si="36">SUM(AV26:BA26)</f>
        <v>0</v>
      </c>
      <c r="BD26" s="160"/>
      <c r="BE26" s="2"/>
      <c r="BF26" s="54"/>
      <c r="BG26" s="55"/>
    </row>
    <row r="27" spans="1:59" x14ac:dyDescent="0.2">
      <c r="A27" s="154"/>
      <c r="B27" s="39">
        <v>3</v>
      </c>
      <c r="C27" s="97"/>
      <c r="D27" s="98"/>
      <c r="E27" s="98"/>
      <c r="F27" s="99"/>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1"/>
      <c r="AK27" s="102">
        <f>COUNTA(F27:AJ27)</f>
        <v>0</v>
      </c>
      <c r="AL27" s="143">
        <f t="shared" ref="AL27:AL29" si="37">AM27</f>
        <v>0</v>
      </c>
      <c r="AM27" s="40">
        <f t="shared" si="34"/>
        <v>0</v>
      </c>
      <c r="AN27" s="40">
        <f t="shared" si="35"/>
        <v>0</v>
      </c>
      <c r="AO27" s="40">
        <f t="shared" ref="AO27:AO37" si="38">SUM(AQ27*BF$9,AR27*BF$10,AS27*BF$11,AT27*BF$12,AV27*BF$13,AW27*BF$13,AX27*BF$14,AY27*BF$15,AZ27*BF$16,BA27*BF$17)</f>
        <v>0</v>
      </c>
      <c r="AP27" s="40">
        <f t="shared" si="23"/>
        <v>0</v>
      </c>
      <c r="AQ27" s="41">
        <f t="shared" si="24"/>
        <v>0</v>
      </c>
      <c r="AR27" s="42">
        <f t="shared" si="25"/>
        <v>0</v>
      </c>
      <c r="AS27" s="42">
        <f t="shared" si="26"/>
        <v>0</v>
      </c>
      <c r="AT27" s="43">
        <f t="shared" si="27"/>
        <v>0</v>
      </c>
      <c r="AU27" s="44">
        <f>SUM(AQ27:AT27)</f>
        <v>0</v>
      </c>
      <c r="AV27" s="45">
        <f t="shared" si="28"/>
        <v>0</v>
      </c>
      <c r="AW27" s="45">
        <f t="shared" si="29"/>
        <v>0</v>
      </c>
      <c r="AX27" s="42">
        <f t="shared" si="30"/>
        <v>0</v>
      </c>
      <c r="AY27" s="42">
        <f t="shared" si="31"/>
        <v>0</v>
      </c>
      <c r="AZ27" s="42">
        <f t="shared" si="32"/>
        <v>0</v>
      </c>
      <c r="BA27" s="43">
        <f t="shared" si="33"/>
        <v>0</v>
      </c>
      <c r="BB27" s="72">
        <f t="shared" si="36"/>
        <v>0</v>
      </c>
      <c r="BD27" s="160"/>
      <c r="BE27" s="2"/>
      <c r="BF27" s="54"/>
      <c r="BG27" s="55"/>
    </row>
    <row r="28" spans="1:59" x14ac:dyDescent="0.2">
      <c r="A28" s="154"/>
      <c r="B28" s="39">
        <v>4</v>
      </c>
      <c r="C28" s="97"/>
      <c r="D28" s="98"/>
      <c r="E28" s="98"/>
      <c r="F28" s="99"/>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1"/>
      <c r="AK28" s="102">
        <f>COUNTA(F28:AJ28)</f>
        <v>0</v>
      </c>
      <c r="AL28" s="143">
        <f t="shared" si="37"/>
        <v>0</v>
      </c>
      <c r="AM28" s="40">
        <f t="shared" si="34"/>
        <v>0</v>
      </c>
      <c r="AN28" s="40">
        <f t="shared" si="35"/>
        <v>0</v>
      </c>
      <c r="AO28" s="40">
        <f t="shared" si="38"/>
        <v>0</v>
      </c>
      <c r="AP28" s="40">
        <f t="shared" si="23"/>
        <v>0</v>
      </c>
      <c r="AQ28" s="41">
        <f t="shared" si="24"/>
        <v>0</v>
      </c>
      <c r="AR28" s="42">
        <f t="shared" si="25"/>
        <v>0</v>
      </c>
      <c r="AS28" s="42">
        <f t="shared" si="26"/>
        <v>0</v>
      </c>
      <c r="AT28" s="43">
        <f t="shared" si="27"/>
        <v>0</v>
      </c>
      <c r="AU28" s="44">
        <f>SUM(AQ28:AT28)</f>
        <v>0</v>
      </c>
      <c r="AV28" s="45">
        <f t="shared" si="28"/>
        <v>0</v>
      </c>
      <c r="AW28" s="45">
        <f t="shared" si="29"/>
        <v>0</v>
      </c>
      <c r="AX28" s="42">
        <f t="shared" si="30"/>
        <v>0</v>
      </c>
      <c r="AY28" s="42">
        <f t="shared" si="31"/>
        <v>0</v>
      </c>
      <c r="AZ28" s="42">
        <f t="shared" si="32"/>
        <v>0</v>
      </c>
      <c r="BA28" s="43">
        <f t="shared" si="33"/>
        <v>0</v>
      </c>
      <c r="BB28" s="72">
        <f t="shared" si="36"/>
        <v>0</v>
      </c>
      <c r="BD28" s="160"/>
      <c r="BE28" s="2"/>
      <c r="BF28" s="54"/>
      <c r="BG28" s="55"/>
    </row>
    <row r="29" spans="1:59" x14ac:dyDescent="0.2">
      <c r="A29" s="154"/>
      <c r="B29" s="46">
        <v>5</v>
      </c>
      <c r="C29" s="103"/>
      <c r="D29" s="104"/>
      <c r="E29" s="104"/>
      <c r="F29" s="105"/>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7"/>
      <c r="AK29" s="102">
        <f t="shared" ref="AK29:AK39" si="39">COUNTA(F29:AJ29)</f>
        <v>0</v>
      </c>
      <c r="AL29" s="142">
        <f t="shared" si="37"/>
        <v>0</v>
      </c>
      <c r="AM29" s="40">
        <f t="shared" si="34"/>
        <v>0</v>
      </c>
      <c r="AN29" s="40">
        <f t="shared" si="35"/>
        <v>0</v>
      </c>
      <c r="AO29" s="40">
        <f t="shared" si="38"/>
        <v>0</v>
      </c>
      <c r="AP29" s="40">
        <f t="shared" si="23"/>
        <v>0</v>
      </c>
      <c r="AQ29" s="41">
        <f t="shared" si="24"/>
        <v>0</v>
      </c>
      <c r="AR29" s="42">
        <f t="shared" si="25"/>
        <v>0</v>
      </c>
      <c r="AS29" s="42">
        <f t="shared" si="26"/>
        <v>0</v>
      </c>
      <c r="AT29" s="43">
        <f t="shared" si="27"/>
        <v>0</v>
      </c>
      <c r="AU29" s="44">
        <f t="shared" ref="AU29:AU39" si="40">SUM(AQ29:AT29)</f>
        <v>0</v>
      </c>
      <c r="AV29" s="45">
        <f t="shared" si="28"/>
        <v>0</v>
      </c>
      <c r="AW29" s="45">
        <f t="shared" si="29"/>
        <v>0</v>
      </c>
      <c r="AX29" s="42">
        <f t="shared" si="30"/>
        <v>0</v>
      </c>
      <c r="AY29" s="42">
        <f t="shared" si="31"/>
        <v>0</v>
      </c>
      <c r="AZ29" s="42">
        <f t="shared" si="32"/>
        <v>0</v>
      </c>
      <c r="BA29" s="43">
        <f t="shared" si="33"/>
        <v>0</v>
      </c>
      <c r="BB29" s="72">
        <f t="shared" si="36"/>
        <v>0</v>
      </c>
      <c r="BD29" s="160"/>
      <c r="BE29" s="2"/>
      <c r="BF29" s="54"/>
      <c r="BG29" s="55"/>
    </row>
    <row r="30" spans="1:59" x14ac:dyDescent="0.2">
      <c r="A30" s="154"/>
      <c r="B30" s="29">
        <v>6</v>
      </c>
      <c r="C30" s="108"/>
      <c r="D30" s="109"/>
      <c r="E30" s="109"/>
      <c r="F30" s="110"/>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2"/>
      <c r="AK30" s="113">
        <f t="shared" si="39"/>
        <v>0</v>
      </c>
      <c r="AL30" s="141">
        <f>AM30</f>
        <v>0</v>
      </c>
      <c r="AM30" s="30">
        <f t="shared" si="34"/>
        <v>0</v>
      </c>
      <c r="AN30" s="30">
        <f t="shared" si="35"/>
        <v>0</v>
      </c>
      <c r="AO30" s="30">
        <f t="shared" si="38"/>
        <v>0</v>
      </c>
      <c r="AP30" s="30">
        <f t="shared" si="23"/>
        <v>0</v>
      </c>
      <c r="AQ30" s="31">
        <f t="shared" si="24"/>
        <v>0</v>
      </c>
      <c r="AR30" s="32">
        <f t="shared" si="25"/>
        <v>0</v>
      </c>
      <c r="AS30" s="32">
        <f t="shared" si="26"/>
        <v>0</v>
      </c>
      <c r="AT30" s="33">
        <f t="shared" si="27"/>
        <v>0</v>
      </c>
      <c r="AU30" s="34">
        <f t="shared" si="40"/>
        <v>0</v>
      </c>
      <c r="AV30" s="35">
        <f t="shared" si="28"/>
        <v>0</v>
      </c>
      <c r="AW30" s="35">
        <f t="shared" si="29"/>
        <v>0</v>
      </c>
      <c r="AX30" s="32">
        <f t="shared" si="30"/>
        <v>0</v>
      </c>
      <c r="AY30" s="32">
        <f t="shared" si="31"/>
        <v>0</v>
      </c>
      <c r="AZ30" s="32">
        <f t="shared" si="32"/>
        <v>0</v>
      </c>
      <c r="BA30" s="33">
        <f t="shared" si="33"/>
        <v>0</v>
      </c>
      <c r="BB30" s="73">
        <f t="shared" si="36"/>
        <v>0</v>
      </c>
      <c r="BD30" s="160"/>
      <c r="BE30" s="2"/>
      <c r="BF30" s="54"/>
      <c r="BG30" s="55"/>
    </row>
    <row r="31" spans="1:59" x14ac:dyDescent="0.2">
      <c r="A31" s="154"/>
      <c r="B31" s="39">
        <v>7</v>
      </c>
      <c r="C31" s="97"/>
      <c r="D31" s="98"/>
      <c r="E31" s="98"/>
      <c r="F31" s="99"/>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1"/>
      <c r="AK31" s="102">
        <f t="shared" si="39"/>
        <v>0</v>
      </c>
      <c r="AL31" s="143">
        <f t="shared" ref="AL31:AL34" si="41">AM31</f>
        <v>0</v>
      </c>
      <c r="AM31" s="40">
        <f t="shared" si="34"/>
        <v>0</v>
      </c>
      <c r="AN31" s="40">
        <f t="shared" si="35"/>
        <v>0</v>
      </c>
      <c r="AO31" s="40">
        <f t="shared" si="38"/>
        <v>0</v>
      </c>
      <c r="AP31" s="40">
        <f t="shared" si="23"/>
        <v>0</v>
      </c>
      <c r="AQ31" s="41">
        <f t="shared" si="24"/>
        <v>0</v>
      </c>
      <c r="AR31" s="42">
        <f t="shared" si="25"/>
        <v>0</v>
      </c>
      <c r="AS31" s="42">
        <f t="shared" si="26"/>
        <v>0</v>
      </c>
      <c r="AT31" s="43">
        <f t="shared" si="27"/>
        <v>0</v>
      </c>
      <c r="AU31" s="44">
        <f t="shared" si="40"/>
        <v>0</v>
      </c>
      <c r="AV31" s="45">
        <f t="shared" si="28"/>
        <v>0</v>
      </c>
      <c r="AW31" s="45">
        <f t="shared" si="29"/>
        <v>0</v>
      </c>
      <c r="AX31" s="42">
        <f t="shared" si="30"/>
        <v>0</v>
      </c>
      <c r="AY31" s="42">
        <f t="shared" si="31"/>
        <v>0</v>
      </c>
      <c r="AZ31" s="42">
        <f t="shared" si="32"/>
        <v>0</v>
      </c>
      <c r="BA31" s="43">
        <f t="shared" si="33"/>
        <v>0</v>
      </c>
      <c r="BB31" s="72">
        <f t="shared" si="36"/>
        <v>0</v>
      </c>
      <c r="BD31" s="160"/>
      <c r="BE31" s="2"/>
      <c r="BF31" s="54"/>
      <c r="BG31" s="55"/>
    </row>
    <row r="32" spans="1:59" x14ac:dyDescent="0.2">
      <c r="A32" s="154"/>
      <c r="B32" s="39">
        <v>8</v>
      </c>
      <c r="C32" s="97"/>
      <c r="D32" s="98"/>
      <c r="E32" s="98"/>
      <c r="F32" s="99"/>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1"/>
      <c r="AK32" s="102">
        <f t="shared" si="39"/>
        <v>0</v>
      </c>
      <c r="AL32" s="143">
        <f t="shared" si="41"/>
        <v>0</v>
      </c>
      <c r="AM32" s="40">
        <f t="shared" si="34"/>
        <v>0</v>
      </c>
      <c r="AN32" s="40">
        <f t="shared" si="35"/>
        <v>0</v>
      </c>
      <c r="AO32" s="40">
        <f t="shared" si="38"/>
        <v>0</v>
      </c>
      <c r="AP32" s="40">
        <f t="shared" si="23"/>
        <v>0</v>
      </c>
      <c r="AQ32" s="41">
        <f t="shared" si="24"/>
        <v>0</v>
      </c>
      <c r="AR32" s="42">
        <f t="shared" si="25"/>
        <v>0</v>
      </c>
      <c r="AS32" s="42">
        <f t="shared" si="26"/>
        <v>0</v>
      </c>
      <c r="AT32" s="43">
        <f t="shared" si="27"/>
        <v>0</v>
      </c>
      <c r="AU32" s="44">
        <f t="shared" si="40"/>
        <v>0</v>
      </c>
      <c r="AV32" s="45">
        <f t="shared" si="28"/>
        <v>0</v>
      </c>
      <c r="AW32" s="45">
        <f t="shared" si="29"/>
        <v>0</v>
      </c>
      <c r="AX32" s="42">
        <f t="shared" si="30"/>
        <v>0</v>
      </c>
      <c r="AY32" s="42">
        <f t="shared" si="31"/>
        <v>0</v>
      </c>
      <c r="AZ32" s="42">
        <f t="shared" si="32"/>
        <v>0</v>
      </c>
      <c r="BA32" s="43">
        <f t="shared" si="33"/>
        <v>0</v>
      </c>
      <c r="BB32" s="72">
        <f t="shared" si="36"/>
        <v>0</v>
      </c>
      <c r="BD32" s="160"/>
      <c r="BE32" s="2"/>
      <c r="BF32" s="54"/>
      <c r="BG32" s="55"/>
    </row>
    <row r="33" spans="1:59" x14ac:dyDescent="0.2">
      <c r="A33" s="154"/>
      <c r="B33" s="39">
        <v>9</v>
      </c>
      <c r="C33" s="97"/>
      <c r="D33" s="98"/>
      <c r="E33" s="98"/>
      <c r="F33" s="99"/>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1"/>
      <c r="AK33" s="102">
        <f t="shared" si="39"/>
        <v>0</v>
      </c>
      <c r="AL33" s="143">
        <f t="shared" si="41"/>
        <v>0</v>
      </c>
      <c r="AM33" s="40">
        <f t="shared" si="34"/>
        <v>0</v>
      </c>
      <c r="AN33" s="40">
        <f>SUM(AT33*BG$12,AZ33*BG$16,BA33*BG$17)</f>
        <v>0</v>
      </c>
      <c r="AO33" s="40">
        <f t="shared" si="38"/>
        <v>0</v>
      </c>
      <c r="AP33" s="40">
        <f t="shared" si="23"/>
        <v>0</v>
      </c>
      <c r="AQ33" s="41">
        <f t="shared" si="24"/>
        <v>0</v>
      </c>
      <c r="AR33" s="42">
        <f t="shared" si="25"/>
        <v>0</v>
      </c>
      <c r="AS33" s="42">
        <f t="shared" si="26"/>
        <v>0</v>
      </c>
      <c r="AT33" s="43">
        <f t="shared" si="27"/>
        <v>0</v>
      </c>
      <c r="AU33" s="44">
        <f t="shared" si="40"/>
        <v>0</v>
      </c>
      <c r="AV33" s="45">
        <f t="shared" si="28"/>
        <v>0</v>
      </c>
      <c r="AW33" s="45">
        <f t="shared" si="29"/>
        <v>0</v>
      </c>
      <c r="AX33" s="42">
        <f t="shared" si="30"/>
        <v>0</v>
      </c>
      <c r="AY33" s="42">
        <f t="shared" si="31"/>
        <v>0</v>
      </c>
      <c r="AZ33" s="42">
        <f t="shared" si="32"/>
        <v>0</v>
      </c>
      <c r="BA33" s="43">
        <f t="shared" si="33"/>
        <v>0</v>
      </c>
      <c r="BB33" s="72">
        <f t="shared" si="36"/>
        <v>0</v>
      </c>
      <c r="BD33" s="160"/>
      <c r="BE33" s="2"/>
      <c r="BF33" s="54"/>
      <c r="BG33" s="55"/>
    </row>
    <row r="34" spans="1:59" x14ac:dyDescent="0.2">
      <c r="A34" s="154"/>
      <c r="B34" s="46">
        <v>10</v>
      </c>
      <c r="C34" s="103"/>
      <c r="D34" s="104"/>
      <c r="E34" s="104"/>
      <c r="F34" s="105"/>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c r="AK34" s="102">
        <f t="shared" si="39"/>
        <v>0</v>
      </c>
      <c r="AL34" s="142">
        <f t="shared" si="41"/>
        <v>0</v>
      </c>
      <c r="AM34" s="40">
        <f t="shared" si="34"/>
        <v>0</v>
      </c>
      <c r="AN34" s="40">
        <f t="shared" si="35"/>
        <v>0</v>
      </c>
      <c r="AO34" s="40">
        <f t="shared" si="38"/>
        <v>0</v>
      </c>
      <c r="AP34" s="40">
        <f t="shared" si="23"/>
        <v>0</v>
      </c>
      <c r="AQ34" s="41">
        <f t="shared" si="24"/>
        <v>0</v>
      </c>
      <c r="AR34" s="42">
        <f t="shared" si="25"/>
        <v>0</v>
      </c>
      <c r="AS34" s="42">
        <f t="shared" si="26"/>
        <v>0</v>
      </c>
      <c r="AT34" s="43">
        <f t="shared" si="27"/>
        <v>0</v>
      </c>
      <c r="AU34" s="44">
        <f t="shared" si="40"/>
        <v>0</v>
      </c>
      <c r="AV34" s="45">
        <f t="shared" si="28"/>
        <v>0</v>
      </c>
      <c r="AW34" s="45">
        <f t="shared" si="29"/>
        <v>0</v>
      </c>
      <c r="AX34" s="42">
        <f t="shared" si="30"/>
        <v>0</v>
      </c>
      <c r="AY34" s="42">
        <f t="shared" si="31"/>
        <v>0</v>
      </c>
      <c r="AZ34" s="42">
        <f t="shared" si="32"/>
        <v>0</v>
      </c>
      <c r="BA34" s="43">
        <f t="shared" si="33"/>
        <v>0</v>
      </c>
      <c r="BB34" s="72">
        <f t="shared" si="36"/>
        <v>0</v>
      </c>
    </row>
    <row r="35" spans="1:59" x14ac:dyDescent="0.2">
      <c r="A35" s="154"/>
      <c r="B35" s="29">
        <v>11</v>
      </c>
      <c r="C35" s="108"/>
      <c r="D35" s="109"/>
      <c r="E35" s="109"/>
      <c r="F35" s="110"/>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2"/>
      <c r="AK35" s="113">
        <f t="shared" si="39"/>
        <v>0</v>
      </c>
      <c r="AL35" s="30">
        <f>AM35</f>
        <v>0</v>
      </c>
      <c r="AM35" s="30">
        <f t="shared" si="34"/>
        <v>0</v>
      </c>
      <c r="AN35" s="30">
        <f t="shared" si="35"/>
        <v>0</v>
      </c>
      <c r="AO35" s="30">
        <f t="shared" si="38"/>
        <v>0</v>
      </c>
      <c r="AP35" s="30">
        <f t="shared" si="23"/>
        <v>0</v>
      </c>
      <c r="AQ35" s="31">
        <f t="shared" si="24"/>
        <v>0</v>
      </c>
      <c r="AR35" s="32">
        <f t="shared" si="25"/>
        <v>0</v>
      </c>
      <c r="AS35" s="32">
        <f t="shared" si="26"/>
        <v>0</v>
      </c>
      <c r="AT35" s="33">
        <f t="shared" si="27"/>
        <v>0</v>
      </c>
      <c r="AU35" s="34">
        <f t="shared" si="40"/>
        <v>0</v>
      </c>
      <c r="AV35" s="35">
        <f t="shared" si="28"/>
        <v>0</v>
      </c>
      <c r="AW35" s="35">
        <f t="shared" si="29"/>
        <v>0</v>
      </c>
      <c r="AX35" s="32">
        <f t="shared" si="30"/>
        <v>0</v>
      </c>
      <c r="AY35" s="32">
        <f t="shared" si="31"/>
        <v>0</v>
      </c>
      <c r="AZ35" s="32">
        <f t="shared" si="32"/>
        <v>0</v>
      </c>
      <c r="BA35" s="33">
        <f t="shared" si="33"/>
        <v>0</v>
      </c>
      <c r="BB35" s="73">
        <f t="shared" si="36"/>
        <v>0</v>
      </c>
    </row>
    <row r="36" spans="1:59" x14ac:dyDescent="0.2">
      <c r="A36" s="154"/>
      <c r="B36" s="39">
        <v>12</v>
      </c>
      <c r="C36" s="97"/>
      <c r="D36" s="98"/>
      <c r="E36" s="98"/>
      <c r="F36" s="99"/>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1"/>
      <c r="AK36" s="102">
        <f t="shared" si="39"/>
        <v>0</v>
      </c>
      <c r="AL36" s="145">
        <f t="shared" ref="AL36:AL39" si="42">AM36</f>
        <v>0</v>
      </c>
      <c r="AM36" s="40">
        <f t="shared" si="34"/>
        <v>0</v>
      </c>
      <c r="AN36" s="40">
        <f t="shared" si="35"/>
        <v>0</v>
      </c>
      <c r="AO36" s="40">
        <f t="shared" si="38"/>
        <v>0</v>
      </c>
      <c r="AP36" s="40">
        <f t="shared" si="23"/>
        <v>0</v>
      </c>
      <c r="AQ36" s="41">
        <f t="shared" si="24"/>
        <v>0</v>
      </c>
      <c r="AR36" s="42">
        <f t="shared" si="25"/>
        <v>0</v>
      </c>
      <c r="AS36" s="42">
        <f t="shared" si="26"/>
        <v>0</v>
      </c>
      <c r="AT36" s="43">
        <f t="shared" si="27"/>
        <v>0</v>
      </c>
      <c r="AU36" s="44">
        <f t="shared" si="40"/>
        <v>0</v>
      </c>
      <c r="AV36" s="45">
        <f t="shared" si="28"/>
        <v>0</v>
      </c>
      <c r="AW36" s="45">
        <f t="shared" si="29"/>
        <v>0</v>
      </c>
      <c r="AX36" s="42">
        <f t="shared" si="30"/>
        <v>0</v>
      </c>
      <c r="AY36" s="42">
        <f t="shared" si="31"/>
        <v>0</v>
      </c>
      <c r="AZ36" s="42">
        <f t="shared" si="32"/>
        <v>0</v>
      </c>
      <c r="BA36" s="43">
        <f t="shared" si="33"/>
        <v>0</v>
      </c>
      <c r="BB36" s="72">
        <f t="shared" si="36"/>
        <v>0</v>
      </c>
    </row>
    <row r="37" spans="1:59" x14ac:dyDescent="0.2">
      <c r="A37" s="154"/>
      <c r="B37" s="39">
        <v>13</v>
      </c>
      <c r="C37" s="97"/>
      <c r="D37" s="98"/>
      <c r="E37" s="98"/>
      <c r="F37" s="99"/>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1"/>
      <c r="AK37" s="102">
        <f t="shared" si="39"/>
        <v>0</v>
      </c>
      <c r="AL37" s="143">
        <f t="shared" si="42"/>
        <v>0</v>
      </c>
      <c r="AM37" s="40">
        <f t="shared" si="34"/>
        <v>0</v>
      </c>
      <c r="AN37" s="40">
        <f t="shared" si="35"/>
        <v>0</v>
      </c>
      <c r="AO37" s="40">
        <f t="shared" si="38"/>
        <v>0</v>
      </c>
      <c r="AP37" s="40">
        <f t="shared" si="23"/>
        <v>0</v>
      </c>
      <c r="AQ37" s="41">
        <f t="shared" si="24"/>
        <v>0</v>
      </c>
      <c r="AR37" s="42">
        <f t="shared" si="25"/>
        <v>0</v>
      </c>
      <c r="AS37" s="42">
        <f t="shared" si="26"/>
        <v>0</v>
      </c>
      <c r="AT37" s="43">
        <f t="shared" si="27"/>
        <v>0</v>
      </c>
      <c r="AU37" s="44">
        <f t="shared" si="40"/>
        <v>0</v>
      </c>
      <c r="AV37" s="45">
        <f t="shared" si="28"/>
        <v>0</v>
      </c>
      <c r="AW37" s="45">
        <f t="shared" si="29"/>
        <v>0</v>
      </c>
      <c r="AX37" s="42">
        <f t="shared" si="30"/>
        <v>0</v>
      </c>
      <c r="AY37" s="42">
        <f t="shared" si="31"/>
        <v>0</v>
      </c>
      <c r="AZ37" s="42">
        <f t="shared" si="32"/>
        <v>0</v>
      </c>
      <c r="BA37" s="43">
        <f t="shared" si="33"/>
        <v>0</v>
      </c>
      <c r="BB37" s="72">
        <f t="shared" si="36"/>
        <v>0</v>
      </c>
    </row>
    <row r="38" spans="1:59" x14ac:dyDescent="0.2">
      <c r="A38" s="154"/>
      <c r="B38" s="39">
        <v>14</v>
      </c>
      <c r="C38" s="97"/>
      <c r="D38" s="98"/>
      <c r="E38" s="98"/>
      <c r="F38" s="99"/>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1"/>
      <c r="AK38" s="102">
        <f t="shared" si="39"/>
        <v>0</v>
      </c>
      <c r="AL38" s="40">
        <f t="shared" si="42"/>
        <v>0</v>
      </c>
      <c r="AM38" s="40">
        <f t="shared" si="34"/>
        <v>0</v>
      </c>
      <c r="AN38" s="40">
        <f t="shared" si="35"/>
        <v>0</v>
      </c>
      <c r="AO38" s="40">
        <f>SUM(AQ38*BF$9,AR38*BF$10,AS38*BF$11,AT38*BF$12,AV38*BF$13,AW38*BF$13,AX38*BF$14,AY38*BF$15,AZ38*BF$16,BA38*BF$17)</f>
        <v>0</v>
      </c>
      <c r="AP38" s="40">
        <f t="shared" si="23"/>
        <v>0</v>
      </c>
      <c r="AQ38" s="41">
        <f t="shared" si="24"/>
        <v>0</v>
      </c>
      <c r="AR38" s="42">
        <f t="shared" si="25"/>
        <v>0</v>
      </c>
      <c r="AS38" s="42">
        <f t="shared" si="26"/>
        <v>0</v>
      </c>
      <c r="AT38" s="43">
        <f t="shared" si="27"/>
        <v>0</v>
      </c>
      <c r="AU38" s="44">
        <f t="shared" si="40"/>
        <v>0</v>
      </c>
      <c r="AV38" s="45">
        <f t="shared" si="28"/>
        <v>0</v>
      </c>
      <c r="AW38" s="45">
        <f t="shared" si="29"/>
        <v>0</v>
      </c>
      <c r="AX38" s="42">
        <f t="shared" si="30"/>
        <v>0</v>
      </c>
      <c r="AY38" s="42">
        <f t="shared" si="31"/>
        <v>0</v>
      </c>
      <c r="AZ38" s="42">
        <f t="shared" si="32"/>
        <v>0</v>
      </c>
      <c r="BA38" s="43">
        <f t="shared" si="33"/>
        <v>0</v>
      </c>
      <c r="BB38" s="72">
        <f t="shared" si="36"/>
        <v>0</v>
      </c>
      <c r="BC38" s="47"/>
    </row>
    <row r="39" spans="1:59" ht="20.5" thickBot="1" x14ac:dyDescent="0.25">
      <c r="A39" s="154"/>
      <c r="B39" s="46">
        <v>15</v>
      </c>
      <c r="C39" s="103"/>
      <c r="D39" s="104"/>
      <c r="E39" s="104"/>
      <c r="F39" s="105"/>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7"/>
      <c r="AK39" s="102">
        <f t="shared" si="39"/>
        <v>0</v>
      </c>
      <c r="AL39" s="145">
        <f t="shared" si="42"/>
        <v>0</v>
      </c>
      <c r="AM39" s="40">
        <f t="shared" si="34"/>
        <v>0</v>
      </c>
      <c r="AN39" s="40">
        <f t="shared" si="35"/>
        <v>0</v>
      </c>
      <c r="AO39" s="40">
        <f>SUM(AQ39*BF$9,AR39*BF$10,AS39*BF$11,AT39*BF$12,AV39*BF$13,AW39*BF$13,AX39*BF$14,AY39*BF$15,AZ39*BF$16,BA39*BF$17)</f>
        <v>0</v>
      </c>
      <c r="AP39" s="40">
        <f t="shared" si="23"/>
        <v>0</v>
      </c>
      <c r="AQ39" s="41">
        <f t="shared" si="24"/>
        <v>0</v>
      </c>
      <c r="AR39" s="42">
        <f t="shared" si="25"/>
        <v>0</v>
      </c>
      <c r="AS39" s="42">
        <f t="shared" si="26"/>
        <v>0</v>
      </c>
      <c r="AT39" s="43">
        <f t="shared" si="27"/>
        <v>0</v>
      </c>
      <c r="AU39" s="44">
        <f t="shared" si="40"/>
        <v>0</v>
      </c>
      <c r="AV39" s="45">
        <f t="shared" si="28"/>
        <v>0</v>
      </c>
      <c r="AW39" s="45">
        <f t="shared" si="29"/>
        <v>0</v>
      </c>
      <c r="AX39" s="42">
        <f t="shared" si="30"/>
        <v>0</v>
      </c>
      <c r="AY39" s="42">
        <f t="shared" si="31"/>
        <v>0</v>
      </c>
      <c r="AZ39" s="42">
        <f t="shared" si="32"/>
        <v>0</v>
      </c>
      <c r="BA39" s="43">
        <f t="shared" si="33"/>
        <v>0</v>
      </c>
      <c r="BB39" s="72">
        <f t="shared" si="36"/>
        <v>0</v>
      </c>
      <c r="BC39" s="47"/>
    </row>
    <row r="40" spans="1:59" ht="21" thickTop="1" thickBot="1" x14ac:dyDescent="0.25">
      <c r="A40" s="155"/>
      <c r="B40" s="161" t="s">
        <v>62</v>
      </c>
      <c r="C40" s="162"/>
      <c r="D40" s="162"/>
      <c r="E40" s="162"/>
      <c r="F40" s="74">
        <f>COUNTA(F25:F39)</f>
        <v>0</v>
      </c>
      <c r="G40" s="74">
        <f t="shared" ref="G40:AJ40" si="43">COUNTA(G25:G39)</f>
        <v>0</v>
      </c>
      <c r="H40" s="74">
        <f t="shared" si="43"/>
        <v>0</v>
      </c>
      <c r="I40" s="74">
        <f t="shared" si="43"/>
        <v>0</v>
      </c>
      <c r="J40" s="74">
        <f t="shared" si="43"/>
        <v>0</v>
      </c>
      <c r="K40" s="74">
        <f t="shared" si="43"/>
        <v>0</v>
      </c>
      <c r="L40" s="74">
        <f t="shared" si="43"/>
        <v>0</v>
      </c>
      <c r="M40" s="74">
        <f t="shared" si="43"/>
        <v>0</v>
      </c>
      <c r="N40" s="74">
        <f t="shared" si="43"/>
        <v>0</v>
      </c>
      <c r="O40" s="74">
        <f t="shared" si="43"/>
        <v>0</v>
      </c>
      <c r="P40" s="74">
        <f t="shared" si="43"/>
        <v>0</v>
      </c>
      <c r="Q40" s="74">
        <f t="shared" si="43"/>
        <v>0</v>
      </c>
      <c r="R40" s="74">
        <f t="shared" si="43"/>
        <v>0</v>
      </c>
      <c r="S40" s="74">
        <f t="shared" si="43"/>
        <v>0</v>
      </c>
      <c r="T40" s="74">
        <f t="shared" si="43"/>
        <v>0</v>
      </c>
      <c r="U40" s="74">
        <f t="shared" si="43"/>
        <v>0</v>
      </c>
      <c r="V40" s="74">
        <f t="shared" si="43"/>
        <v>0</v>
      </c>
      <c r="W40" s="74">
        <f t="shared" si="43"/>
        <v>0</v>
      </c>
      <c r="X40" s="74">
        <f t="shared" si="43"/>
        <v>0</v>
      </c>
      <c r="Y40" s="74">
        <f t="shared" si="43"/>
        <v>0</v>
      </c>
      <c r="Z40" s="74">
        <f t="shared" si="43"/>
        <v>0</v>
      </c>
      <c r="AA40" s="74">
        <f t="shared" si="43"/>
        <v>0</v>
      </c>
      <c r="AB40" s="74">
        <f t="shared" si="43"/>
        <v>0</v>
      </c>
      <c r="AC40" s="74">
        <f t="shared" si="43"/>
        <v>0</v>
      </c>
      <c r="AD40" s="74">
        <f t="shared" si="43"/>
        <v>0</v>
      </c>
      <c r="AE40" s="74">
        <f t="shared" si="43"/>
        <v>0</v>
      </c>
      <c r="AF40" s="74">
        <f t="shared" si="43"/>
        <v>0</v>
      </c>
      <c r="AG40" s="74">
        <f t="shared" si="43"/>
        <v>0</v>
      </c>
      <c r="AH40" s="74">
        <f t="shared" si="43"/>
        <v>0</v>
      </c>
      <c r="AI40" s="74">
        <f t="shared" si="43"/>
        <v>0</v>
      </c>
      <c r="AJ40" s="74">
        <f t="shared" si="43"/>
        <v>0</v>
      </c>
      <c r="AK40" s="74">
        <f>SUM(AK25:AK39)</f>
        <v>0</v>
      </c>
      <c r="AL40" s="148">
        <f t="shared" ref="AL40" si="44">SUM(AL25:AL39)</f>
        <v>0</v>
      </c>
      <c r="AM40" s="75">
        <f t="shared" ref="AM40:BB40" si="45">SUM(AM25:AM39)</f>
        <v>0</v>
      </c>
      <c r="AN40" s="75">
        <f t="shared" si="45"/>
        <v>0</v>
      </c>
      <c r="AO40" s="75">
        <f t="shared" si="45"/>
        <v>0</v>
      </c>
      <c r="AP40" s="75">
        <f t="shared" si="45"/>
        <v>0</v>
      </c>
      <c r="AQ40" s="76">
        <f t="shared" si="45"/>
        <v>0</v>
      </c>
      <c r="AR40" s="76">
        <f t="shared" si="45"/>
        <v>0</v>
      </c>
      <c r="AS40" s="76">
        <f t="shared" si="45"/>
        <v>0</v>
      </c>
      <c r="AT40" s="76">
        <f t="shared" si="45"/>
        <v>0</v>
      </c>
      <c r="AU40" s="76">
        <f t="shared" si="45"/>
        <v>0</v>
      </c>
      <c r="AV40" s="76">
        <f t="shared" si="45"/>
        <v>0</v>
      </c>
      <c r="AW40" s="76">
        <f t="shared" si="45"/>
        <v>0</v>
      </c>
      <c r="AX40" s="76">
        <f t="shared" si="45"/>
        <v>0</v>
      </c>
      <c r="AY40" s="76">
        <f t="shared" si="45"/>
        <v>0</v>
      </c>
      <c r="AZ40" s="76">
        <f t="shared" si="45"/>
        <v>0</v>
      </c>
      <c r="BA40" s="76">
        <f t="shared" si="45"/>
        <v>0</v>
      </c>
      <c r="BB40" s="77">
        <f t="shared" si="45"/>
        <v>0</v>
      </c>
      <c r="BC40" s="47"/>
    </row>
    <row r="41" spans="1:59" x14ac:dyDescent="0.2">
      <c r="A41" s="153" t="s">
        <v>64</v>
      </c>
      <c r="B41" s="64">
        <v>1</v>
      </c>
      <c r="C41" s="91"/>
      <c r="D41" s="92"/>
      <c r="E41" s="92"/>
      <c r="F41" s="93"/>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5"/>
      <c r="AK41" s="96">
        <f>COUNTA(F41:AJ41)</f>
        <v>0</v>
      </c>
      <c r="AL41" s="65">
        <f>AM41</f>
        <v>0</v>
      </c>
      <c r="AM41" s="65">
        <f>AO41-AN41</f>
        <v>0</v>
      </c>
      <c r="AN41" s="65">
        <f>SUM(AT41*BG$12,AZ41*BG$16,BA41*BG$17)</f>
        <v>0</v>
      </c>
      <c r="AO41" s="65">
        <f>SUM(AQ41*BF$9,AR41*BF$10,AS41*BF$11,AT41*BF$12,AV41*BF$13,AW41*BF$13,AX41*BF$14,AY41*BF$15,AZ41*BF$16,BA41*BF$17)</f>
        <v>0</v>
      </c>
      <c r="AP41" s="65">
        <f t="shared" ref="AP41:AP55" si="46">(AU41*3000+BB41*3000)</f>
        <v>0</v>
      </c>
      <c r="AQ41" s="66">
        <f t="shared" ref="AQ41:AQ55" si="47">IF(D41=0,COUNTIF(F41:AJ41,"1"),0)</f>
        <v>0</v>
      </c>
      <c r="AR41" s="67">
        <f t="shared" ref="AR41:AR55" si="48">IF(D41=0,COUNTIF(F41:AJ41,"2"),0)</f>
        <v>0</v>
      </c>
      <c r="AS41" s="67">
        <f t="shared" ref="AS41:AS55" si="49">IF(D41=0,COUNTIF(F41:AJ41,"3"),0)</f>
        <v>0</v>
      </c>
      <c r="AT41" s="68">
        <f t="shared" ref="AT41:AT55" si="50">IF(D41=0,COUNTIF(F41:AJ41,"4"),0)</f>
        <v>0</v>
      </c>
      <c r="AU41" s="69">
        <f>SUM(AQ41:AT41)</f>
        <v>0</v>
      </c>
      <c r="AV41" s="70">
        <f t="shared" ref="AV41:AV55" si="51">IF(D41&gt;=1,COUNTIF(F41:AJ41,"1"),0)</f>
        <v>0</v>
      </c>
      <c r="AW41" s="70">
        <f t="shared" ref="AW41:AW55" si="52">IF(D41&gt;=1,COUNTIF(F41:AJ41,"2"),0)</f>
        <v>0</v>
      </c>
      <c r="AX41" s="67">
        <f t="shared" ref="AX41:AX55" si="53">IF(D41&gt;=1,COUNTIF(F41:AJ41,"3"),0)</f>
        <v>0</v>
      </c>
      <c r="AY41" s="67">
        <f t="shared" ref="AY41:AY55" si="54">IF(D41&gt;=1,COUNTIF(F41:AJ41,"4"),0)</f>
        <v>0</v>
      </c>
      <c r="AZ41" s="67">
        <f t="shared" ref="AZ41:AZ55" si="55">IF(D41&gt;=1,COUNTIF(F41:AJ41,"5"),0)</f>
        <v>0</v>
      </c>
      <c r="BA41" s="68">
        <f t="shared" ref="BA41:BA55" si="56">IF(D41&gt;=1,COUNTIF(F41:AJ41,"6"),0)</f>
        <v>0</v>
      </c>
      <c r="BB41" s="71">
        <f>SUM(AV41:BA41)</f>
        <v>0</v>
      </c>
      <c r="BD41" s="160"/>
      <c r="BE41" s="2"/>
      <c r="BF41" s="54"/>
      <c r="BG41" s="55"/>
    </row>
    <row r="42" spans="1:59" x14ac:dyDescent="0.2">
      <c r="A42" s="154"/>
      <c r="B42" s="39">
        <v>2</v>
      </c>
      <c r="C42" s="97"/>
      <c r="D42" s="98"/>
      <c r="E42" s="98"/>
      <c r="F42" s="99"/>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1"/>
      <c r="AK42" s="102">
        <f>COUNTA(F42:AJ42)</f>
        <v>0</v>
      </c>
      <c r="AL42" s="143">
        <f t="shared" ref="AL42:AL55" si="57">AM42</f>
        <v>0</v>
      </c>
      <c r="AM42" s="40">
        <f t="shared" ref="AM42:AM55" si="58">AO42-AN42</f>
        <v>0</v>
      </c>
      <c r="AN42" s="40">
        <f t="shared" ref="AN42:AN55" si="59">SUM(AT42*BG$12,AZ42*BG$16,BA42*BG$17)</f>
        <v>0</v>
      </c>
      <c r="AO42" s="40">
        <f>SUM(AQ42*BF$9,AR42*BF$10,AS42*BF$11,AT42*BF$12,AV42*BF$13,AW42*BF$13,AX42*BF$14,AY42*BF$15,AZ42*BF$16,BA42*BF$17)</f>
        <v>0</v>
      </c>
      <c r="AP42" s="40">
        <f t="shared" si="46"/>
        <v>0</v>
      </c>
      <c r="AQ42" s="41">
        <f t="shared" si="47"/>
        <v>0</v>
      </c>
      <c r="AR42" s="42">
        <f t="shared" si="48"/>
        <v>0</v>
      </c>
      <c r="AS42" s="42">
        <f t="shared" si="49"/>
        <v>0</v>
      </c>
      <c r="AT42" s="43">
        <f t="shared" si="50"/>
        <v>0</v>
      </c>
      <c r="AU42" s="44">
        <f>SUM(AQ42:AT42)</f>
        <v>0</v>
      </c>
      <c r="AV42" s="45">
        <f t="shared" si="51"/>
        <v>0</v>
      </c>
      <c r="AW42" s="45">
        <f t="shared" si="52"/>
        <v>0</v>
      </c>
      <c r="AX42" s="42">
        <f t="shared" si="53"/>
        <v>0</v>
      </c>
      <c r="AY42" s="42">
        <f t="shared" si="54"/>
        <v>0</v>
      </c>
      <c r="AZ42" s="42">
        <f t="shared" si="55"/>
        <v>0</v>
      </c>
      <c r="BA42" s="43">
        <f t="shared" si="56"/>
        <v>0</v>
      </c>
      <c r="BB42" s="72">
        <f t="shared" ref="BB42:BB55" si="60">SUM(AV42:BA42)</f>
        <v>0</v>
      </c>
      <c r="BD42" s="160"/>
      <c r="BE42" s="2"/>
      <c r="BF42" s="54"/>
      <c r="BG42" s="55"/>
    </row>
    <row r="43" spans="1:59" x14ac:dyDescent="0.2">
      <c r="A43" s="154"/>
      <c r="B43" s="39">
        <v>3</v>
      </c>
      <c r="C43" s="97"/>
      <c r="D43" s="98"/>
      <c r="E43" s="98"/>
      <c r="F43" s="99"/>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1"/>
      <c r="AK43" s="102">
        <f>COUNTA(F43:AJ43)</f>
        <v>0</v>
      </c>
      <c r="AL43" s="143">
        <f t="shared" si="57"/>
        <v>0</v>
      </c>
      <c r="AM43" s="40">
        <f t="shared" si="58"/>
        <v>0</v>
      </c>
      <c r="AN43" s="40">
        <f t="shared" si="59"/>
        <v>0</v>
      </c>
      <c r="AO43" s="40">
        <f t="shared" ref="AO43:AO55" si="61">SUM(AQ43*BF$9,AR43*BF$10,AS43*BF$11,AT43*BF$12,AV43*BF$13,AW43*BF$13,AX43*BF$14,AY43*BF$15,AZ43*BF$16,BA43*BF$17)</f>
        <v>0</v>
      </c>
      <c r="AP43" s="40">
        <f t="shared" si="46"/>
        <v>0</v>
      </c>
      <c r="AQ43" s="41">
        <f t="shared" si="47"/>
        <v>0</v>
      </c>
      <c r="AR43" s="42">
        <f t="shared" si="48"/>
        <v>0</v>
      </c>
      <c r="AS43" s="42">
        <f t="shared" si="49"/>
        <v>0</v>
      </c>
      <c r="AT43" s="43">
        <f t="shared" si="50"/>
        <v>0</v>
      </c>
      <c r="AU43" s="44">
        <f>SUM(AQ43:AT43)</f>
        <v>0</v>
      </c>
      <c r="AV43" s="45">
        <f t="shared" si="51"/>
        <v>0</v>
      </c>
      <c r="AW43" s="45">
        <f t="shared" si="52"/>
        <v>0</v>
      </c>
      <c r="AX43" s="42">
        <f t="shared" si="53"/>
        <v>0</v>
      </c>
      <c r="AY43" s="42">
        <f t="shared" si="54"/>
        <v>0</v>
      </c>
      <c r="AZ43" s="42">
        <f t="shared" si="55"/>
        <v>0</v>
      </c>
      <c r="BA43" s="43">
        <f t="shared" si="56"/>
        <v>0</v>
      </c>
      <c r="BB43" s="72">
        <f t="shared" si="60"/>
        <v>0</v>
      </c>
      <c r="BD43" s="160"/>
      <c r="BE43" s="2"/>
      <c r="BF43" s="54"/>
      <c r="BG43" s="55"/>
    </row>
    <row r="44" spans="1:59" x14ac:dyDescent="0.2">
      <c r="A44" s="154"/>
      <c r="B44" s="39">
        <v>4</v>
      </c>
      <c r="C44" s="97"/>
      <c r="D44" s="98"/>
      <c r="E44" s="98"/>
      <c r="F44" s="99"/>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1"/>
      <c r="AK44" s="102">
        <f>COUNTA(F44:AJ44)</f>
        <v>0</v>
      </c>
      <c r="AL44" s="40">
        <f t="shared" si="57"/>
        <v>0</v>
      </c>
      <c r="AM44" s="40">
        <f t="shared" si="58"/>
        <v>0</v>
      </c>
      <c r="AN44" s="40">
        <f t="shared" si="59"/>
        <v>0</v>
      </c>
      <c r="AO44" s="40">
        <f t="shared" si="61"/>
        <v>0</v>
      </c>
      <c r="AP44" s="40">
        <f t="shared" si="46"/>
        <v>0</v>
      </c>
      <c r="AQ44" s="41">
        <f t="shared" si="47"/>
        <v>0</v>
      </c>
      <c r="AR44" s="42">
        <f t="shared" si="48"/>
        <v>0</v>
      </c>
      <c r="AS44" s="42">
        <f t="shared" si="49"/>
        <v>0</v>
      </c>
      <c r="AT44" s="43">
        <f t="shared" si="50"/>
        <v>0</v>
      </c>
      <c r="AU44" s="44">
        <f>SUM(AQ44:AT44)</f>
        <v>0</v>
      </c>
      <c r="AV44" s="45">
        <f t="shared" si="51"/>
        <v>0</v>
      </c>
      <c r="AW44" s="45">
        <f t="shared" si="52"/>
        <v>0</v>
      </c>
      <c r="AX44" s="42">
        <f t="shared" si="53"/>
        <v>0</v>
      </c>
      <c r="AY44" s="42">
        <f t="shared" si="54"/>
        <v>0</v>
      </c>
      <c r="AZ44" s="42">
        <f t="shared" si="55"/>
        <v>0</v>
      </c>
      <c r="BA44" s="43">
        <f t="shared" si="56"/>
        <v>0</v>
      </c>
      <c r="BB44" s="72">
        <f t="shared" si="60"/>
        <v>0</v>
      </c>
      <c r="BD44" s="160"/>
      <c r="BE44" s="2"/>
      <c r="BF44" s="54"/>
      <c r="BG44" s="55"/>
    </row>
    <row r="45" spans="1:59" x14ac:dyDescent="0.2">
      <c r="A45" s="154"/>
      <c r="B45" s="46">
        <v>5</v>
      </c>
      <c r="C45" s="103"/>
      <c r="D45" s="104"/>
      <c r="E45" s="104"/>
      <c r="F45" s="105"/>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7"/>
      <c r="AK45" s="102">
        <f t="shared" ref="AK45:AK55" si="62">COUNTA(F45:AJ45)</f>
        <v>0</v>
      </c>
      <c r="AL45" s="144">
        <f t="shared" si="57"/>
        <v>0</v>
      </c>
      <c r="AM45" s="40">
        <f t="shared" si="58"/>
        <v>0</v>
      </c>
      <c r="AN45" s="40">
        <f t="shared" si="59"/>
        <v>0</v>
      </c>
      <c r="AO45" s="40">
        <f t="shared" si="61"/>
        <v>0</v>
      </c>
      <c r="AP45" s="40">
        <f t="shared" si="46"/>
        <v>0</v>
      </c>
      <c r="AQ45" s="41">
        <f t="shared" si="47"/>
        <v>0</v>
      </c>
      <c r="AR45" s="42">
        <f t="shared" si="48"/>
        <v>0</v>
      </c>
      <c r="AS45" s="42">
        <f t="shared" si="49"/>
        <v>0</v>
      </c>
      <c r="AT45" s="43">
        <f t="shared" si="50"/>
        <v>0</v>
      </c>
      <c r="AU45" s="44">
        <f t="shared" ref="AU45:AU55" si="63">SUM(AQ45:AT45)</f>
        <v>0</v>
      </c>
      <c r="AV45" s="45">
        <f t="shared" si="51"/>
        <v>0</v>
      </c>
      <c r="AW45" s="45">
        <f t="shared" si="52"/>
        <v>0</v>
      </c>
      <c r="AX45" s="42">
        <f t="shared" si="53"/>
        <v>0</v>
      </c>
      <c r="AY45" s="42">
        <f t="shared" si="54"/>
        <v>0</v>
      </c>
      <c r="AZ45" s="42">
        <f t="shared" si="55"/>
        <v>0</v>
      </c>
      <c r="BA45" s="43">
        <f t="shared" si="56"/>
        <v>0</v>
      </c>
      <c r="BB45" s="72">
        <f t="shared" si="60"/>
        <v>0</v>
      </c>
      <c r="BD45" s="160"/>
      <c r="BE45" s="2"/>
      <c r="BF45" s="54"/>
      <c r="BG45" s="55"/>
    </row>
    <row r="46" spans="1:59" x14ac:dyDescent="0.2">
      <c r="A46" s="154"/>
      <c r="B46" s="29">
        <v>6</v>
      </c>
      <c r="C46" s="108"/>
      <c r="D46" s="109"/>
      <c r="E46" s="109"/>
      <c r="F46" s="110"/>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2"/>
      <c r="AK46" s="113">
        <f t="shared" si="62"/>
        <v>0</v>
      </c>
      <c r="AL46" s="141">
        <f t="shared" si="57"/>
        <v>0</v>
      </c>
      <c r="AM46" s="30">
        <f t="shared" si="58"/>
        <v>0</v>
      </c>
      <c r="AN46" s="30">
        <f t="shared" si="59"/>
        <v>0</v>
      </c>
      <c r="AO46" s="30">
        <f t="shared" si="61"/>
        <v>0</v>
      </c>
      <c r="AP46" s="30">
        <f t="shared" si="46"/>
        <v>0</v>
      </c>
      <c r="AQ46" s="31">
        <f t="shared" si="47"/>
        <v>0</v>
      </c>
      <c r="AR46" s="32">
        <f t="shared" si="48"/>
        <v>0</v>
      </c>
      <c r="AS46" s="32">
        <f t="shared" si="49"/>
        <v>0</v>
      </c>
      <c r="AT46" s="33">
        <f t="shared" si="50"/>
        <v>0</v>
      </c>
      <c r="AU46" s="34">
        <f t="shared" si="63"/>
        <v>0</v>
      </c>
      <c r="AV46" s="35">
        <f t="shared" si="51"/>
        <v>0</v>
      </c>
      <c r="AW46" s="35">
        <f t="shared" si="52"/>
        <v>0</v>
      </c>
      <c r="AX46" s="32">
        <f t="shared" si="53"/>
        <v>0</v>
      </c>
      <c r="AY46" s="32">
        <f t="shared" si="54"/>
        <v>0</v>
      </c>
      <c r="AZ46" s="32">
        <f t="shared" si="55"/>
        <v>0</v>
      </c>
      <c r="BA46" s="33">
        <f t="shared" si="56"/>
        <v>0</v>
      </c>
      <c r="BB46" s="73">
        <f t="shared" si="60"/>
        <v>0</v>
      </c>
      <c r="BD46" s="160"/>
      <c r="BE46" s="2"/>
      <c r="BF46" s="54"/>
      <c r="BG46" s="55"/>
    </row>
    <row r="47" spans="1:59" x14ac:dyDescent="0.2">
      <c r="A47" s="154"/>
      <c r="B47" s="39">
        <v>7</v>
      </c>
      <c r="C47" s="97"/>
      <c r="D47" s="98"/>
      <c r="E47" s="98"/>
      <c r="F47" s="99"/>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1"/>
      <c r="AK47" s="102">
        <f t="shared" si="62"/>
        <v>0</v>
      </c>
      <c r="AL47" s="40">
        <f t="shared" si="57"/>
        <v>0</v>
      </c>
      <c r="AM47" s="40">
        <f t="shared" si="58"/>
        <v>0</v>
      </c>
      <c r="AN47" s="40">
        <f t="shared" si="59"/>
        <v>0</v>
      </c>
      <c r="AO47" s="40">
        <f t="shared" si="61"/>
        <v>0</v>
      </c>
      <c r="AP47" s="40">
        <f t="shared" si="46"/>
        <v>0</v>
      </c>
      <c r="AQ47" s="41">
        <f t="shared" si="47"/>
        <v>0</v>
      </c>
      <c r="AR47" s="42">
        <f t="shared" si="48"/>
        <v>0</v>
      </c>
      <c r="AS47" s="42">
        <f t="shared" si="49"/>
        <v>0</v>
      </c>
      <c r="AT47" s="43">
        <f t="shared" si="50"/>
        <v>0</v>
      </c>
      <c r="AU47" s="44">
        <f t="shared" si="63"/>
        <v>0</v>
      </c>
      <c r="AV47" s="45">
        <f t="shared" si="51"/>
        <v>0</v>
      </c>
      <c r="AW47" s="45">
        <f t="shared" si="52"/>
        <v>0</v>
      </c>
      <c r="AX47" s="42">
        <f t="shared" si="53"/>
        <v>0</v>
      </c>
      <c r="AY47" s="42">
        <f t="shared" si="54"/>
        <v>0</v>
      </c>
      <c r="AZ47" s="42">
        <f t="shared" si="55"/>
        <v>0</v>
      </c>
      <c r="BA47" s="43">
        <f t="shared" si="56"/>
        <v>0</v>
      </c>
      <c r="BB47" s="72">
        <f t="shared" si="60"/>
        <v>0</v>
      </c>
      <c r="BD47" s="160"/>
      <c r="BE47" s="2"/>
      <c r="BF47" s="54"/>
      <c r="BG47" s="55"/>
    </row>
    <row r="48" spans="1:59" x14ac:dyDescent="0.2">
      <c r="A48" s="154"/>
      <c r="B48" s="39">
        <v>8</v>
      </c>
      <c r="C48" s="97"/>
      <c r="D48" s="98"/>
      <c r="E48" s="98"/>
      <c r="F48" s="99"/>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1"/>
      <c r="AK48" s="102">
        <f t="shared" si="62"/>
        <v>0</v>
      </c>
      <c r="AL48" s="40">
        <f t="shared" si="57"/>
        <v>0</v>
      </c>
      <c r="AM48" s="40">
        <f t="shared" si="58"/>
        <v>0</v>
      </c>
      <c r="AN48" s="40">
        <f t="shared" si="59"/>
        <v>0</v>
      </c>
      <c r="AO48" s="40">
        <f t="shared" si="61"/>
        <v>0</v>
      </c>
      <c r="AP48" s="40">
        <f t="shared" si="46"/>
        <v>0</v>
      </c>
      <c r="AQ48" s="41">
        <f t="shared" si="47"/>
        <v>0</v>
      </c>
      <c r="AR48" s="42">
        <f t="shared" si="48"/>
        <v>0</v>
      </c>
      <c r="AS48" s="42">
        <f t="shared" si="49"/>
        <v>0</v>
      </c>
      <c r="AT48" s="43">
        <f t="shared" si="50"/>
        <v>0</v>
      </c>
      <c r="AU48" s="44">
        <f t="shared" si="63"/>
        <v>0</v>
      </c>
      <c r="AV48" s="45">
        <f t="shared" si="51"/>
        <v>0</v>
      </c>
      <c r="AW48" s="45">
        <f t="shared" si="52"/>
        <v>0</v>
      </c>
      <c r="AX48" s="42">
        <f t="shared" si="53"/>
        <v>0</v>
      </c>
      <c r="AY48" s="42">
        <f t="shared" si="54"/>
        <v>0</v>
      </c>
      <c r="AZ48" s="42">
        <f t="shared" si="55"/>
        <v>0</v>
      </c>
      <c r="BA48" s="43">
        <f t="shared" si="56"/>
        <v>0</v>
      </c>
      <c r="BB48" s="72">
        <f t="shared" si="60"/>
        <v>0</v>
      </c>
      <c r="BD48" s="160"/>
      <c r="BE48" s="2"/>
      <c r="BF48" s="54"/>
      <c r="BG48" s="55"/>
    </row>
    <row r="49" spans="1:59" x14ac:dyDescent="0.2">
      <c r="A49" s="154"/>
      <c r="B49" s="39">
        <v>9</v>
      </c>
      <c r="C49" s="97"/>
      <c r="D49" s="98"/>
      <c r="E49" s="98"/>
      <c r="F49" s="99"/>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1"/>
      <c r="AK49" s="102">
        <f t="shared" si="62"/>
        <v>0</v>
      </c>
      <c r="AL49" s="40">
        <f t="shared" si="57"/>
        <v>0</v>
      </c>
      <c r="AM49" s="40">
        <f t="shared" si="58"/>
        <v>0</v>
      </c>
      <c r="AN49" s="40">
        <f t="shared" si="59"/>
        <v>0</v>
      </c>
      <c r="AO49" s="40">
        <f t="shared" si="61"/>
        <v>0</v>
      </c>
      <c r="AP49" s="40">
        <f t="shared" si="46"/>
        <v>0</v>
      </c>
      <c r="AQ49" s="41">
        <f t="shared" si="47"/>
        <v>0</v>
      </c>
      <c r="AR49" s="42">
        <f t="shared" si="48"/>
        <v>0</v>
      </c>
      <c r="AS49" s="42">
        <f t="shared" si="49"/>
        <v>0</v>
      </c>
      <c r="AT49" s="43">
        <f t="shared" si="50"/>
        <v>0</v>
      </c>
      <c r="AU49" s="44">
        <f t="shared" si="63"/>
        <v>0</v>
      </c>
      <c r="AV49" s="45">
        <f t="shared" si="51"/>
        <v>0</v>
      </c>
      <c r="AW49" s="45">
        <f t="shared" si="52"/>
        <v>0</v>
      </c>
      <c r="AX49" s="42">
        <f t="shared" si="53"/>
        <v>0</v>
      </c>
      <c r="AY49" s="42">
        <f t="shared" si="54"/>
        <v>0</v>
      </c>
      <c r="AZ49" s="42">
        <f t="shared" si="55"/>
        <v>0</v>
      </c>
      <c r="BA49" s="43">
        <f t="shared" si="56"/>
        <v>0</v>
      </c>
      <c r="BB49" s="72">
        <f t="shared" si="60"/>
        <v>0</v>
      </c>
      <c r="BD49" s="160"/>
      <c r="BE49" s="2"/>
      <c r="BF49" s="54"/>
      <c r="BG49" s="55"/>
    </row>
    <row r="50" spans="1:59" x14ac:dyDescent="0.2">
      <c r="A50" s="154"/>
      <c r="B50" s="46">
        <v>10</v>
      </c>
      <c r="C50" s="103"/>
      <c r="D50" s="104"/>
      <c r="E50" s="104"/>
      <c r="F50" s="105"/>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7"/>
      <c r="AK50" s="102">
        <f t="shared" si="62"/>
        <v>0</v>
      </c>
      <c r="AL50" s="144">
        <f t="shared" si="57"/>
        <v>0</v>
      </c>
      <c r="AM50" s="40">
        <f t="shared" si="58"/>
        <v>0</v>
      </c>
      <c r="AN50" s="40">
        <f t="shared" si="59"/>
        <v>0</v>
      </c>
      <c r="AO50" s="40">
        <f t="shared" si="61"/>
        <v>0</v>
      </c>
      <c r="AP50" s="40">
        <f t="shared" si="46"/>
        <v>0</v>
      </c>
      <c r="AQ50" s="41">
        <f t="shared" si="47"/>
        <v>0</v>
      </c>
      <c r="AR50" s="42">
        <f t="shared" si="48"/>
        <v>0</v>
      </c>
      <c r="AS50" s="42">
        <f t="shared" si="49"/>
        <v>0</v>
      </c>
      <c r="AT50" s="43">
        <f t="shared" si="50"/>
        <v>0</v>
      </c>
      <c r="AU50" s="44">
        <f t="shared" si="63"/>
        <v>0</v>
      </c>
      <c r="AV50" s="45">
        <f t="shared" si="51"/>
        <v>0</v>
      </c>
      <c r="AW50" s="45">
        <f t="shared" si="52"/>
        <v>0</v>
      </c>
      <c r="AX50" s="42">
        <f t="shared" si="53"/>
        <v>0</v>
      </c>
      <c r="AY50" s="42">
        <f t="shared" si="54"/>
        <v>0</v>
      </c>
      <c r="AZ50" s="42">
        <f t="shared" si="55"/>
        <v>0</v>
      </c>
      <c r="BA50" s="43">
        <f t="shared" si="56"/>
        <v>0</v>
      </c>
      <c r="BB50" s="72">
        <f t="shared" si="60"/>
        <v>0</v>
      </c>
    </row>
    <row r="51" spans="1:59" x14ac:dyDescent="0.2">
      <c r="A51" s="154"/>
      <c r="B51" s="29">
        <v>11</v>
      </c>
      <c r="C51" s="108"/>
      <c r="D51" s="109"/>
      <c r="E51" s="109"/>
      <c r="F51" s="110"/>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2"/>
      <c r="AK51" s="113">
        <f t="shared" si="62"/>
        <v>0</v>
      </c>
      <c r="AL51" s="141">
        <f t="shared" si="57"/>
        <v>0</v>
      </c>
      <c r="AM51" s="30">
        <f t="shared" si="58"/>
        <v>0</v>
      </c>
      <c r="AN51" s="30">
        <f t="shared" si="59"/>
        <v>0</v>
      </c>
      <c r="AO51" s="30">
        <f t="shared" si="61"/>
        <v>0</v>
      </c>
      <c r="AP51" s="30">
        <f t="shared" si="46"/>
        <v>0</v>
      </c>
      <c r="AQ51" s="31">
        <f t="shared" si="47"/>
        <v>0</v>
      </c>
      <c r="AR51" s="32">
        <f t="shared" si="48"/>
        <v>0</v>
      </c>
      <c r="AS51" s="32">
        <f t="shared" si="49"/>
        <v>0</v>
      </c>
      <c r="AT51" s="33">
        <f t="shared" si="50"/>
        <v>0</v>
      </c>
      <c r="AU51" s="34">
        <f t="shared" si="63"/>
        <v>0</v>
      </c>
      <c r="AV51" s="35">
        <f t="shared" si="51"/>
        <v>0</v>
      </c>
      <c r="AW51" s="35">
        <f t="shared" si="52"/>
        <v>0</v>
      </c>
      <c r="AX51" s="32">
        <f t="shared" si="53"/>
        <v>0</v>
      </c>
      <c r="AY51" s="32">
        <f t="shared" si="54"/>
        <v>0</v>
      </c>
      <c r="AZ51" s="32">
        <f t="shared" si="55"/>
        <v>0</v>
      </c>
      <c r="BA51" s="33">
        <f t="shared" si="56"/>
        <v>0</v>
      </c>
      <c r="BB51" s="73">
        <f t="shared" si="60"/>
        <v>0</v>
      </c>
    </row>
    <row r="52" spans="1:59" x14ac:dyDescent="0.2">
      <c r="A52" s="154"/>
      <c r="B52" s="39">
        <v>12</v>
      </c>
      <c r="C52" s="97"/>
      <c r="D52" s="98"/>
      <c r="E52" s="98"/>
      <c r="F52" s="99"/>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1"/>
      <c r="AK52" s="102">
        <f t="shared" si="62"/>
        <v>0</v>
      </c>
      <c r="AL52" s="143">
        <f t="shared" si="57"/>
        <v>0</v>
      </c>
      <c r="AM52" s="40">
        <f t="shared" si="58"/>
        <v>0</v>
      </c>
      <c r="AN52" s="40">
        <f>SUM(AT52*BG$12,AZ52*BG$16,BA52*BG$17)</f>
        <v>0</v>
      </c>
      <c r="AO52" s="40">
        <f t="shared" si="61"/>
        <v>0</v>
      </c>
      <c r="AP52" s="40">
        <f t="shared" si="46"/>
        <v>0</v>
      </c>
      <c r="AQ52" s="41">
        <f t="shared" si="47"/>
        <v>0</v>
      </c>
      <c r="AR52" s="42">
        <f t="shared" si="48"/>
        <v>0</v>
      </c>
      <c r="AS52" s="42">
        <f t="shared" si="49"/>
        <v>0</v>
      </c>
      <c r="AT52" s="43">
        <f t="shared" si="50"/>
        <v>0</v>
      </c>
      <c r="AU52" s="44">
        <f t="shared" si="63"/>
        <v>0</v>
      </c>
      <c r="AV52" s="45">
        <f t="shared" si="51"/>
        <v>0</v>
      </c>
      <c r="AW52" s="45">
        <f t="shared" si="52"/>
        <v>0</v>
      </c>
      <c r="AX52" s="42">
        <f t="shared" si="53"/>
        <v>0</v>
      </c>
      <c r="AY52" s="42">
        <f t="shared" si="54"/>
        <v>0</v>
      </c>
      <c r="AZ52" s="42">
        <f t="shared" si="55"/>
        <v>0</v>
      </c>
      <c r="BA52" s="43">
        <f t="shared" si="56"/>
        <v>0</v>
      </c>
      <c r="BB52" s="72">
        <f t="shared" si="60"/>
        <v>0</v>
      </c>
    </row>
    <row r="53" spans="1:59" x14ac:dyDescent="0.2">
      <c r="A53" s="154"/>
      <c r="B53" s="39">
        <v>13</v>
      </c>
      <c r="C53" s="97"/>
      <c r="D53" s="98"/>
      <c r="E53" s="98"/>
      <c r="F53" s="99"/>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1"/>
      <c r="AK53" s="102">
        <f t="shared" si="62"/>
        <v>0</v>
      </c>
      <c r="AL53" s="143">
        <f t="shared" si="57"/>
        <v>0</v>
      </c>
      <c r="AM53" s="40">
        <f t="shared" si="58"/>
        <v>0</v>
      </c>
      <c r="AN53" s="40">
        <f t="shared" si="59"/>
        <v>0</v>
      </c>
      <c r="AO53" s="40">
        <f t="shared" si="61"/>
        <v>0</v>
      </c>
      <c r="AP53" s="40">
        <f t="shared" si="46"/>
        <v>0</v>
      </c>
      <c r="AQ53" s="41">
        <f t="shared" si="47"/>
        <v>0</v>
      </c>
      <c r="AR53" s="42">
        <f t="shared" si="48"/>
        <v>0</v>
      </c>
      <c r="AS53" s="42">
        <f t="shared" si="49"/>
        <v>0</v>
      </c>
      <c r="AT53" s="43">
        <f t="shared" si="50"/>
        <v>0</v>
      </c>
      <c r="AU53" s="44">
        <f t="shared" si="63"/>
        <v>0</v>
      </c>
      <c r="AV53" s="45">
        <f t="shared" si="51"/>
        <v>0</v>
      </c>
      <c r="AW53" s="45">
        <f t="shared" si="52"/>
        <v>0</v>
      </c>
      <c r="AX53" s="42">
        <f t="shared" si="53"/>
        <v>0</v>
      </c>
      <c r="AY53" s="42">
        <f t="shared" si="54"/>
        <v>0</v>
      </c>
      <c r="AZ53" s="42">
        <f t="shared" si="55"/>
        <v>0</v>
      </c>
      <c r="BA53" s="43">
        <f t="shared" si="56"/>
        <v>0</v>
      </c>
      <c r="BB53" s="72">
        <f t="shared" si="60"/>
        <v>0</v>
      </c>
    </row>
    <row r="54" spans="1:59" x14ac:dyDescent="0.2">
      <c r="A54" s="154"/>
      <c r="B54" s="39">
        <v>14</v>
      </c>
      <c r="C54" s="97"/>
      <c r="D54" s="98"/>
      <c r="E54" s="98"/>
      <c r="F54" s="99"/>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1"/>
      <c r="AK54" s="102">
        <f t="shared" si="62"/>
        <v>0</v>
      </c>
      <c r="AL54" s="143">
        <f t="shared" si="57"/>
        <v>0</v>
      </c>
      <c r="AM54" s="40">
        <f t="shared" si="58"/>
        <v>0</v>
      </c>
      <c r="AN54" s="40">
        <f t="shared" si="59"/>
        <v>0</v>
      </c>
      <c r="AO54" s="40">
        <f t="shared" si="61"/>
        <v>0</v>
      </c>
      <c r="AP54" s="40">
        <f t="shared" si="46"/>
        <v>0</v>
      </c>
      <c r="AQ54" s="41">
        <f t="shared" si="47"/>
        <v>0</v>
      </c>
      <c r="AR54" s="42">
        <f t="shared" si="48"/>
        <v>0</v>
      </c>
      <c r="AS54" s="42">
        <f t="shared" si="49"/>
        <v>0</v>
      </c>
      <c r="AT54" s="43">
        <f t="shared" si="50"/>
        <v>0</v>
      </c>
      <c r="AU54" s="44">
        <f t="shared" si="63"/>
        <v>0</v>
      </c>
      <c r="AV54" s="45">
        <f t="shared" si="51"/>
        <v>0</v>
      </c>
      <c r="AW54" s="45">
        <f t="shared" si="52"/>
        <v>0</v>
      </c>
      <c r="AX54" s="42">
        <f t="shared" si="53"/>
        <v>0</v>
      </c>
      <c r="AY54" s="42">
        <f t="shared" si="54"/>
        <v>0</v>
      </c>
      <c r="AZ54" s="42">
        <f t="shared" si="55"/>
        <v>0</v>
      </c>
      <c r="BA54" s="43">
        <f t="shared" si="56"/>
        <v>0</v>
      </c>
      <c r="BB54" s="72">
        <f t="shared" si="60"/>
        <v>0</v>
      </c>
      <c r="BC54" s="47"/>
    </row>
    <row r="55" spans="1:59" ht="20.5" thickBot="1" x14ac:dyDescent="0.25">
      <c r="A55" s="163"/>
      <c r="B55" s="46">
        <v>15</v>
      </c>
      <c r="C55" s="103"/>
      <c r="D55" s="104"/>
      <c r="E55" s="104"/>
      <c r="F55" s="105"/>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7"/>
      <c r="AK55" s="102">
        <f t="shared" si="62"/>
        <v>0</v>
      </c>
      <c r="AL55" s="146">
        <f t="shared" si="57"/>
        <v>0</v>
      </c>
      <c r="AM55" s="40">
        <f t="shared" si="58"/>
        <v>0</v>
      </c>
      <c r="AN55" s="40">
        <f t="shared" si="59"/>
        <v>0</v>
      </c>
      <c r="AO55" s="40">
        <f t="shared" si="61"/>
        <v>0</v>
      </c>
      <c r="AP55" s="40">
        <f t="shared" si="46"/>
        <v>0</v>
      </c>
      <c r="AQ55" s="41">
        <f t="shared" si="47"/>
        <v>0</v>
      </c>
      <c r="AR55" s="42">
        <f t="shared" si="48"/>
        <v>0</v>
      </c>
      <c r="AS55" s="42">
        <f t="shared" si="49"/>
        <v>0</v>
      </c>
      <c r="AT55" s="43">
        <f t="shared" si="50"/>
        <v>0</v>
      </c>
      <c r="AU55" s="44">
        <f t="shared" si="63"/>
        <v>0</v>
      </c>
      <c r="AV55" s="45">
        <f t="shared" si="51"/>
        <v>0</v>
      </c>
      <c r="AW55" s="45">
        <f t="shared" si="52"/>
        <v>0</v>
      </c>
      <c r="AX55" s="42">
        <f t="shared" si="53"/>
        <v>0</v>
      </c>
      <c r="AY55" s="42">
        <f t="shared" si="54"/>
        <v>0</v>
      </c>
      <c r="AZ55" s="42">
        <f t="shared" si="55"/>
        <v>0</v>
      </c>
      <c r="BA55" s="43">
        <f t="shared" si="56"/>
        <v>0</v>
      </c>
      <c r="BB55" s="72">
        <f t="shared" si="60"/>
        <v>0</v>
      </c>
      <c r="BC55" s="47"/>
    </row>
    <row r="56" spans="1:59" ht="21" thickTop="1" thickBot="1" x14ac:dyDescent="0.25">
      <c r="A56" s="82"/>
      <c r="B56" s="158" t="s">
        <v>62</v>
      </c>
      <c r="C56" s="159"/>
      <c r="D56" s="159"/>
      <c r="E56" s="159"/>
      <c r="F56" s="83">
        <f>COUNTA(F41:F55)</f>
        <v>0</v>
      </c>
      <c r="G56" s="83">
        <f t="shared" ref="G56:AJ56" si="64">COUNTA(G41:G55)</f>
        <v>0</v>
      </c>
      <c r="H56" s="83">
        <f t="shared" si="64"/>
        <v>0</v>
      </c>
      <c r="I56" s="83">
        <f t="shared" si="64"/>
        <v>0</v>
      </c>
      <c r="J56" s="83">
        <f t="shared" si="64"/>
        <v>0</v>
      </c>
      <c r="K56" s="83">
        <f t="shared" si="64"/>
        <v>0</v>
      </c>
      <c r="L56" s="83">
        <f t="shared" si="64"/>
        <v>0</v>
      </c>
      <c r="M56" s="83">
        <f t="shared" si="64"/>
        <v>0</v>
      </c>
      <c r="N56" s="83">
        <f t="shared" si="64"/>
        <v>0</v>
      </c>
      <c r="O56" s="83">
        <f t="shared" si="64"/>
        <v>0</v>
      </c>
      <c r="P56" s="83">
        <f t="shared" si="64"/>
        <v>0</v>
      </c>
      <c r="Q56" s="83">
        <f t="shared" si="64"/>
        <v>0</v>
      </c>
      <c r="R56" s="83">
        <f t="shared" si="64"/>
        <v>0</v>
      </c>
      <c r="S56" s="83">
        <f t="shared" si="64"/>
        <v>0</v>
      </c>
      <c r="T56" s="83">
        <f t="shared" si="64"/>
        <v>0</v>
      </c>
      <c r="U56" s="83">
        <f t="shared" si="64"/>
        <v>0</v>
      </c>
      <c r="V56" s="83">
        <f t="shared" si="64"/>
        <v>0</v>
      </c>
      <c r="W56" s="83">
        <f t="shared" si="64"/>
        <v>0</v>
      </c>
      <c r="X56" s="83">
        <f t="shared" si="64"/>
        <v>0</v>
      </c>
      <c r="Y56" s="83">
        <f t="shared" si="64"/>
        <v>0</v>
      </c>
      <c r="Z56" s="83">
        <f t="shared" si="64"/>
        <v>0</v>
      </c>
      <c r="AA56" s="83">
        <f t="shared" si="64"/>
        <v>0</v>
      </c>
      <c r="AB56" s="83">
        <f t="shared" si="64"/>
        <v>0</v>
      </c>
      <c r="AC56" s="83">
        <f t="shared" si="64"/>
        <v>0</v>
      </c>
      <c r="AD56" s="83">
        <f t="shared" si="64"/>
        <v>0</v>
      </c>
      <c r="AE56" s="83">
        <f t="shared" si="64"/>
        <v>0</v>
      </c>
      <c r="AF56" s="83">
        <f t="shared" si="64"/>
        <v>0</v>
      </c>
      <c r="AG56" s="83">
        <f t="shared" si="64"/>
        <v>0</v>
      </c>
      <c r="AH56" s="83">
        <f t="shared" si="64"/>
        <v>0</v>
      </c>
      <c r="AI56" s="83">
        <f t="shared" si="64"/>
        <v>0</v>
      </c>
      <c r="AJ56" s="83">
        <f t="shared" si="64"/>
        <v>0</v>
      </c>
      <c r="AK56" s="83">
        <f t="shared" ref="AK56:AU56" si="65">SUM(AK41:AK55)</f>
        <v>0</v>
      </c>
      <c r="AL56" s="149">
        <f>SUM(AL41:AL55)</f>
        <v>0</v>
      </c>
      <c r="AM56" s="78">
        <f t="shared" si="65"/>
        <v>0</v>
      </c>
      <c r="AN56" s="78">
        <f t="shared" si="65"/>
        <v>0</v>
      </c>
      <c r="AO56" s="78">
        <f t="shared" si="65"/>
        <v>0</v>
      </c>
      <c r="AP56" s="78">
        <f t="shared" si="65"/>
        <v>0</v>
      </c>
      <c r="AQ56" s="79">
        <f t="shared" si="65"/>
        <v>0</v>
      </c>
      <c r="AR56" s="79">
        <f t="shared" si="65"/>
        <v>0</v>
      </c>
      <c r="AS56" s="79">
        <f t="shared" si="65"/>
        <v>0</v>
      </c>
      <c r="AT56" s="79">
        <f t="shared" si="65"/>
        <v>0</v>
      </c>
      <c r="AU56" s="80">
        <f t="shared" si="65"/>
        <v>0</v>
      </c>
      <c r="AV56" s="80">
        <f t="shared" ref="AV56:BB56" si="66">SUM(AV41:AV55)</f>
        <v>0</v>
      </c>
      <c r="AW56" s="80">
        <f t="shared" si="66"/>
        <v>0</v>
      </c>
      <c r="AX56" s="80">
        <f t="shared" si="66"/>
        <v>0</v>
      </c>
      <c r="AY56" s="80">
        <f t="shared" si="66"/>
        <v>0</v>
      </c>
      <c r="AZ56" s="80">
        <f t="shared" si="66"/>
        <v>0</v>
      </c>
      <c r="BA56" s="80">
        <f t="shared" si="66"/>
        <v>0</v>
      </c>
      <c r="BB56" s="81">
        <f t="shared" si="66"/>
        <v>0</v>
      </c>
      <c r="BC56" s="1"/>
    </row>
    <row r="57" spans="1:59" s="48" customFormat="1" ht="19.5" customHeight="1" thickBot="1" x14ac:dyDescent="0.65">
      <c r="A57" s="151" t="s">
        <v>65</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40">
        <f>SUM(AL56,AL40,AL24)</f>
        <v>0</v>
      </c>
      <c r="AM57" s="84">
        <f>SUM(AM56,AM40,AM24)</f>
        <v>0</v>
      </c>
      <c r="AN57" s="84">
        <f>SUM(AN56,AN40,AN24)</f>
        <v>0</v>
      </c>
      <c r="AO57" s="84">
        <f>SUM(AO56,AO40,AO24)</f>
        <v>0</v>
      </c>
      <c r="AP57" s="84">
        <f>SUM(AP56,AP40,AP24)</f>
        <v>0</v>
      </c>
      <c r="AQ57" s="85">
        <f>SUM(AQ24,AQ40,AQ56)</f>
        <v>0</v>
      </c>
      <c r="AR57" s="85">
        <f t="shared" ref="AR57:BB57" si="67">SUM(AR24,AR40,AR56)</f>
        <v>0</v>
      </c>
      <c r="AS57" s="85">
        <f t="shared" si="67"/>
        <v>0</v>
      </c>
      <c r="AT57" s="85">
        <f t="shared" si="67"/>
        <v>0</v>
      </c>
      <c r="AU57" s="85">
        <f t="shared" si="67"/>
        <v>0</v>
      </c>
      <c r="AV57" s="85">
        <f t="shared" si="67"/>
        <v>0</v>
      </c>
      <c r="AW57" s="85">
        <f t="shared" si="67"/>
        <v>0</v>
      </c>
      <c r="AX57" s="85">
        <f t="shared" si="67"/>
        <v>0</v>
      </c>
      <c r="AY57" s="85">
        <f t="shared" si="67"/>
        <v>0</v>
      </c>
      <c r="AZ57" s="85">
        <f t="shared" si="67"/>
        <v>0</v>
      </c>
      <c r="BA57" s="85">
        <f t="shared" si="67"/>
        <v>0</v>
      </c>
      <c r="BB57" s="86">
        <f t="shared" si="67"/>
        <v>0</v>
      </c>
      <c r="BD57" s="4"/>
      <c r="BE57" s="4"/>
      <c r="BF57" s="4"/>
      <c r="BG57" s="4"/>
    </row>
    <row r="58" spans="1:59" s="49" customFormat="1" x14ac:dyDescent="0.6">
      <c r="P58" s="50"/>
      <c r="Q58" s="50"/>
      <c r="R58" s="50"/>
      <c r="S58" s="50"/>
      <c r="T58" s="50"/>
      <c r="U58" s="50"/>
      <c r="V58" s="50"/>
      <c r="W58" s="50"/>
      <c r="X58" s="50"/>
      <c r="Y58" s="50"/>
      <c r="Z58" s="50"/>
      <c r="AJ58" s="50"/>
      <c r="AK58" s="50"/>
      <c r="AL58" s="50"/>
      <c r="AM58" s="50"/>
      <c r="AN58" s="50"/>
      <c r="AR58" s="50"/>
      <c r="AS58" s="50"/>
      <c r="AT58" s="50"/>
      <c r="AU58" s="50"/>
      <c r="AV58" s="50"/>
      <c r="AW58" s="50"/>
      <c r="AX58" s="50"/>
      <c r="AY58" s="50"/>
      <c r="AZ58" s="50"/>
      <c r="BA58" s="50"/>
      <c r="BB58" s="50"/>
      <c r="BC58" s="50"/>
      <c r="BD58" s="2"/>
      <c r="BE58" s="2"/>
      <c r="BF58" s="2"/>
    </row>
    <row r="59" spans="1:59" s="48" customFormat="1" x14ac:dyDescent="0.6">
      <c r="C59" s="49"/>
      <c r="D59" s="49"/>
      <c r="E59" s="49"/>
      <c r="X59" s="51"/>
      <c r="Y59" s="51"/>
      <c r="Z59" s="51"/>
      <c r="AC59" s="52"/>
      <c r="AJ59" s="5"/>
      <c r="AK59" s="5"/>
      <c r="AL59" s="5"/>
      <c r="AM59" s="5"/>
      <c r="AN59" s="5"/>
      <c r="BD59" s="2"/>
      <c r="BE59" s="2"/>
    </row>
    <row r="60" spans="1:59" x14ac:dyDescent="0.6">
      <c r="C60" s="49"/>
      <c r="D60" s="49"/>
      <c r="E60" s="49"/>
      <c r="BD60" s="2"/>
      <c r="BE60" s="2"/>
    </row>
    <row r="61" spans="1:59" x14ac:dyDescent="0.6">
      <c r="C61" s="49"/>
      <c r="D61" s="49"/>
      <c r="E61" s="49"/>
      <c r="BD61" s="2"/>
      <c r="BE61" s="2"/>
    </row>
    <row r="62" spans="1:59" x14ac:dyDescent="0.6">
      <c r="C62" s="49"/>
      <c r="D62" s="49"/>
      <c r="E62" s="49"/>
      <c r="BD62" s="2"/>
      <c r="BE62" s="2"/>
    </row>
    <row r="63" spans="1:59" x14ac:dyDescent="0.6">
      <c r="C63" s="49"/>
      <c r="D63" s="49"/>
      <c r="E63" s="49"/>
      <c r="BD63" s="2"/>
      <c r="BE63" s="2"/>
    </row>
    <row r="64" spans="1:59" x14ac:dyDescent="0.6">
      <c r="C64" s="49"/>
      <c r="D64" s="49"/>
      <c r="E64" s="49"/>
    </row>
    <row r="65" spans="3:5" x14ac:dyDescent="0.6">
      <c r="C65" s="49"/>
      <c r="D65" s="49"/>
      <c r="E65" s="49"/>
    </row>
    <row r="66" spans="3:5" x14ac:dyDescent="0.6">
      <c r="C66" s="49"/>
      <c r="D66" s="49"/>
      <c r="E66" s="49"/>
    </row>
  </sheetData>
  <mergeCells count="25">
    <mergeCell ref="BG7:BG8"/>
    <mergeCell ref="A9:A24"/>
    <mergeCell ref="BD9:BD12"/>
    <mergeCell ref="BD13:BD17"/>
    <mergeCell ref="B24:E24"/>
    <mergeCell ref="B6:C7"/>
    <mergeCell ref="D6:D7"/>
    <mergeCell ref="BD7:BF8"/>
    <mergeCell ref="E6:E7"/>
    <mergeCell ref="AK6:AK7"/>
    <mergeCell ref="AM6:AM7"/>
    <mergeCell ref="AN6:AN7"/>
    <mergeCell ref="BD25:BD28"/>
    <mergeCell ref="BD29:BD33"/>
    <mergeCell ref="B40:E40"/>
    <mergeCell ref="A41:A55"/>
    <mergeCell ref="BD41:BD44"/>
    <mergeCell ref="BD45:BD49"/>
    <mergeCell ref="BA1:BB1"/>
    <mergeCell ref="A57:AK57"/>
    <mergeCell ref="A25:A40"/>
    <mergeCell ref="AO6:AO7"/>
    <mergeCell ref="AP6:AP7"/>
    <mergeCell ref="B56:E56"/>
    <mergeCell ref="AL6:AL7"/>
  </mergeCells>
  <phoneticPr fontId="2"/>
  <conditionalFormatting sqref="AK8:AK23 AK25:AK39 AK41:AK55">
    <cfRule type="cellIs" dxfId="43" priority="10" stopIfTrue="1" operator="notEqual">
      <formula>$AU8+$BB8</formula>
    </cfRule>
  </conditionalFormatting>
  <conditionalFormatting sqref="F9:AJ13 F35:AJ39 F51:AJ55">
    <cfRule type="expression" dxfId="42" priority="9" stopIfTrue="1">
      <formula>IF($D9=0,F9&gt;4)</formula>
    </cfRule>
  </conditionalFormatting>
  <conditionalFormatting sqref="F14:AJ18">
    <cfRule type="expression" dxfId="41" priority="8" stopIfTrue="1">
      <formula>IF($D14=0,F14&gt;4)</formula>
    </cfRule>
  </conditionalFormatting>
  <conditionalFormatting sqref="F19:AJ23">
    <cfRule type="expression" dxfId="40" priority="7" stopIfTrue="1">
      <formula>IF($D19=0,F19&gt;4)</formula>
    </cfRule>
  </conditionalFormatting>
  <conditionalFormatting sqref="F8:AJ8">
    <cfRule type="expression" dxfId="39" priority="6" stopIfTrue="1">
      <formula>IF($D8=0,F8&gt;4)</formula>
    </cfRule>
  </conditionalFormatting>
  <conditionalFormatting sqref="C2">
    <cfRule type="containsBlanks" dxfId="38" priority="12" stopIfTrue="1">
      <formula>LEN(TRIM(C2))=0</formula>
    </cfRule>
  </conditionalFormatting>
  <conditionalFormatting sqref="F25:AJ29">
    <cfRule type="expression" dxfId="37" priority="4" stopIfTrue="1">
      <formula>IF($D25=0,F25&gt;4)</formula>
    </cfRule>
  </conditionalFormatting>
  <conditionalFormatting sqref="F30:AJ34">
    <cfRule type="expression" dxfId="36" priority="3" stopIfTrue="1">
      <formula>IF($D30=0,F30&gt;4)</formula>
    </cfRule>
  </conditionalFormatting>
  <conditionalFormatting sqref="F41:AJ45">
    <cfRule type="expression" dxfId="35" priority="2" stopIfTrue="1">
      <formula>IF($D41=0,F41&gt;4)</formula>
    </cfRule>
  </conditionalFormatting>
  <conditionalFormatting sqref="F46:AJ50">
    <cfRule type="expression" dxfId="34" priority="1" stopIfTrue="1">
      <formula>IF($D46=0,F46&gt;4)</formula>
    </cfRule>
  </conditionalFormatting>
  <conditionalFormatting sqref="E9:E23 E25:E39 E41:E55">
    <cfRule type="duplicateValues" dxfId="33" priority="11" stopIfTrue="1"/>
  </conditionalFormatting>
  <dataValidations count="3">
    <dataValidation type="list" allowBlank="1" showInputMessage="1" showErrorMessage="1" sqref="F9:AJ23 F25:AJ39 F41:AJ55" xr:uid="{00000000-0002-0000-0000-000000000000}">
      <formula1>"1,2,3,4,5,6"</formula1>
    </dataValidation>
    <dataValidation type="list" allowBlank="1" showInputMessage="1" showErrorMessage="1" sqref="F8:AJ8" xr:uid="{00000000-0002-0000-0000-000001000000}">
      <formula1>"　,1,2,3,4,5,6"</formula1>
    </dataValidation>
    <dataValidation type="list" allowBlank="1" showInputMessage="1" showErrorMessage="1" sqref="D9:D23 D25:D39 D41:D55" xr:uid="{00000000-0002-0000-0000-000002000000}">
      <formula1>"0,1,2,3,4,5,6"</formula1>
    </dataValidation>
  </dataValidations>
  <printOptions horizontalCentered="1"/>
  <pageMargins left="0.39370078740157483" right="0.39370078740157483" top="0.39370078740157483" bottom="0.39370078740157483" header="0.39370078740157483" footer="0.39370078740157483"/>
  <pageSetup paperSize="9" scale="3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G66"/>
  <sheetViews>
    <sheetView view="pageBreakPreview" zoomScale="60" zoomScaleNormal="70" workbookViewId="0">
      <selection activeCell="AB70" sqref="AB70"/>
    </sheetView>
  </sheetViews>
  <sheetFormatPr defaultColWidth="9" defaultRowHeight="20" x14ac:dyDescent="0.2"/>
  <cols>
    <col min="1" max="1" width="9" style="4"/>
    <col min="2" max="2" width="9.1796875" style="53" customWidth="1"/>
    <col min="3" max="3" width="19.453125" style="4" customWidth="1"/>
    <col min="4" max="4" width="6.26953125" style="4" customWidth="1"/>
    <col min="5" max="5" width="11.81640625" style="53" customWidth="1"/>
    <col min="6" max="6" width="4.7265625" style="53" customWidth="1"/>
    <col min="7" max="36" width="4.7265625" style="4" customWidth="1"/>
    <col min="37" max="37" width="5.54296875" style="4" customWidth="1"/>
    <col min="38" max="42" width="12.453125" style="4" customWidth="1"/>
    <col min="43" max="55" width="7.54296875" style="4" customWidth="1"/>
    <col min="56" max="56" width="10.81640625" style="4" bestFit="1" customWidth="1"/>
    <col min="57" max="57" width="13.1796875" style="4" bestFit="1" customWidth="1"/>
    <col min="58" max="58" width="11.81640625" style="4" customWidth="1"/>
    <col min="59" max="59" width="14.81640625" style="4" customWidth="1"/>
    <col min="60" max="65" width="7.1796875" style="4" customWidth="1"/>
    <col min="66" max="16384" width="9" style="4"/>
  </cols>
  <sheetData>
    <row r="1" spans="1:59" x14ac:dyDescent="0.2">
      <c r="A1" s="137"/>
      <c r="B1" s="2" t="s">
        <v>66</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150" t="s">
        <v>81</v>
      </c>
      <c r="BB1" s="150"/>
      <c r="BC1" s="3"/>
    </row>
    <row r="2" spans="1:59" x14ac:dyDescent="0.2">
      <c r="A2" s="137"/>
      <c r="B2" s="2" t="s">
        <v>1</v>
      </c>
      <c r="C2" s="138">
        <f>第１四半期!C2</f>
        <v>0</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139"/>
      <c r="AU2" s="137"/>
      <c r="AV2" s="137"/>
      <c r="AW2" s="137"/>
      <c r="AX2" s="137"/>
      <c r="AY2" s="137"/>
      <c r="AZ2" s="137"/>
      <c r="BA2" s="137"/>
      <c r="BB2" s="137"/>
    </row>
    <row r="3" spans="1:59" x14ac:dyDescent="0.2">
      <c r="A3" s="137"/>
      <c r="B3" s="2"/>
      <c r="C3" s="2"/>
      <c r="D3" s="2"/>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139"/>
      <c r="AU3" s="137"/>
      <c r="AV3" s="137"/>
      <c r="AW3" s="137"/>
      <c r="AX3" s="137"/>
      <c r="AY3" s="137"/>
      <c r="AZ3" s="137"/>
      <c r="BA3" s="137"/>
      <c r="BB3" s="137"/>
    </row>
    <row r="4" spans="1:59" x14ac:dyDescent="0.2">
      <c r="A4" s="137"/>
      <c r="B4" s="3" t="s">
        <v>2</v>
      </c>
      <c r="C4" s="2"/>
      <c r="D4" s="2"/>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139"/>
      <c r="AU4" s="137"/>
      <c r="AV4" s="137"/>
      <c r="AW4" s="137"/>
      <c r="AX4" s="137"/>
      <c r="AY4" s="137"/>
      <c r="AZ4" s="137"/>
      <c r="BA4" s="137"/>
      <c r="BB4" s="137"/>
    </row>
    <row r="5" spans="1:59" x14ac:dyDescent="0.2">
      <c r="A5" s="137"/>
      <c r="B5" s="3" t="s">
        <v>3</v>
      </c>
      <c r="C5" s="5"/>
      <c r="D5" s="5"/>
      <c r="E5" s="5"/>
      <c r="F5" s="5"/>
      <c r="G5" s="5"/>
      <c r="H5" s="5"/>
      <c r="I5" s="5"/>
      <c r="J5" s="5"/>
      <c r="K5" s="6"/>
      <c r="L5" s="6"/>
      <c r="M5" s="6"/>
      <c r="N5" s="6"/>
      <c r="O5" s="6"/>
      <c r="P5" s="6"/>
      <c r="Q5" s="6"/>
      <c r="R5" s="6"/>
      <c r="S5" s="6"/>
      <c r="T5" s="6"/>
      <c r="U5" s="6"/>
      <c r="V5" s="6"/>
      <c r="W5" s="6"/>
      <c r="X5" s="6"/>
      <c r="Y5" s="6"/>
      <c r="Z5" s="6"/>
      <c r="AA5" s="6"/>
      <c r="AB5" s="6"/>
      <c r="AC5" s="6"/>
      <c r="AD5" s="6"/>
      <c r="AE5" s="6"/>
      <c r="AF5" s="6"/>
      <c r="AG5" s="6"/>
      <c r="AH5" s="6"/>
      <c r="AI5" s="5"/>
      <c r="AJ5" s="5"/>
      <c r="AK5" s="5"/>
      <c r="AL5" s="5"/>
      <c r="AM5" s="5"/>
      <c r="AN5" s="5"/>
      <c r="AO5" s="5"/>
      <c r="AP5" s="5"/>
      <c r="AQ5" s="7" t="s">
        <v>4</v>
      </c>
      <c r="AR5" s="8"/>
      <c r="AS5" s="8"/>
      <c r="AT5" s="8"/>
      <c r="AU5" s="8"/>
      <c r="AV5" s="8"/>
      <c r="AW5" s="8"/>
      <c r="AX5" s="8"/>
      <c r="AY5" s="8"/>
      <c r="AZ5" s="8"/>
      <c r="BA5" s="8"/>
      <c r="BB5" s="9"/>
      <c r="BC5" s="5"/>
    </row>
    <row r="6" spans="1:59" x14ac:dyDescent="0.2">
      <c r="A6" s="137"/>
      <c r="B6" s="169" t="s">
        <v>5</v>
      </c>
      <c r="C6" s="170"/>
      <c r="D6" s="173" t="s">
        <v>6</v>
      </c>
      <c r="E6" s="173" t="s">
        <v>7</v>
      </c>
      <c r="F6" s="10" t="s">
        <v>8</v>
      </c>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73" t="s">
        <v>9</v>
      </c>
      <c r="AL6" s="156" t="s">
        <v>82</v>
      </c>
      <c r="AM6" s="156" t="s">
        <v>10</v>
      </c>
      <c r="AN6" s="156" t="s">
        <v>11</v>
      </c>
      <c r="AO6" s="156" t="s">
        <v>12</v>
      </c>
      <c r="AP6" s="156" t="s">
        <v>13</v>
      </c>
      <c r="AQ6" s="12" t="s">
        <v>14</v>
      </c>
      <c r="AR6" s="12"/>
      <c r="AS6" s="12"/>
      <c r="AT6" s="12"/>
      <c r="AU6" s="12"/>
      <c r="AV6" s="13" t="s">
        <v>15</v>
      </c>
      <c r="AW6" s="14"/>
      <c r="AX6" s="14"/>
      <c r="AY6" s="14"/>
      <c r="AZ6" s="15"/>
      <c r="BA6" s="15"/>
      <c r="BB6" s="16"/>
    </row>
    <row r="7" spans="1:59" x14ac:dyDescent="0.2">
      <c r="A7" s="137"/>
      <c r="B7" s="171"/>
      <c r="C7" s="172"/>
      <c r="D7" s="174"/>
      <c r="E7" s="174"/>
      <c r="F7" s="17" t="s">
        <v>16</v>
      </c>
      <c r="G7" s="18" t="s">
        <v>17</v>
      </c>
      <c r="H7" s="18" t="s">
        <v>18</v>
      </c>
      <c r="I7" s="18" t="s">
        <v>19</v>
      </c>
      <c r="J7" s="18" t="s">
        <v>20</v>
      </c>
      <c r="K7" s="18" t="s">
        <v>21</v>
      </c>
      <c r="L7" s="18" t="s">
        <v>22</v>
      </c>
      <c r="M7" s="18" t="s">
        <v>23</v>
      </c>
      <c r="N7" s="18" t="s">
        <v>24</v>
      </c>
      <c r="O7" s="18" t="s">
        <v>25</v>
      </c>
      <c r="P7" s="18" t="s">
        <v>26</v>
      </c>
      <c r="Q7" s="18" t="s">
        <v>27</v>
      </c>
      <c r="R7" s="18" t="s">
        <v>28</v>
      </c>
      <c r="S7" s="18" t="s">
        <v>29</v>
      </c>
      <c r="T7" s="18" t="s">
        <v>30</v>
      </c>
      <c r="U7" s="18" t="s">
        <v>31</v>
      </c>
      <c r="V7" s="18" t="s">
        <v>32</v>
      </c>
      <c r="W7" s="18" t="s">
        <v>33</v>
      </c>
      <c r="X7" s="18" t="s">
        <v>34</v>
      </c>
      <c r="Y7" s="18" t="s">
        <v>35</v>
      </c>
      <c r="Z7" s="18" t="s">
        <v>36</v>
      </c>
      <c r="AA7" s="18" t="s">
        <v>37</v>
      </c>
      <c r="AB7" s="18" t="s">
        <v>38</v>
      </c>
      <c r="AC7" s="18" t="s">
        <v>39</v>
      </c>
      <c r="AD7" s="18" t="s">
        <v>40</v>
      </c>
      <c r="AE7" s="18" t="s">
        <v>41</v>
      </c>
      <c r="AF7" s="18" t="s">
        <v>42</v>
      </c>
      <c r="AG7" s="18" t="s">
        <v>43</v>
      </c>
      <c r="AH7" s="18" t="s">
        <v>44</v>
      </c>
      <c r="AI7" s="18" t="s">
        <v>45</v>
      </c>
      <c r="AJ7" s="19" t="s">
        <v>46</v>
      </c>
      <c r="AK7" s="174"/>
      <c r="AL7" s="157"/>
      <c r="AM7" s="157"/>
      <c r="AN7" s="157"/>
      <c r="AO7" s="157"/>
      <c r="AP7" s="157"/>
      <c r="AQ7" s="20" t="s">
        <v>47</v>
      </c>
      <c r="AR7" s="21" t="s">
        <v>48</v>
      </c>
      <c r="AS7" s="21" t="s">
        <v>49</v>
      </c>
      <c r="AT7" s="22" t="s">
        <v>50</v>
      </c>
      <c r="AU7" s="23" t="s">
        <v>51</v>
      </c>
      <c r="AV7" s="20" t="s">
        <v>47</v>
      </c>
      <c r="AW7" s="21" t="s">
        <v>48</v>
      </c>
      <c r="AX7" s="24" t="s">
        <v>49</v>
      </c>
      <c r="AY7" s="24" t="s">
        <v>50</v>
      </c>
      <c r="AZ7" s="24" t="s">
        <v>52</v>
      </c>
      <c r="BA7" s="25" t="s">
        <v>53</v>
      </c>
      <c r="BB7" s="26" t="s">
        <v>54</v>
      </c>
      <c r="BD7" s="175" t="s">
        <v>55</v>
      </c>
      <c r="BE7" s="176"/>
      <c r="BF7" s="177"/>
      <c r="BG7" s="164" t="s">
        <v>56</v>
      </c>
    </row>
    <row r="8" spans="1:59" ht="20.5" thickBot="1" x14ac:dyDescent="0.25">
      <c r="A8" s="137"/>
      <c r="B8" s="27" t="s">
        <v>57</v>
      </c>
      <c r="C8" s="56" t="s">
        <v>58</v>
      </c>
      <c r="D8" s="28">
        <v>0</v>
      </c>
      <c r="E8" s="28">
        <v>100000</v>
      </c>
      <c r="F8" s="87">
        <v>4</v>
      </c>
      <c r="G8" s="88"/>
      <c r="H8" s="88">
        <v>4</v>
      </c>
      <c r="I8" s="88"/>
      <c r="J8" s="88">
        <v>4</v>
      </c>
      <c r="K8" s="88"/>
      <c r="L8" s="88"/>
      <c r="M8" s="88"/>
      <c r="N8" s="88"/>
      <c r="O8" s="88"/>
      <c r="P8" s="88"/>
      <c r="Q8" s="88"/>
      <c r="R8" s="88"/>
      <c r="S8" s="88"/>
      <c r="T8" s="88"/>
      <c r="U8" s="88"/>
      <c r="V8" s="88"/>
      <c r="W8" s="88"/>
      <c r="X8" s="88"/>
      <c r="Y8" s="88"/>
      <c r="Z8" s="88"/>
      <c r="AA8" s="88"/>
      <c r="AB8" s="88"/>
      <c r="AC8" s="88"/>
      <c r="AD8" s="88"/>
      <c r="AE8" s="88"/>
      <c r="AF8" s="88">
        <v>4</v>
      </c>
      <c r="AG8" s="88">
        <v>4</v>
      </c>
      <c r="AH8" s="88">
        <v>4</v>
      </c>
      <c r="AI8" s="88">
        <v>4</v>
      </c>
      <c r="AJ8" s="89">
        <v>4</v>
      </c>
      <c r="AK8" s="57">
        <f>COUNTA(F8:AJ8)</f>
        <v>8</v>
      </c>
      <c r="AL8" s="147">
        <f>AM8</f>
        <v>24000</v>
      </c>
      <c r="AM8" s="58">
        <f>AO8-AN8</f>
        <v>24000</v>
      </c>
      <c r="AN8" s="58">
        <f>SUM(AT8*BG$12,AZ8*BG$16,BA8*BG$17)</f>
        <v>4800</v>
      </c>
      <c r="AO8" s="58">
        <f>SUM(AQ8*BF$9,AR8*BF$10,AS8*BF$11,AT8*BF$12,AV8*BF$13,AW8*BF$13,AX8*BF$14,AY8*BF$15,AZ8*BF$16,BA8*BF$17)</f>
        <v>28800</v>
      </c>
      <c r="AP8" s="58">
        <f>(AU8*3000+BB8*3000)</f>
        <v>24000</v>
      </c>
      <c r="AQ8" s="59">
        <f t="shared" ref="AQ8:AQ23" si="0">IF(D8=0,COUNTIF(F8:AJ8,"1"),0)</f>
        <v>0</v>
      </c>
      <c r="AR8" s="60">
        <f t="shared" ref="AR8:AR23" si="1">IF(D8=0,COUNTIF(F8:AJ8,"2"),0)</f>
        <v>0</v>
      </c>
      <c r="AS8" s="60">
        <f t="shared" ref="AS8:AS23" si="2">IF(D8=0,COUNTIF(F8:AJ8,"3"),0)</f>
        <v>0</v>
      </c>
      <c r="AT8" s="61">
        <f t="shared" ref="AT8:AT23" si="3">IF(D8=0,COUNTIF(F8:AJ8,"4"),0)</f>
        <v>8</v>
      </c>
      <c r="AU8" s="62">
        <f>SUM(AQ8:AT8)</f>
        <v>8</v>
      </c>
      <c r="AV8" s="63">
        <f>IF(D8&gt;=1,COUNTIF(F8:AJ8,"2"),0)</f>
        <v>0</v>
      </c>
      <c r="AW8" s="63">
        <f t="shared" ref="AW8:AW23" si="4">IF(D8&gt;=1,COUNTIF(F8:AJ8,"2"),0)</f>
        <v>0</v>
      </c>
      <c r="AX8" s="60">
        <f t="shared" ref="AX8:AX23" si="5">IF(D8&gt;=1,COUNTIF(F8:AJ8,"3"),0)</f>
        <v>0</v>
      </c>
      <c r="AY8" s="60">
        <f t="shared" ref="AY8:AY23" si="6">IF(D8&gt;=1,COUNTIF(F8:AJ8,"4"),0)</f>
        <v>0</v>
      </c>
      <c r="AZ8" s="60">
        <f t="shared" ref="AZ8:AZ23" si="7">IF(D8&gt;=1,COUNTIF(F8:AJ8,"5"),0)</f>
        <v>0</v>
      </c>
      <c r="BA8" s="61">
        <f t="shared" ref="BA8:BA23" si="8">IF(D8&gt;=1,COUNTIF(F8:AJ8,"6"),0)</f>
        <v>0</v>
      </c>
      <c r="BB8" s="62">
        <f>SUM(AV8:BA8)</f>
        <v>0</v>
      </c>
      <c r="BD8" s="178"/>
      <c r="BE8" s="179"/>
      <c r="BF8" s="180"/>
      <c r="BG8" s="165"/>
    </row>
    <row r="9" spans="1:59" x14ac:dyDescent="0.2">
      <c r="A9" s="153" t="s">
        <v>67</v>
      </c>
      <c r="B9" s="64">
        <v>1</v>
      </c>
      <c r="C9" s="114"/>
      <c r="D9" s="115"/>
      <c r="E9" s="115"/>
      <c r="F9" s="116"/>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8"/>
      <c r="AK9" s="119">
        <f>COUNTA(F9:AJ9)</f>
        <v>0</v>
      </c>
      <c r="AL9" s="145">
        <f>AM9</f>
        <v>0</v>
      </c>
      <c r="AM9" s="65">
        <f>AO9-AN9</f>
        <v>0</v>
      </c>
      <c r="AN9" s="65">
        <f>SUM(AT9*BG$12,AZ9*BG$16,BA9*BG$17)</f>
        <v>0</v>
      </c>
      <c r="AO9" s="65">
        <f>SUM(AQ9*BF$9,AR9*BF$10,AS9*BF$11,AT9*BF$12,AV9*BF$13,AW9*BF$13,AX9*BF$14,AY9*BF$15,AZ9*BF$16,BA9*BF$17)</f>
        <v>0</v>
      </c>
      <c r="AP9" s="65">
        <f>(AU9*3000+BB9*3000)</f>
        <v>0</v>
      </c>
      <c r="AQ9" s="66">
        <f t="shared" si="0"/>
        <v>0</v>
      </c>
      <c r="AR9" s="67">
        <f t="shared" si="1"/>
        <v>0</v>
      </c>
      <c r="AS9" s="67">
        <f t="shared" si="2"/>
        <v>0</v>
      </c>
      <c r="AT9" s="68">
        <f t="shared" si="3"/>
        <v>0</v>
      </c>
      <c r="AU9" s="69">
        <f>SUM(AQ9:AT9)</f>
        <v>0</v>
      </c>
      <c r="AV9" s="70">
        <f>IF(D9&gt;=1,COUNTIF(F9:AJ9,"1"),0)</f>
        <v>0</v>
      </c>
      <c r="AW9" s="70">
        <f t="shared" si="4"/>
        <v>0</v>
      </c>
      <c r="AX9" s="67">
        <f t="shared" si="5"/>
        <v>0</v>
      </c>
      <c r="AY9" s="67">
        <f t="shared" si="6"/>
        <v>0</v>
      </c>
      <c r="AZ9" s="67">
        <f t="shared" si="7"/>
        <v>0</v>
      </c>
      <c r="BA9" s="68">
        <f t="shared" si="8"/>
        <v>0</v>
      </c>
      <c r="BB9" s="71">
        <f>SUM(AV9:BA9)</f>
        <v>0</v>
      </c>
      <c r="BD9" s="166" t="s">
        <v>60</v>
      </c>
      <c r="BE9" s="36" t="s">
        <v>47</v>
      </c>
      <c r="BF9" s="37">
        <v>900</v>
      </c>
      <c r="BG9" s="38">
        <f>IF(BF9&gt;3000,BF9-3000,0)</f>
        <v>0</v>
      </c>
    </row>
    <row r="10" spans="1:59" x14ac:dyDescent="0.2">
      <c r="A10" s="154"/>
      <c r="B10" s="39">
        <v>2</v>
      </c>
      <c r="C10" s="120"/>
      <c r="D10" s="121"/>
      <c r="E10" s="121"/>
      <c r="F10" s="122"/>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4"/>
      <c r="AK10" s="125">
        <f>COUNTA(F10:AJ10)</f>
        <v>0</v>
      </c>
      <c r="AL10" s="143">
        <f>AM10</f>
        <v>0</v>
      </c>
      <c r="AM10" s="40">
        <f t="shared" ref="AM10:AM23" si="9">AO10-AN10</f>
        <v>0</v>
      </c>
      <c r="AN10" s="40">
        <f t="shared" ref="AN10:AN23" si="10">SUM(AT10*BG$12,AZ10*BG$16,BA10*BG$17)</f>
        <v>0</v>
      </c>
      <c r="AO10" s="40">
        <f>SUM(AQ10*BF$9,AR10*BF$10,AS10*BF$11,AT10*BF$12,AV10*BF$13,AW10*BF$13,AX10*BF$14,AY10*BF$15,AZ10*BF$16,BA10*BF$17)</f>
        <v>0</v>
      </c>
      <c r="AP10" s="40">
        <f t="shared" ref="AP10:AP22" si="11">(AU10*3000+BB10*3000)</f>
        <v>0</v>
      </c>
      <c r="AQ10" s="41">
        <f t="shared" si="0"/>
        <v>0</v>
      </c>
      <c r="AR10" s="42">
        <f t="shared" si="1"/>
        <v>0</v>
      </c>
      <c r="AS10" s="42">
        <f t="shared" si="2"/>
        <v>0</v>
      </c>
      <c r="AT10" s="43">
        <f t="shared" si="3"/>
        <v>0</v>
      </c>
      <c r="AU10" s="44">
        <f t="shared" ref="AU10:AU23" si="12">SUM(AQ10:AT10)</f>
        <v>0</v>
      </c>
      <c r="AV10" s="45">
        <f t="shared" ref="AV10:AV23" si="13">IF(D10&gt;=1,COUNTIF(F10:AJ10,"1"),0)</f>
        <v>0</v>
      </c>
      <c r="AW10" s="45">
        <f t="shared" si="4"/>
        <v>0</v>
      </c>
      <c r="AX10" s="42">
        <f t="shared" si="5"/>
        <v>0</v>
      </c>
      <c r="AY10" s="42">
        <f t="shared" si="6"/>
        <v>0</v>
      </c>
      <c r="AZ10" s="42">
        <f t="shared" si="7"/>
        <v>0</v>
      </c>
      <c r="BA10" s="43">
        <f t="shared" si="8"/>
        <v>0</v>
      </c>
      <c r="BB10" s="72">
        <f t="shared" ref="BB10:BB23" si="14">SUM(AV10:BA10)</f>
        <v>0</v>
      </c>
      <c r="BD10" s="167"/>
      <c r="BE10" s="36" t="s">
        <v>48</v>
      </c>
      <c r="BF10" s="37">
        <v>1800</v>
      </c>
      <c r="BG10" s="38">
        <f t="shared" ref="BG10:BG17" si="15">IF(BF10&gt;3000,BF10-3000,0)</f>
        <v>0</v>
      </c>
    </row>
    <row r="11" spans="1:59" x14ac:dyDescent="0.2">
      <c r="A11" s="154"/>
      <c r="B11" s="39">
        <v>3</v>
      </c>
      <c r="C11" s="120"/>
      <c r="D11" s="121"/>
      <c r="E11" s="121"/>
      <c r="F11" s="122"/>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4"/>
      <c r="AK11" s="125">
        <f t="shared" ref="AK11:AK23" si="16">COUNTA(F11:AJ11)</f>
        <v>0</v>
      </c>
      <c r="AL11" s="143">
        <f t="shared" ref="AL11:AL13" si="17">AM11</f>
        <v>0</v>
      </c>
      <c r="AM11" s="40">
        <f t="shared" si="9"/>
        <v>0</v>
      </c>
      <c r="AN11" s="40">
        <f t="shared" si="10"/>
        <v>0</v>
      </c>
      <c r="AO11" s="40">
        <f t="shared" ref="AO11:AO23" si="18">SUM(AQ11*BF$9,AR11*BF$10,AS11*BF$11,AT11*BF$12,AV11*BF$13,AW11*BF$13,AX11*BF$14,AY11*BF$15,AZ11*BF$16,BA11*BF$17)</f>
        <v>0</v>
      </c>
      <c r="AP11" s="40">
        <f t="shared" si="11"/>
        <v>0</v>
      </c>
      <c r="AQ11" s="41">
        <f t="shared" si="0"/>
        <v>0</v>
      </c>
      <c r="AR11" s="42">
        <f t="shared" si="1"/>
        <v>0</v>
      </c>
      <c r="AS11" s="42">
        <f t="shared" si="2"/>
        <v>0</v>
      </c>
      <c r="AT11" s="43">
        <f t="shared" si="3"/>
        <v>0</v>
      </c>
      <c r="AU11" s="44">
        <f t="shared" si="12"/>
        <v>0</v>
      </c>
      <c r="AV11" s="45">
        <f t="shared" si="13"/>
        <v>0</v>
      </c>
      <c r="AW11" s="45">
        <f t="shared" si="4"/>
        <v>0</v>
      </c>
      <c r="AX11" s="42">
        <f t="shared" si="5"/>
        <v>0</v>
      </c>
      <c r="AY11" s="42">
        <f t="shared" si="6"/>
        <v>0</v>
      </c>
      <c r="AZ11" s="42">
        <f t="shared" si="7"/>
        <v>0</v>
      </c>
      <c r="BA11" s="43">
        <f t="shared" si="8"/>
        <v>0</v>
      </c>
      <c r="BB11" s="72">
        <f t="shared" si="14"/>
        <v>0</v>
      </c>
      <c r="BD11" s="167"/>
      <c r="BE11" s="36" t="s">
        <v>49</v>
      </c>
      <c r="BF11" s="37">
        <v>2700</v>
      </c>
      <c r="BG11" s="38">
        <f t="shared" si="15"/>
        <v>0</v>
      </c>
    </row>
    <row r="12" spans="1:59" x14ac:dyDescent="0.2">
      <c r="A12" s="154"/>
      <c r="B12" s="39">
        <v>4</v>
      </c>
      <c r="C12" s="120"/>
      <c r="D12" s="121"/>
      <c r="E12" s="121"/>
      <c r="F12" s="122"/>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4"/>
      <c r="AK12" s="125">
        <f>COUNTA(F12:AJ12)</f>
        <v>0</v>
      </c>
      <c r="AL12" s="143">
        <f t="shared" si="17"/>
        <v>0</v>
      </c>
      <c r="AM12" s="40">
        <f t="shared" si="9"/>
        <v>0</v>
      </c>
      <c r="AN12" s="40">
        <f t="shared" si="10"/>
        <v>0</v>
      </c>
      <c r="AO12" s="40">
        <f t="shared" si="18"/>
        <v>0</v>
      </c>
      <c r="AP12" s="40">
        <f t="shared" si="11"/>
        <v>0</v>
      </c>
      <c r="AQ12" s="41">
        <f t="shared" si="0"/>
        <v>0</v>
      </c>
      <c r="AR12" s="42">
        <f t="shared" si="1"/>
        <v>0</v>
      </c>
      <c r="AS12" s="42">
        <f t="shared" si="2"/>
        <v>0</v>
      </c>
      <c r="AT12" s="43">
        <f t="shared" si="3"/>
        <v>0</v>
      </c>
      <c r="AU12" s="44">
        <f>SUM(AQ12:AT12)</f>
        <v>0</v>
      </c>
      <c r="AV12" s="45">
        <f t="shared" si="13"/>
        <v>0</v>
      </c>
      <c r="AW12" s="45">
        <f t="shared" si="4"/>
        <v>0</v>
      </c>
      <c r="AX12" s="42">
        <f t="shared" si="5"/>
        <v>0</v>
      </c>
      <c r="AY12" s="42">
        <f t="shared" si="6"/>
        <v>0</v>
      </c>
      <c r="AZ12" s="42">
        <f t="shared" si="7"/>
        <v>0</v>
      </c>
      <c r="BA12" s="43">
        <f t="shared" si="8"/>
        <v>0</v>
      </c>
      <c r="BB12" s="72">
        <f t="shared" si="14"/>
        <v>0</v>
      </c>
      <c r="BD12" s="168"/>
      <c r="BE12" s="36" t="s">
        <v>50</v>
      </c>
      <c r="BF12" s="37">
        <v>3600</v>
      </c>
      <c r="BG12" s="38">
        <f t="shared" si="15"/>
        <v>600</v>
      </c>
    </row>
    <row r="13" spans="1:59" x14ac:dyDescent="0.2">
      <c r="A13" s="154"/>
      <c r="B13" s="46">
        <v>5</v>
      </c>
      <c r="C13" s="126"/>
      <c r="D13" s="127"/>
      <c r="E13" s="127"/>
      <c r="F13" s="128"/>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30"/>
      <c r="AK13" s="125">
        <f t="shared" si="16"/>
        <v>0</v>
      </c>
      <c r="AL13" s="142">
        <f t="shared" si="17"/>
        <v>0</v>
      </c>
      <c r="AM13" s="40">
        <f t="shared" si="9"/>
        <v>0</v>
      </c>
      <c r="AN13" s="40">
        <f t="shared" si="10"/>
        <v>0</v>
      </c>
      <c r="AO13" s="40">
        <f t="shared" si="18"/>
        <v>0</v>
      </c>
      <c r="AP13" s="40">
        <f>(AU13*3000+BB13*3000)</f>
        <v>0</v>
      </c>
      <c r="AQ13" s="41">
        <f t="shared" si="0"/>
        <v>0</v>
      </c>
      <c r="AR13" s="42">
        <f t="shared" si="1"/>
        <v>0</v>
      </c>
      <c r="AS13" s="42">
        <f t="shared" si="2"/>
        <v>0</v>
      </c>
      <c r="AT13" s="43">
        <f t="shared" si="3"/>
        <v>0</v>
      </c>
      <c r="AU13" s="44">
        <f t="shared" si="12"/>
        <v>0</v>
      </c>
      <c r="AV13" s="45">
        <f t="shared" si="13"/>
        <v>0</v>
      </c>
      <c r="AW13" s="45">
        <f t="shared" si="4"/>
        <v>0</v>
      </c>
      <c r="AX13" s="42">
        <f t="shared" si="5"/>
        <v>0</v>
      </c>
      <c r="AY13" s="42">
        <f t="shared" si="6"/>
        <v>0</v>
      </c>
      <c r="AZ13" s="42">
        <f t="shared" si="7"/>
        <v>0</v>
      </c>
      <c r="BA13" s="43">
        <f t="shared" si="8"/>
        <v>0</v>
      </c>
      <c r="BB13" s="72">
        <f t="shared" si="14"/>
        <v>0</v>
      </c>
      <c r="BD13" s="166" t="s">
        <v>61</v>
      </c>
      <c r="BE13" s="36" t="s">
        <v>48</v>
      </c>
      <c r="BF13" s="37">
        <v>1250</v>
      </c>
      <c r="BG13" s="38">
        <f t="shared" si="15"/>
        <v>0</v>
      </c>
    </row>
    <row r="14" spans="1:59" x14ac:dyDescent="0.2">
      <c r="A14" s="154"/>
      <c r="B14" s="29">
        <v>6</v>
      </c>
      <c r="C14" s="131"/>
      <c r="D14" s="132"/>
      <c r="E14" s="132"/>
      <c r="F14" s="133"/>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5"/>
      <c r="AK14" s="136">
        <f t="shared" si="16"/>
        <v>0</v>
      </c>
      <c r="AL14" s="30">
        <f>AM14</f>
        <v>0</v>
      </c>
      <c r="AM14" s="30">
        <f t="shared" si="9"/>
        <v>0</v>
      </c>
      <c r="AN14" s="30">
        <f t="shared" si="10"/>
        <v>0</v>
      </c>
      <c r="AO14" s="30">
        <f t="shared" si="18"/>
        <v>0</v>
      </c>
      <c r="AP14" s="30">
        <f t="shared" si="11"/>
        <v>0</v>
      </c>
      <c r="AQ14" s="31">
        <f t="shared" si="0"/>
        <v>0</v>
      </c>
      <c r="AR14" s="32">
        <f t="shared" si="1"/>
        <v>0</v>
      </c>
      <c r="AS14" s="32">
        <f t="shared" si="2"/>
        <v>0</v>
      </c>
      <c r="AT14" s="33">
        <f t="shared" si="3"/>
        <v>0</v>
      </c>
      <c r="AU14" s="34">
        <f t="shared" si="12"/>
        <v>0</v>
      </c>
      <c r="AV14" s="35">
        <f t="shared" si="13"/>
        <v>0</v>
      </c>
      <c r="AW14" s="35">
        <f t="shared" si="4"/>
        <v>0</v>
      </c>
      <c r="AX14" s="32">
        <f t="shared" si="5"/>
        <v>0</v>
      </c>
      <c r="AY14" s="32">
        <f t="shared" si="6"/>
        <v>0</v>
      </c>
      <c r="AZ14" s="32">
        <f t="shared" si="7"/>
        <v>0</v>
      </c>
      <c r="BA14" s="33">
        <f t="shared" si="8"/>
        <v>0</v>
      </c>
      <c r="BB14" s="73">
        <f t="shared" si="14"/>
        <v>0</v>
      </c>
      <c r="BD14" s="167"/>
      <c r="BE14" s="36" t="s">
        <v>49</v>
      </c>
      <c r="BF14" s="37">
        <v>1850</v>
      </c>
      <c r="BG14" s="38">
        <f t="shared" si="15"/>
        <v>0</v>
      </c>
    </row>
    <row r="15" spans="1:59" x14ac:dyDescent="0.2">
      <c r="A15" s="154"/>
      <c r="B15" s="39">
        <v>7</v>
      </c>
      <c r="C15" s="120"/>
      <c r="D15" s="121"/>
      <c r="E15" s="121"/>
      <c r="F15" s="122"/>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4"/>
      <c r="AK15" s="125">
        <f t="shared" si="16"/>
        <v>0</v>
      </c>
      <c r="AL15" s="145">
        <f t="shared" ref="AL15:AL18" si="19">AM15</f>
        <v>0</v>
      </c>
      <c r="AM15" s="40">
        <f t="shared" si="9"/>
        <v>0</v>
      </c>
      <c r="AN15" s="40">
        <f t="shared" si="10"/>
        <v>0</v>
      </c>
      <c r="AO15" s="40">
        <f t="shared" si="18"/>
        <v>0</v>
      </c>
      <c r="AP15" s="40">
        <f t="shared" si="11"/>
        <v>0</v>
      </c>
      <c r="AQ15" s="41">
        <f t="shared" si="0"/>
        <v>0</v>
      </c>
      <c r="AR15" s="42">
        <f t="shared" si="1"/>
        <v>0</v>
      </c>
      <c r="AS15" s="42">
        <f t="shared" si="2"/>
        <v>0</v>
      </c>
      <c r="AT15" s="43">
        <f t="shared" si="3"/>
        <v>0</v>
      </c>
      <c r="AU15" s="44">
        <f t="shared" si="12"/>
        <v>0</v>
      </c>
      <c r="AV15" s="45">
        <f t="shared" si="13"/>
        <v>0</v>
      </c>
      <c r="AW15" s="45">
        <f t="shared" si="4"/>
        <v>0</v>
      </c>
      <c r="AX15" s="42">
        <f t="shared" si="5"/>
        <v>0</v>
      </c>
      <c r="AY15" s="42">
        <f t="shared" si="6"/>
        <v>0</v>
      </c>
      <c r="AZ15" s="42">
        <f t="shared" si="7"/>
        <v>0</v>
      </c>
      <c r="BA15" s="43">
        <f t="shared" si="8"/>
        <v>0</v>
      </c>
      <c r="BB15" s="72">
        <f t="shared" si="14"/>
        <v>0</v>
      </c>
      <c r="BD15" s="167"/>
      <c r="BE15" s="36" t="s">
        <v>50</v>
      </c>
      <c r="BF15" s="37">
        <v>2500</v>
      </c>
      <c r="BG15" s="38">
        <f t="shared" si="15"/>
        <v>0</v>
      </c>
    </row>
    <row r="16" spans="1:59" x14ac:dyDescent="0.2">
      <c r="A16" s="154"/>
      <c r="B16" s="39">
        <v>8</v>
      </c>
      <c r="C16" s="120"/>
      <c r="D16" s="121"/>
      <c r="E16" s="121"/>
      <c r="F16" s="122"/>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4"/>
      <c r="AK16" s="125">
        <f t="shared" si="16"/>
        <v>0</v>
      </c>
      <c r="AL16" s="143">
        <f t="shared" si="19"/>
        <v>0</v>
      </c>
      <c r="AM16" s="40">
        <f t="shared" si="9"/>
        <v>0</v>
      </c>
      <c r="AN16" s="40">
        <f t="shared" si="10"/>
        <v>0</v>
      </c>
      <c r="AO16" s="40">
        <f t="shared" si="18"/>
        <v>0</v>
      </c>
      <c r="AP16" s="40">
        <f t="shared" si="11"/>
        <v>0</v>
      </c>
      <c r="AQ16" s="41">
        <f t="shared" si="0"/>
        <v>0</v>
      </c>
      <c r="AR16" s="42">
        <f t="shared" si="1"/>
        <v>0</v>
      </c>
      <c r="AS16" s="42">
        <f t="shared" si="2"/>
        <v>0</v>
      </c>
      <c r="AT16" s="43">
        <f t="shared" si="3"/>
        <v>0</v>
      </c>
      <c r="AU16" s="44">
        <f t="shared" si="12"/>
        <v>0</v>
      </c>
      <c r="AV16" s="45">
        <f t="shared" si="13"/>
        <v>0</v>
      </c>
      <c r="AW16" s="45">
        <f t="shared" si="4"/>
        <v>0</v>
      </c>
      <c r="AX16" s="42">
        <f t="shared" si="5"/>
        <v>0</v>
      </c>
      <c r="AY16" s="42">
        <f t="shared" si="6"/>
        <v>0</v>
      </c>
      <c r="AZ16" s="42">
        <f t="shared" si="7"/>
        <v>0</v>
      </c>
      <c r="BA16" s="43">
        <f t="shared" si="8"/>
        <v>0</v>
      </c>
      <c r="BB16" s="72">
        <f t="shared" si="14"/>
        <v>0</v>
      </c>
      <c r="BD16" s="167"/>
      <c r="BE16" s="36" t="s">
        <v>52</v>
      </c>
      <c r="BF16" s="37">
        <v>3300</v>
      </c>
      <c r="BG16" s="38">
        <f t="shared" si="15"/>
        <v>300</v>
      </c>
    </row>
    <row r="17" spans="1:59" x14ac:dyDescent="0.2">
      <c r="A17" s="154"/>
      <c r="B17" s="39">
        <v>9</v>
      </c>
      <c r="C17" s="120"/>
      <c r="D17" s="121"/>
      <c r="E17" s="121"/>
      <c r="F17" s="122"/>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4"/>
      <c r="AK17" s="125">
        <f t="shared" si="16"/>
        <v>0</v>
      </c>
      <c r="AL17" s="40">
        <f t="shared" si="19"/>
        <v>0</v>
      </c>
      <c r="AM17" s="40">
        <f t="shared" si="9"/>
        <v>0</v>
      </c>
      <c r="AN17" s="40">
        <f t="shared" si="10"/>
        <v>0</v>
      </c>
      <c r="AO17" s="40">
        <f t="shared" si="18"/>
        <v>0</v>
      </c>
      <c r="AP17" s="40">
        <f t="shared" si="11"/>
        <v>0</v>
      </c>
      <c r="AQ17" s="41">
        <f t="shared" si="0"/>
        <v>0</v>
      </c>
      <c r="AR17" s="42">
        <f t="shared" si="1"/>
        <v>0</v>
      </c>
      <c r="AS17" s="42">
        <f t="shared" si="2"/>
        <v>0</v>
      </c>
      <c r="AT17" s="43">
        <f t="shared" si="3"/>
        <v>0</v>
      </c>
      <c r="AU17" s="44">
        <f t="shared" si="12"/>
        <v>0</v>
      </c>
      <c r="AV17" s="45">
        <f t="shared" si="13"/>
        <v>0</v>
      </c>
      <c r="AW17" s="45">
        <f t="shared" si="4"/>
        <v>0</v>
      </c>
      <c r="AX17" s="42">
        <f t="shared" si="5"/>
        <v>0</v>
      </c>
      <c r="AY17" s="42">
        <f t="shared" si="6"/>
        <v>0</v>
      </c>
      <c r="AZ17" s="42">
        <f t="shared" si="7"/>
        <v>0</v>
      </c>
      <c r="BA17" s="43">
        <f t="shared" si="8"/>
        <v>0</v>
      </c>
      <c r="BB17" s="72">
        <f t="shared" si="14"/>
        <v>0</v>
      </c>
      <c r="BD17" s="168"/>
      <c r="BE17" s="36" t="s">
        <v>53</v>
      </c>
      <c r="BF17" s="37">
        <v>4100</v>
      </c>
      <c r="BG17" s="38">
        <f t="shared" si="15"/>
        <v>1100</v>
      </c>
    </row>
    <row r="18" spans="1:59" x14ac:dyDescent="0.2">
      <c r="A18" s="154"/>
      <c r="B18" s="46">
        <v>10</v>
      </c>
      <c r="C18" s="126"/>
      <c r="D18" s="127"/>
      <c r="E18" s="127"/>
      <c r="F18" s="128"/>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30"/>
      <c r="AK18" s="125">
        <f t="shared" si="16"/>
        <v>0</v>
      </c>
      <c r="AL18" s="144">
        <f t="shared" si="19"/>
        <v>0</v>
      </c>
      <c r="AM18" s="40">
        <f t="shared" si="9"/>
        <v>0</v>
      </c>
      <c r="AN18" s="40">
        <f t="shared" si="10"/>
        <v>0</v>
      </c>
      <c r="AO18" s="40">
        <f t="shared" si="18"/>
        <v>0</v>
      </c>
      <c r="AP18" s="40">
        <f>(AU18*3000+BB18*3000)</f>
        <v>0</v>
      </c>
      <c r="AQ18" s="41">
        <f t="shared" si="0"/>
        <v>0</v>
      </c>
      <c r="AR18" s="42">
        <f t="shared" si="1"/>
        <v>0</v>
      </c>
      <c r="AS18" s="42">
        <f t="shared" si="2"/>
        <v>0</v>
      </c>
      <c r="AT18" s="43">
        <f t="shared" si="3"/>
        <v>0</v>
      </c>
      <c r="AU18" s="44">
        <f t="shared" si="12"/>
        <v>0</v>
      </c>
      <c r="AV18" s="45">
        <f t="shared" si="13"/>
        <v>0</v>
      </c>
      <c r="AW18" s="45">
        <f t="shared" si="4"/>
        <v>0</v>
      </c>
      <c r="AX18" s="42">
        <f t="shared" si="5"/>
        <v>0</v>
      </c>
      <c r="AY18" s="42">
        <f t="shared" si="6"/>
        <v>0</v>
      </c>
      <c r="AZ18" s="42">
        <f t="shared" si="7"/>
        <v>0</v>
      </c>
      <c r="BA18" s="43">
        <f t="shared" si="8"/>
        <v>0</v>
      </c>
      <c r="BB18" s="72">
        <f t="shared" si="14"/>
        <v>0</v>
      </c>
    </row>
    <row r="19" spans="1:59" x14ac:dyDescent="0.2">
      <c r="A19" s="154"/>
      <c r="B19" s="29">
        <v>11</v>
      </c>
      <c r="C19" s="131"/>
      <c r="D19" s="132"/>
      <c r="E19" s="132"/>
      <c r="F19" s="133"/>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5"/>
      <c r="AK19" s="136">
        <f t="shared" si="16"/>
        <v>0</v>
      </c>
      <c r="AL19" s="30">
        <f>AM19</f>
        <v>0</v>
      </c>
      <c r="AM19" s="30">
        <f t="shared" si="9"/>
        <v>0</v>
      </c>
      <c r="AN19" s="30">
        <f t="shared" si="10"/>
        <v>0</v>
      </c>
      <c r="AO19" s="30">
        <f t="shared" si="18"/>
        <v>0</v>
      </c>
      <c r="AP19" s="30">
        <f t="shared" si="11"/>
        <v>0</v>
      </c>
      <c r="AQ19" s="31">
        <f t="shared" si="0"/>
        <v>0</v>
      </c>
      <c r="AR19" s="32">
        <f t="shared" si="1"/>
        <v>0</v>
      </c>
      <c r="AS19" s="32">
        <f t="shared" si="2"/>
        <v>0</v>
      </c>
      <c r="AT19" s="33">
        <f t="shared" si="3"/>
        <v>0</v>
      </c>
      <c r="AU19" s="34">
        <f t="shared" si="12"/>
        <v>0</v>
      </c>
      <c r="AV19" s="35">
        <f t="shared" si="13"/>
        <v>0</v>
      </c>
      <c r="AW19" s="35">
        <f t="shared" si="4"/>
        <v>0</v>
      </c>
      <c r="AX19" s="32">
        <f t="shared" si="5"/>
        <v>0</v>
      </c>
      <c r="AY19" s="32">
        <f t="shared" si="6"/>
        <v>0</v>
      </c>
      <c r="AZ19" s="32">
        <f t="shared" si="7"/>
        <v>0</v>
      </c>
      <c r="BA19" s="33">
        <f t="shared" si="8"/>
        <v>0</v>
      </c>
      <c r="BB19" s="73">
        <f t="shared" si="14"/>
        <v>0</v>
      </c>
    </row>
    <row r="20" spans="1:59" x14ac:dyDescent="0.2">
      <c r="A20" s="154"/>
      <c r="B20" s="39">
        <v>12</v>
      </c>
      <c r="C20" s="120"/>
      <c r="D20" s="121"/>
      <c r="E20" s="121"/>
      <c r="F20" s="122"/>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4"/>
      <c r="AK20" s="125">
        <f t="shared" si="16"/>
        <v>0</v>
      </c>
      <c r="AL20" s="145">
        <f t="shared" ref="AL20:AL23" si="20">AM20</f>
        <v>0</v>
      </c>
      <c r="AM20" s="40">
        <f t="shared" si="9"/>
        <v>0</v>
      </c>
      <c r="AN20" s="40">
        <f t="shared" si="10"/>
        <v>0</v>
      </c>
      <c r="AO20" s="40">
        <f t="shared" si="18"/>
        <v>0</v>
      </c>
      <c r="AP20" s="40">
        <f t="shared" si="11"/>
        <v>0</v>
      </c>
      <c r="AQ20" s="41">
        <f t="shared" si="0"/>
        <v>0</v>
      </c>
      <c r="AR20" s="42">
        <f t="shared" si="1"/>
        <v>0</v>
      </c>
      <c r="AS20" s="42">
        <f t="shared" si="2"/>
        <v>0</v>
      </c>
      <c r="AT20" s="43">
        <f t="shared" si="3"/>
        <v>0</v>
      </c>
      <c r="AU20" s="44">
        <f t="shared" si="12"/>
        <v>0</v>
      </c>
      <c r="AV20" s="45">
        <f t="shared" si="13"/>
        <v>0</v>
      </c>
      <c r="AW20" s="45">
        <f t="shared" si="4"/>
        <v>0</v>
      </c>
      <c r="AX20" s="42">
        <f t="shared" si="5"/>
        <v>0</v>
      </c>
      <c r="AY20" s="42">
        <f t="shared" si="6"/>
        <v>0</v>
      </c>
      <c r="AZ20" s="42">
        <f t="shared" si="7"/>
        <v>0</v>
      </c>
      <c r="BA20" s="43">
        <f t="shared" si="8"/>
        <v>0</v>
      </c>
      <c r="BB20" s="72">
        <f t="shared" si="14"/>
        <v>0</v>
      </c>
    </row>
    <row r="21" spans="1:59" x14ac:dyDescent="0.2">
      <c r="A21" s="154"/>
      <c r="B21" s="39">
        <v>13</v>
      </c>
      <c r="C21" s="120"/>
      <c r="D21" s="121"/>
      <c r="E21" s="121"/>
      <c r="F21" s="122"/>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4"/>
      <c r="AK21" s="125">
        <f t="shared" si="16"/>
        <v>0</v>
      </c>
      <c r="AL21" s="40">
        <f t="shared" si="20"/>
        <v>0</v>
      </c>
      <c r="AM21" s="40">
        <f t="shared" si="9"/>
        <v>0</v>
      </c>
      <c r="AN21" s="40">
        <f t="shared" si="10"/>
        <v>0</v>
      </c>
      <c r="AO21" s="40">
        <f t="shared" si="18"/>
        <v>0</v>
      </c>
      <c r="AP21" s="40">
        <f t="shared" si="11"/>
        <v>0</v>
      </c>
      <c r="AQ21" s="41">
        <f t="shared" si="0"/>
        <v>0</v>
      </c>
      <c r="AR21" s="42">
        <f t="shared" si="1"/>
        <v>0</v>
      </c>
      <c r="AS21" s="42">
        <f t="shared" si="2"/>
        <v>0</v>
      </c>
      <c r="AT21" s="43">
        <f t="shared" si="3"/>
        <v>0</v>
      </c>
      <c r="AU21" s="44">
        <f t="shared" si="12"/>
        <v>0</v>
      </c>
      <c r="AV21" s="45">
        <f t="shared" si="13"/>
        <v>0</v>
      </c>
      <c r="AW21" s="45">
        <f t="shared" si="4"/>
        <v>0</v>
      </c>
      <c r="AX21" s="42">
        <f t="shared" si="5"/>
        <v>0</v>
      </c>
      <c r="AY21" s="42">
        <f t="shared" si="6"/>
        <v>0</v>
      </c>
      <c r="AZ21" s="42">
        <f t="shared" si="7"/>
        <v>0</v>
      </c>
      <c r="BA21" s="43">
        <f t="shared" si="8"/>
        <v>0</v>
      </c>
      <c r="BB21" s="72">
        <f t="shared" si="14"/>
        <v>0</v>
      </c>
    </row>
    <row r="22" spans="1:59" x14ac:dyDescent="0.2">
      <c r="A22" s="154"/>
      <c r="B22" s="39">
        <v>14</v>
      </c>
      <c r="C22" s="120"/>
      <c r="D22" s="121"/>
      <c r="E22" s="121"/>
      <c r="F22" s="122"/>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4"/>
      <c r="AK22" s="125">
        <f t="shared" si="16"/>
        <v>0</v>
      </c>
      <c r="AL22" s="145">
        <f t="shared" si="20"/>
        <v>0</v>
      </c>
      <c r="AM22" s="40">
        <f t="shared" si="9"/>
        <v>0</v>
      </c>
      <c r="AN22" s="40">
        <f t="shared" si="10"/>
        <v>0</v>
      </c>
      <c r="AO22" s="40">
        <f t="shared" si="18"/>
        <v>0</v>
      </c>
      <c r="AP22" s="40">
        <f t="shared" si="11"/>
        <v>0</v>
      </c>
      <c r="AQ22" s="41">
        <f t="shared" si="0"/>
        <v>0</v>
      </c>
      <c r="AR22" s="42">
        <f t="shared" si="1"/>
        <v>0</v>
      </c>
      <c r="AS22" s="42">
        <f t="shared" si="2"/>
        <v>0</v>
      </c>
      <c r="AT22" s="43">
        <f t="shared" si="3"/>
        <v>0</v>
      </c>
      <c r="AU22" s="44">
        <f t="shared" si="12"/>
        <v>0</v>
      </c>
      <c r="AV22" s="45">
        <f t="shared" si="13"/>
        <v>0</v>
      </c>
      <c r="AW22" s="45">
        <f t="shared" si="4"/>
        <v>0</v>
      </c>
      <c r="AX22" s="42">
        <f t="shared" si="5"/>
        <v>0</v>
      </c>
      <c r="AY22" s="42">
        <f t="shared" si="6"/>
        <v>0</v>
      </c>
      <c r="AZ22" s="42">
        <f t="shared" si="7"/>
        <v>0</v>
      </c>
      <c r="BA22" s="43">
        <f t="shared" si="8"/>
        <v>0</v>
      </c>
      <c r="BB22" s="72">
        <f t="shared" si="14"/>
        <v>0</v>
      </c>
      <c r="BC22" s="47"/>
    </row>
    <row r="23" spans="1:59" ht="20.5" thickBot="1" x14ac:dyDescent="0.25">
      <c r="A23" s="154"/>
      <c r="B23" s="46">
        <v>15</v>
      </c>
      <c r="C23" s="126"/>
      <c r="D23" s="127"/>
      <c r="E23" s="127"/>
      <c r="F23" s="128"/>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30"/>
      <c r="AK23" s="125">
        <f t="shared" si="16"/>
        <v>0</v>
      </c>
      <c r="AL23" s="143">
        <f t="shared" si="20"/>
        <v>0</v>
      </c>
      <c r="AM23" s="40">
        <f t="shared" si="9"/>
        <v>0</v>
      </c>
      <c r="AN23" s="40">
        <f t="shared" si="10"/>
        <v>0</v>
      </c>
      <c r="AO23" s="40">
        <f t="shared" si="18"/>
        <v>0</v>
      </c>
      <c r="AP23" s="40">
        <f>(AU23*3000+BB23*3000)</f>
        <v>0</v>
      </c>
      <c r="AQ23" s="41">
        <f t="shared" si="0"/>
        <v>0</v>
      </c>
      <c r="AR23" s="42">
        <f t="shared" si="1"/>
        <v>0</v>
      </c>
      <c r="AS23" s="42">
        <f t="shared" si="2"/>
        <v>0</v>
      </c>
      <c r="AT23" s="43">
        <f t="shared" si="3"/>
        <v>0</v>
      </c>
      <c r="AU23" s="44">
        <f t="shared" si="12"/>
        <v>0</v>
      </c>
      <c r="AV23" s="45">
        <f t="shared" si="13"/>
        <v>0</v>
      </c>
      <c r="AW23" s="45">
        <f t="shared" si="4"/>
        <v>0</v>
      </c>
      <c r="AX23" s="42">
        <f t="shared" si="5"/>
        <v>0</v>
      </c>
      <c r="AY23" s="42">
        <f t="shared" si="6"/>
        <v>0</v>
      </c>
      <c r="AZ23" s="42">
        <f t="shared" si="7"/>
        <v>0</v>
      </c>
      <c r="BA23" s="43">
        <f t="shared" si="8"/>
        <v>0</v>
      </c>
      <c r="BB23" s="72">
        <f t="shared" si="14"/>
        <v>0</v>
      </c>
      <c r="BC23" s="47"/>
    </row>
    <row r="24" spans="1:59" ht="21" thickTop="1" thickBot="1" x14ac:dyDescent="0.25">
      <c r="A24" s="155"/>
      <c r="B24" s="161" t="s">
        <v>62</v>
      </c>
      <c r="C24" s="162"/>
      <c r="D24" s="162"/>
      <c r="E24" s="162"/>
      <c r="F24" s="74">
        <f>COUNTA(F9:F23)</f>
        <v>0</v>
      </c>
      <c r="G24" s="74">
        <f t="shared" ref="G24:AJ24" si="21">COUNTA(G9:G23)</f>
        <v>0</v>
      </c>
      <c r="H24" s="74">
        <f t="shared" si="21"/>
        <v>0</v>
      </c>
      <c r="I24" s="74">
        <f t="shared" si="21"/>
        <v>0</v>
      </c>
      <c r="J24" s="74">
        <f t="shared" si="21"/>
        <v>0</v>
      </c>
      <c r="K24" s="74">
        <f t="shared" si="21"/>
        <v>0</v>
      </c>
      <c r="L24" s="74">
        <f t="shared" si="21"/>
        <v>0</v>
      </c>
      <c r="M24" s="74">
        <f t="shared" si="21"/>
        <v>0</v>
      </c>
      <c r="N24" s="74">
        <f t="shared" si="21"/>
        <v>0</v>
      </c>
      <c r="O24" s="74">
        <f t="shared" si="21"/>
        <v>0</v>
      </c>
      <c r="P24" s="74">
        <f t="shared" si="21"/>
        <v>0</v>
      </c>
      <c r="Q24" s="74">
        <f t="shared" si="21"/>
        <v>0</v>
      </c>
      <c r="R24" s="74">
        <f t="shared" si="21"/>
        <v>0</v>
      </c>
      <c r="S24" s="74">
        <f t="shared" si="21"/>
        <v>0</v>
      </c>
      <c r="T24" s="74">
        <f t="shared" si="21"/>
        <v>0</v>
      </c>
      <c r="U24" s="74">
        <f t="shared" si="21"/>
        <v>0</v>
      </c>
      <c r="V24" s="74">
        <f t="shared" si="21"/>
        <v>0</v>
      </c>
      <c r="W24" s="74">
        <f t="shared" si="21"/>
        <v>0</v>
      </c>
      <c r="X24" s="74">
        <f t="shared" si="21"/>
        <v>0</v>
      </c>
      <c r="Y24" s="74">
        <f t="shared" si="21"/>
        <v>0</v>
      </c>
      <c r="Z24" s="74">
        <f t="shared" si="21"/>
        <v>0</v>
      </c>
      <c r="AA24" s="74">
        <f t="shared" si="21"/>
        <v>0</v>
      </c>
      <c r="AB24" s="74">
        <f t="shared" si="21"/>
        <v>0</v>
      </c>
      <c r="AC24" s="74">
        <f t="shared" si="21"/>
        <v>0</v>
      </c>
      <c r="AD24" s="74">
        <f t="shared" si="21"/>
        <v>0</v>
      </c>
      <c r="AE24" s="74">
        <f t="shared" si="21"/>
        <v>0</v>
      </c>
      <c r="AF24" s="74">
        <f t="shared" si="21"/>
        <v>0</v>
      </c>
      <c r="AG24" s="74">
        <f t="shared" si="21"/>
        <v>0</v>
      </c>
      <c r="AH24" s="74">
        <f t="shared" si="21"/>
        <v>0</v>
      </c>
      <c r="AI24" s="74">
        <f t="shared" si="21"/>
        <v>0</v>
      </c>
      <c r="AJ24" s="74">
        <f t="shared" si="21"/>
        <v>0</v>
      </c>
      <c r="AK24" s="74">
        <f>SUM(AK9:AK23)</f>
        <v>0</v>
      </c>
      <c r="AL24" s="148">
        <f>SUM(AL9:AL23)</f>
        <v>0</v>
      </c>
      <c r="AM24" s="75">
        <f t="shared" ref="AM24:BB24" si="22">SUM(AM9:AM23)</f>
        <v>0</v>
      </c>
      <c r="AN24" s="75">
        <f t="shared" si="22"/>
        <v>0</v>
      </c>
      <c r="AO24" s="75">
        <f t="shared" si="22"/>
        <v>0</v>
      </c>
      <c r="AP24" s="75">
        <f t="shared" si="22"/>
        <v>0</v>
      </c>
      <c r="AQ24" s="76">
        <f t="shared" si="22"/>
        <v>0</v>
      </c>
      <c r="AR24" s="76">
        <f t="shared" si="22"/>
        <v>0</v>
      </c>
      <c r="AS24" s="76">
        <f t="shared" si="22"/>
        <v>0</v>
      </c>
      <c r="AT24" s="76">
        <f t="shared" si="22"/>
        <v>0</v>
      </c>
      <c r="AU24" s="76">
        <f t="shared" si="22"/>
        <v>0</v>
      </c>
      <c r="AV24" s="76">
        <f t="shared" si="22"/>
        <v>0</v>
      </c>
      <c r="AW24" s="76">
        <f t="shared" si="22"/>
        <v>0</v>
      </c>
      <c r="AX24" s="76">
        <f t="shared" si="22"/>
        <v>0</v>
      </c>
      <c r="AY24" s="76">
        <f t="shared" si="22"/>
        <v>0</v>
      </c>
      <c r="AZ24" s="76">
        <f t="shared" si="22"/>
        <v>0</v>
      </c>
      <c r="BA24" s="76">
        <f t="shared" si="22"/>
        <v>0</v>
      </c>
      <c r="BB24" s="77">
        <f t="shared" si="22"/>
        <v>0</v>
      </c>
      <c r="BC24" s="1"/>
    </row>
    <row r="25" spans="1:59" x14ac:dyDescent="0.2">
      <c r="A25" s="153" t="s">
        <v>68</v>
      </c>
      <c r="B25" s="64">
        <v>1</v>
      </c>
      <c r="C25" s="114"/>
      <c r="D25" s="115"/>
      <c r="E25" s="115"/>
      <c r="F25" s="116"/>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c r="AK25" s="119">
        <f>COUNTA(F25:AJ25)</f>
        <v>0</v>
      </c>
      <c r="AL25" s="65">
        <f>AM25</f>
        <v>0</v>
      </c>
      <c r="AM25" s="65">
        <f>AO25-AN25</f>
        <v>0</v>
      </c>
      <c r="AN25" s="65">
        <f>SUM(AT25*BG$12,AZ25*BG$16,BA25*BG$17)</f>
        <v>0</v>
      </c>
      <c r="AO25" s="65">
        <f>SUM(AQ25*BF$9,AR25*BF$10,AS25*BF$11,AT25*BF$12,AV25*BF$13,AW25*BF$13,AX25*BF$14,AY25*BF$15,AZ25*BF$16,BA25*BF$17)</f>
        <v>0</v>
      </c>
      <c r="AP25" s="65">
        <f t="shared" ref="AP25:AP39" si="23">(AU25*3000+BB25*3000)</f>
        <v>0</v>
      </c>
      <c r="AQ25" s="66">
        <f t="shared" ref="AQ25:AQ39" si="24">IF(D25=0,COUNTIF(F25:AJ25,"1"),0)</f>
        <v>0</v>
      </c>
      <c r="AR25" s="67">
        <f t="shared" ref="AR25:AR39" si="25">IF(D25=0,COUNTIF(F25:AJ25,"2"),0)</f>
        <v>0</v>
      </c>
      <c r="AS25" s="67">
        <f t="shared" ref="AS25:AS39" si="26">IF(D25=0,COUNTIF(F25:AJ25,"3"),0)</f>
        <v>0</v>
      </c>
      <c r="AT25" s="68">
        <f t="shared" ref="AT25:AT39" si="27">IF(D25=0,COUNTIF(F25:AJ25,"4"),0)</f>
        <v>0</v>
      </c>
      <c r="AU25" s="69">
        <f>SUM(AQ25:AT25)</f>
        <v>0</v>
      </c>
      <c r="AV25" s="70">
        <f>IF(D25&gt;=1,COUNTIF(F25:AJ25,"1"),0)</f>
        <v>0</v>
      </c>
      <c r="AW25" s="70">
        <f t="shared" ref="AW25:AW39" si="28">IF(D25&gt;=1,COUNTIF(F25:AJ25,"2"),0)</f>
        <v>0</v>
      </c>
      <c r="AX25" s="67">
        <f t="shared" ref="AX25:AX39" si="29">IF(D25&gt;=1,COUNTIF(F25:AJ25,"3"),0)</f>
        <v>0</v>
      </c>
      <c r="AY25" s="67">
        <f t="shared" ref="AY25:AY39" si="30">IF(D25&gt;=1,COUNTIF(F25:AJ25,"4"),0)</f>
        <v>0</v>
      </c>
      <c r="AZ25" s="67">
        <f t="shared" ref="AZ25:AZ39" si="31">IF(D25&gt;=1,COUNTIF(F25:AJ25,"5"),0)</f>
        <v>0</v>
      </c>
      <c r="BA25" s="68">
        <f t="shared" ref="BA25:BA39" si="32">IF(D25&gt;=1,COUNTIF(F25:AJ25,"6"),0)</f>
        <v>0</v>
      </c>
      <c r="BB25" s="71">
        <f>SUM(AV25:BA25)</f>
        <v>0</v>
      </c>
      <c r="BD25" s="160"/>
      <c r="BE25" s="2"/>
      <c r="BF25" s="54"/>
      <c r="BG25" s="55"/>
    </row>
    <row r="26" spans="1:59" x14ac:dyDescent="0.2">
      <c r="A26" s="154"/>
      <c r="B26" s="39">
        <v>2</v>
      </c>
      <c r="C26" s="120"/>
      <c r="D26" s="121"/>
      <c r="E26" s="121"/>
      <c r="F26" s="122"/>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4"/>
      <c r="AK26" s="125">
        <f>COUNTA(F26:AJ26)</f>
        <v>0</v>
      </c>
      <c r="AL26" s="143">
        <f>AM26</f>
        <v>0</v>
      </c>
      <c r="AM26" s="40">
        <f t="shared" ref="AM26:AM39" si="33">AO26-AN26</f>
        <v>0</v>
      </c>
      <c r="AN26" s="40">
        <f t="shared" ref="AN26:AN39" si="34">SUM(AT26*BG$12,AZ26*BG$16,BA26*BG$17)</f>
        <v>0</v>
      </c>
      <c r="AO26" s="40">
        <f>SUM(AQ26*BF$9,AR26*BF$10,AS26*BF$11,AT26*BF$12,AV26*BF$13,AW26*BF$13,AX26*BF$14,AY26*BF$15,AZ26*BF$16,BA26*BF$17)</f>
        <v>0</v>
      </c>
      <c r="AP26" s="40">
        <f t="shared" si="23"/>
        <v>0</v>
      </c>
      <c r="AQ26" s="41">
        <f t="shared" si="24"/>
        <v>0</v>
      </c>
      <c r="AR26" s="42">
        <f t="shared" si="25"/>
        <v>0</v>
      </c>
      <c r="AS26" s="42">
        <f t="shared" si="26"/>
        <v>0</v>
      </c>
      <c r="AT26" s="43">
        <f t="shared" si="27"/>
        <v>0</v>
      </c>
      <c r="AU26" s="44">
        <f>SUM(AQ26:AT26)</f>
        <v>0</v>
      </c>
      <c r="AV26" s="45">
        <f t="shared" ref="AV26:AV39" si="35">IF(D26&gt;=1,COUNTIF(F26:AJ26,"1"),0)</f>
        <v>0</v>
      </c>
      <c r="AW26" s="45">
        <f t="shared" si="28"/>
        <v>0</v>
      </c>
      <c r="AX26" s="42">
        <f t="shared" si="29"/>
        <v>0</v>
      </c>
      <c r="AY26" s="42">
        <f t="shared" si="30"/>
        <v>0</v>
      </c>
      <c r="AZ26" s="42">
        <f t="shared" si="31"/>
        <v>0</v>
      </c>
      <c r="BA26" s="43">
        <f t="shared" si="32"/>
        <v>0</v>
      </c>
      <c r="BB26" s="72">
        <f t="shared" ref="BB26:BB39" si="36">SUM(AV26:BA26)</f>
        <v>0</v>
      </c>
      <c r="BD26" s="160"/>
      <c r="BE26" s="2"/>
      <c r="BF26" s="54"/>
      <c r="BG26" s="55"/>
    </row>
    <row r="27" spans="1:59" x14ac:dyDescent="0.2">
      <c r="A27" s="154"/>
      <c r="B27" s="39">
        <v>3</v>
      </c>
      <c r="C27" s="120"/>
      <c r="D27" s="121"/>
      <c r="E27" s="121"/>
      <c r="F27" s="122"/>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4"/>
      <c r="AK27" s="125">
        <f>COUNTA(F27:AJ27)</f>
        <v>0</v>
      </c>
      <c r="AL27" s="143">
        <f t="shared" ref="AL27:AL29" si="37">AM27</f>
        <v>0</v>
      </c>
      <c r="AM27" s="40">
        <f t="shared" si="33"/>
        <v>0</v>
      </c>
      <c r="AN27" s="40">
        <f t="shared" si="34"/>
        <v>0</v>
      </c>
      <c r="AO27" s="40">
        <f t="shared" ref="AO27:AO39" si="38">SUM(AQ27*BF$9,AR27*BF$10,AS27*BF$11,AT27*BF$12,AV27*BF$13,AW27*BF$13,AX27*BF$14,AY27*BF$15,AZ27*BF$16,BA27*BF$17)</f>
        <v>0</v>
      </c>
      <c r="AP27" s="40">
        <f t="shared" si="23"/>
        <v>0</v>
      </c>
      <c r="AQ27" s="41">
        <f t="shared" si="24"/>
        <v>0</v>
      </c>
      <c r="AR27" s="42">
        <f t="shared" si="25"/>
        <v>0</v>
      </c>
      <c r="AS27" s="42">
        <f t="shared" si="26"/>
        <v>0</v>
      </c>
      <c r="AT27" s="43">
        <f t="shared" si="27"/>
        <v>0</v>
      </c>
      <c r="AU27" s="44">
        <f>SUM(AQ27:AT27)</f>
        <v>0</v>
      </c>
      <c r="AV27" s="45">
        <f t="shared" si="35"/>
        <v>0</v>
      </c>
      <c r="AW27" s="45">
        <f t="shared" si="28"/>
        <v>0</v>
      </c>
      <c r="AX27" s="42">
        <f t="shared" si="29"/>
        <v>0</v>
      </c>
      <c r="AY27" s="42">
        <f t="shared" si="30"/>
        <v>0</v>
      </c>
      <c r="AZ27" s="42">
        <f t="shared" si="31"/>
        <v>0</v>
      </c>
      <c r="BA27" s="43">
        <f t="shared" si="32"/>
        <v>0</v>
      </c>
      <c r="BB27" s="72">
        <f t="shared" si="36"/>
        <v>0</v>
      </c>
      <c r="BD27" s="160"/>
      <c r="BE27" s="2"/>
      <c r="BF27" s="54"/>
      <c r="BG27" s="55"/>
    </row>
    <row r="28" spans="1:59" x14ac:dyDescent="0.2">
      <c r="A28" s="154"/>
      <c r="B28" s="39">
        <v>4</v>
      </c>
      <c r="C28" s="120"/>
      <c r="D28" s="121"/>
      <c r="E28" s="121"/>
      <c r="F28" s="122"/>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4"/>
      <c r="AK28" s="125">
        <f>COUNTA(F28:AJ28)</f>
        <v>0</v>
      </c>
      <c r="AL28" s="143">
        <f t="shared" si="37"/>
        <v>0</v>
      </c>
      <c r="AM28" s="40">
        <f t="shared" si="33"/>
        <v>0</v>
      </c>
      <c r="AN28" s="40">
        <f t="shared" si="34"/>
        <v>0</v>
      </c>
      <c r="AO28" s="40">
        <f t="shared" si="38"/>
        <v>0</v>
      </c>
      <c r="AP28" s="40">
        <f t="shared" si="23"/>
        <v>0</v>
      </c>
      <c r="AQ28" s="41">
        <f t="shared" si="24"/>
        <v>0</v>
      </c>
      <c r="AR28" s="42">
        <f t="shared" si="25"/>
        <v>0</v>
      </c>
      <c r="AS28" s="42">
        <f t="shared" si="26"/>
        <v>0</v>
      </c>
      <c r="AT28" s="43">
        <f t="shared" si="27"/>
        <v>0</v>
      </c>
      <c r="AU28" s="44">
        <f>SUM(AQ28:AT28)</f>
        <v>0</v>
      </c>
      <c r="AV28" s="45">
        <f t="shared" si="35"/>
        <v>0</v>
      </c>
      <c r="AW28" s="45">
        <f t="shared" si="28"/>
        <v>0</v>
      </c>
      <c r="AX28" s="42">
        <f t="shared" si="29"/>
        <v>0</v>
      </c>
      <c r="AY28" s="42">
        <f t="shared" si="30"/>
        <v>0</v>
      </c>
      <c r="AZ28" s="42">
        <f t="shared" si="31"/>
        <v>0</v>
      </c>
      <c r="BA28" s="43">
        <f t="shared" si="32"/>
        <v>0</v>
      </c>
      <c r="BB28" s="72">
        <f t="shared" si="36"/>
        <v>0</v>
      </c>
      <c r="BD28" s="160"/>
      <c r="BE28" s="2"/>
      <c r="BF28" s="54"/>
      <c r="BG28" s="55"/>
    </row>
    <row r="29" spans="1:59" x14ac:dyDescent="0.2">
      <c r="A29" s="154"/>
      <c r="B29" s="46">
        <v>5</v>
      </c>
      <c r="C29" s="126"/>
      <c r="D29" s="127"/>
      <c r="E29" s="127"/>
      <c r="F29" s="128"/>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30"/>
      <c r="AK29" s="125">
        <f t="shared" ref="AK29:AK39" si="39">COUNTA(F29:AJ29)</f>
        <v>0</v>
      </c>
      <c r="AL29" s="142">
        <f t="shared" si="37"/>
        <v>0</v>
      </c>
      <c r="AM29" s="40">
        <f t="shared" si="33"/>
        <v>0</v>
      </c>
      <c r="AN29" s="40">
        <f t="shared" si="34"/>
        <v>0</v>
      </c>
      <c r="AO29" s="40">
        <f t="shared" si="38"/>
        <v>0</v>
      </c>
      <c r="AP29" s="40">
        <f t="shared" si="23"/>
        <v>0</v>
      </c>
      <c r="AQ29" s="41">
        <f t="shared" si="24"/>
        <v>0</v>
      </c>
      <c r="AR29" s="42">
        <f t="shared" si="25"/>
        <v>0</v>
      </c>
      <c r="AS29" s="42">
        <f t="shared" si="26"/>
        <v>0</v>
      </c>
      <c r="AT29" s="43">
        <f t="shared" si="27"/>
        <v>0</v>
      </c>
      <c r="AU29" s="44">
        <f t="shared" ref="AU29:AU39" si="40">SUM(AQ29:AT29)</f>
        <v>0</v>
      </c>
      <c r="AV29" s="45">
        <f t="shared" si="35"/>
        <v>0</v>
      </c>
      <c r="AW29" s="45">
        <f t="shared" si="28"/>
        <v>0</v>
      </c>
      <c r="AX29" s="42">
        <f t="shared" si="29"/>
        <v>0</v>
      </c>
      <c r="AY29" s="42">
        <f t="shared" si="30"/>
        <v>0</v>
      </c>
      <c r="AZ29" s="42">
        <f t="shared" si="31"/>
        <v>0</v>
      </c>
      <c r="BA29" s="43">
        <f t="shared" si="32"/>
        <v>0</v>
      </c>
      <c r="BB29" s="72">
        <f t="shared" si="36"/>
        <v>0</v>
      </c>
      <c r="BD29" s="160"/>
      <c r="BE29" s="2"/>
      <c r="BF29" s="54"/>
      <c r="BG29" s="55"/>
    </row>
    <row r="30" spans="1:59" x14ac:dyDescent="0.2">
      <c r="A30" s="154"/>
      <c r="B30" s="29">
        <v>6</v>
      </c>
      <c r="C30" s="131"/>
      <c r="D30" s="132"/>
      <c r="E30" s="132"/>
      <c r="F30" s="133"/>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5"/>
      <c r="AK30" s="136">
        <f t="shared" si="39"/>
        <v>0</v>
      </c>
      <c r="AL30" s="141">
        <f>AM30</f>
        <v>0</v>
      </c>
      <c r="AM30" s="30">
        <f t="shared" si="33"/>
        <v>0</v>
      </c>
      <c r="AN30" s="30">
        <f t="shared" si="34"/>
        <v>0</v>
      </c>
      <c r="AO30" s="30">
        <f t="shared" si="38"/>
        <v>0</v>
      </c>
      <c r="AP30" s="30">
        <f t="shared" si="23"/>
        <v>0</v>
      </c>
      <c r="AQ30" s="31">
        <f t="shared" si="24"/>
        <v>0</v>
      </c>
      <c r="AR30" s="32">
        <f t="shared" si="25"/>
        <v>0</v>
      </c>
      <c r="AS30" s="32">
        <f t="shared" si="26"/>
        <v>0</v>
      </c>
      <c r="AT30" s="33">
        <f t="shared" si="27"/>
        <v>0</v>
      </c>
      <c r="AU30" s="34">
        <f t="shared" si="40"/>
        <v>0</v>
      </c>
      <c r="AV30" s="35">
        <f t="shared" si="35"/>
        <v>0</v>
      </c>
      <c r="AW30" s="35">
        <f t="shared" si="28"/>
        <v>0</v>
      </c>
      <c r="AX30" s="32">
        <f t="shared" si="29"/>
        <v>0</v>
      </c>
      <c r="AY30" s="32">
        <f t="shared" si="30"/>
        <v>0</v>
      </c>
      <c r="AZ30" s="32">
        <f t="shared" si="31"/>
        <v>0</v>
      </c>
      <c r="BA30" s="33">
        <f t="shared" si="32"/>
        <v>0</v>
      </c>
      <c r="BB30" s="73">
        <f t="shared" si="36"/>
        <v>0</v>
      </c>
      <c r="BD30" s="160"/>
      <c r="BE30" s="2"/>
      <c r="BF30" s="54"/>
      <c r="BG30" s="55"/>
    </row>
    <row r="31" spans="1:59" x14ac:dyDescent="0.2">
      <c r="A31" s="154"/>
      <c r="B31" s="39">
        <v>7</v>
      </c>
      <c r="C31" s="120"/>
      <c r="D31" s="121"/>
      <c r="E31" s="121"/>
      <c r="F31" s="122"/>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4"/>
      <c r="AK31" s="125">
        <f t="shared" si="39"/>
        <v>0</v>
      </c>
      <c r="AL31" s="143">
        <f t="shared" ref="AL31:AL34" si="41">AM31</f>
        <v>0</v>
      </c>
      <c r="AM31" s="40">
        <f t="shared" si="33"/>
        <v>0</v>
      </c>
      <c r="AN31" s="40">
        <f t="shared" si="34"/>
        <v>0</v>
      </c>
      <c r="AO31" s="40">
        <f t="shared" si="38"/>
        <v>0</v>
      </c>
      <c r="AP31" s="40">
        <f t="shared" si="23"/>
        <v>0</v>
      </c>
      <c r="AQ31" s="41">
        <f t="shared" si="24"/>
        <v>0</v>
      </c>
      <c r="AR31" s="42">
        <f t="shared" si="25"/>
        <v>0</v>
      </c>
      <c r="AS31" s="42">
        <f t="shared" si="26"/>
        <v>0</v>
      </c>
      <c r="AT31" s="43">
        <f t="shared" si="27"/>
        <v>0</v>
      </c>
      <c r="AU31" s="44">
        <f t="shared" si="40"/>
        <v>0</v>
      </c>
      <c r="AV31" s="45">
        <f t="shared" si="35"/>
        <v>0</v>
      </c>
      <c r="AW31" s="45">
        <f t="shared" si="28"/>
        <v>0</v>
      </c>
      <c r="AX31" s="42">
        <f t="shared" si="29"/>
        <v>0</v>
      </c>
      <c r="AY31" s="42">
        <f t="shared" si="30"/>
        <v>0</v>
      </c>
      <c r="AZ31" s="42">
        <f t="shared" si="31"/>
        <v>0</v>
      </c>
      <c r="BA31" s="43">
        <f t="shared" si="32"/>
        <v>0</v>
      </c>
      <c r="BB31" s="72">
        <f t="shared" si="36"/>
        <v>0</v>
      </c>
      <c r="BD31" s="160"/>
      <c r="BE31" s="2"/>
      <c r="BF31" s="54"/>
      <c r="BG31" s="55"/>
    </row>
    <row r="32" spans="1:59" x14ac:dyDescent="0.2">
      <c r="A32" s="154"/>
      <c r="B32" s="39">
        <v>8</v>
      </c>
      <c r="C32" s="120"/>
      <c r="D32" s="121"/>
      <c r="E32" s="121"/>
      <c r="F32" s="122"/>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4"/>
      <c r="AK32" s="125">
        <f t="shared" si="39"/>
        <v>0</v>
      </c>
      <c r="AL32" s="143">
        <f t="shared" si="41"/>
        <v>0</v>
      </c>
      <c r="AM32" s="40">
        <f t="shared" si="33"/>
        <v>0</v>
      </c>
      <c r="AN32" s="40">
        <f t="shared" si="34"/>
        <v>0</v>
      </c>
      <c r="AO32" s="40">
        <f t="shared" si="38"/>
        <v>0</v>
      </c>
      <c r="AP32" s="40">
        <f t="shared" si="23"/>
        <v>0</v>
      </c>
      <c r="AQ32" s="41">
        <f t="shared" si="24"/>
        <v>0</v>
      </c>
      <c r="AR32" s="42">
        <f t="shared" si="25"/>
        <v>0</v>
      </c>
      <c r="AS32" s="42">
        <f t="shared" si="26"/>
        <v>0</v>
      </c>
      <c r="AT32" s="43">
        <f t="shared" si="27"/>
        <v>0</v>
      </c>
      <c r="AU32" s="44">
        <f t="shared" si="40"/>
        <v>0</v>
      </c>
      <c r="AV32" s="45">
        <f t="shared" si="35"/>
        <v>0</v>
      </c>
      <c r="AW32" s="45">
        <f t="shared" si="28"/>
        <v>0</v>
      </c>
      <c r="AX32" s="42">
        <f t="shared" si="29"/>
        <v>0</v>
      </c>
      <c r="AY32" s="42">
        <f t="shared" si="30"/>
        <v>0</v>
      </c>
      <c r="AZ32" s="42">
        <f t="shared" si="31"/>
        <v>0</v>
      </c>
      <c r="BA32" s="43">
        <f t="shared" si="32"/>
        <v>0</v>
      </c>
      <c r="BB32" s="72">
        <f t="shared" si="36"/>
        <v>0</v>
      </c>
      <c r="BD32" s="160"/>
      <c r="BE32" s="2"/>
      <c r="BF32" s="54"/>
      <c r="BG32" s="55"/>
    </row>
    <row r="33" spans="1:59" x14ac:dyDescent="0.2">
      <c r="A33" s="154"/>
      <c r="B33" s="39">
        <v>9</v>
      </c>
      <c r="C33" s="120"/>
      <c r="D33" s="121"/>
      <c r="E33" s="121"/>
      <c r="F33" s="122"/>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4"/>
      <c r="AK33" s="125">
        <f t="shared" si="39"/>
        <v>0</v>
      </c>
      <c r="AL33" s="143">
        <f t="shared" si="41"/>
        <v>0</v>
      </c>
      <c r="AM33" s="40">
        <f t="shared" si="33"/>
        <v>0</v>
      </c>
      <c r="AN33" s="40">
        <f t="shared" si="34"/>
        <v>0</v>
      </c>
      <c r="AO33" s="40">
        <f t="shared" si="38"/>
        <v>0</v>
      </c>
      <c r="AP33" s="40">
        <f t="shared" si="23"/>
        <v>0</v>
      </c>
      <c r="AQ33" s="41">
        <f t="shared" si="24"/>
        <v>0</v>
      </c>
      <c r="AR33" s="42">
        <f t="shared" si="25"/>
        <v>0</v>
      </c>
      <c r="AS33" s="42">
        <f t="shared" si="26"/>
        <v>0</v>
      </c>
      <c r="AT33" s="43">
        <f t="shared" si="27"/>
        <v>0</v>
      </c>
      <c r="AU33" s="44">
        <f t="shared" si="40"/>
        <v>0</v>
      </c>
      <c r="AV33" s="45">
        <f t="shared" si="35"/>
        <v>0</v>
      </c>
      <c r="AW33" s="45">
        <f t="shared" si="28"/>
        <v>0</v>
      </c>
      <c r="AX33" s="42">
        <f t="shared" si="29"/>
        <v>0</v>
      </c>
      <c r="AY33" s="42">
        <f t="shared" si="30"/>
        <v>0</v>
      </c>
      <c r="AZ33" s="42">
        <f t="shared" si="31"/>
        <v>0</v>
      </c>
      <c r="BA33" s="43">
        <f t="shared" si="32"/>
        <v>0</v>
      </c>
      <c r="BB33" s="72">
        <f t="shared" si="36"/>
        <v>0</v>
      </c>
      <c r="BD33" s="160"/>
      <c r="BE33" s="2"/>
      <c r="BF33" s="54"/>
      <c r="BG33" s="55"/>
    </row>
    <row r="34" spans="1:59" x14ac:dyDescent="0.2">
      <c r="A34" s="154"/>
      <c r="B34" s="46">
        <v>10</v>
      </c>
      <c r="C34" s="126"/>
      <c r="D34" s="127"/>
      <c r="E34" s="127"/>
      <c r="F34" s="128"/>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30"/>
      <c r="AK34" s="125">
        <f t="shared" si="39"/>
        <v>0</v>
      </c>
      <c r="AL34" s="142">
        <f t="shared" si="41"/>
        <v>0</v>
      </c>
      <c r="AM34" s="40">
        <f t="shared" si="33"/>
        <v>0</v>
      </c>
      <c r="AN34" s="40">
        <f t="shared" si="34"/>
        <v>0</v>
      </c>
      <c r="AO34" s="40">
        <f t="shared" si="38"/>
        <v>0</v>
      </c>
      <c r="AP34" s="40">
        <f t="shared" si="23"/>
        <v>0</v>
      </c>
      <c r="AQ34" s="41">
        <f t="shared" si="24"/>
        <v>0</v>
      </c>
      <c r="AR34" s="42">
        <f t="shared" si="25"/>
        <v>0</v>
      </c>
      <c r="AS34" s="42">
        <f t="shared" si="26"/>
        <v>0</v>
      </c>
      <c r="AT34" s="43">
        <f t="shared" si="27"/>
        <v>0</v>
      </c>
      <c r="AU34" s="44">
        <f t="shared" si="40"/>
        <v>0</v>
      </c>
      <c r="AV34" s="45">
        <f t="shared" si="35"/>
        <v>0</v>
      </c>
      <c r="AW34" s="45">
        <f t="shared" si="28"/>
        <v>0</v>
      </c>
      <c r="AX34" s="42">
        <f t="shared" si="29"/>
        <v>0</v>
      </c>
      <c r="AY34" s="42">
        <f t="shared" si="30"/>
        <v>0</v>
      </c>
      <c r="AZ34" s="42">
        <f t="shared" si="31"/>
        <v>0</v>
      </c>
      <c r="BA34" s="43">
        <f t="shared" si="32"/>
        <v>0</v>
      </c>
      <c r="BB34" s="72">
        <f t="shared" si="36"/>
        <v>0</v>
      </c>
    </row>
    <row r="35" spans="1:59" x14ac:dyDescent="0.2">
      <c r="A35" s="154"/>
      <c r="B35" s="29">
        <v>11</v>
      </c>
      <c r="C35" s="131"/>
      <c r="D35" s="132"/>
      <c r="E35" s="132"/>
      <c r="F35" s="133"/>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5"/>
      <c r="AK35" s="136">
        <f t="shared" si="39"/>
        <v>0</v>
      </c>
      <c r="AL35" s="30">
        <f>AM35</f>
        <v>0</v>
      </c>
      <c r="AM35" s="30">
        <f t="shared" si="33"/>
        <v>0</v>
      </c>
      <c r="AN35" s="30">
        <f t="shared" si="34"/>
        <v>0</v>
      </c>
      <c r="AO35" s="30">
        <f t="shared" si="38"/>
        <v>0</v>
      </c>
      <c r="AP35" s="30">
        <f t="shared" si="23"/>
        <v>0</v>
      </c>
      <c r="AQ35" s="31">
        <f t="shared" si="24"/>
        <v>0</v>
      </c>
      <c r="AR35" s="32">
        <f t="shared" si="25"/>
        <v>0</v>
      </c>
      <c r="AS35" s="32">
        <f t="shared" si="26"/>
        <v>0</v>
      </c>
      <c r="AT35" s="33">
        <f t="shared" si="27"/>
        <v>0</v>
      </c>
      <c r="AU35" s="34">
        <f t="shared" si="40"/>
        <v>0</v>
      </c>
      <c r="AV35" s="35">
        <f t="shared" si="35"/>
        <v>0</v>
      </c>
      <c r="AW35" s="35">
        <f t="shared" si="28"/>
        <v>0</v>
      </c>
      <c r="AX35" s="32">
        <f t="shared" si="29"/>
        <v>0</v>
      </c>
      <c r="AY35" s="32">
        <f t="shared" si="30"/>
        <v>0</v>
      </c>
      <c r="AZ35" s="32">
        <f t="shared" si="31"/>
        <v>0</v>
      </c>
      <c r="BA35" s="33">
        <f t="shared" si="32"/>
        <v>0</v>
      </c>
      <c r="BB35" s="73">
        <f t="shared" si="36"/>
        <v>0</v>
      </c>
    </row>
    <row r="36" spans="1:59" x14ac:dyDescent="0.2">
      <c r="A36" s="154"/>
      <c r="B36" s="39">
        <v>12</v>
      </c>
      <c r="C36" s="120"/>
      <c r="D36" s="121"/>
      <c r="E36" s="121"/>
      <c r="F36" s="122"/>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4"/>
      <c r="AK36" s="125">
        <f t="shared" si="39"/>
        <v>0</v>
      </c>
      <c r="AL36" s="145">
        <f t="shared" ref="AL36:AL39" si="42">AM36</f>
        <v>0</v>
      </c>
      <c r="AM36" s="40">
        <f t="shared" si="33"/>
        <v>0</v>
      </c>
      <c r="AN36" s="40">
        <f t="shared" si="34"/>
        <v>0</v>
      </c>
      <c r="AO36" s="40">
        <f t="shared" si="38"/>
        <v>0</v>
      </c>
      <c r="AP36" s="40">
        <f t="shared" si="23"/>
        <v>0</v>
      </c>
      <c r="AQ36" s="41">
        <f t="shared" si="24"/>
        <v>0</v>
      </c>
      <c r="AR36" s="42">
        <f t="shared" si="25"/>
        <v>0</v>
      </c>
      <c r="AS36" s="42">
        <f t="shared" si="26"/>
        <v>0</v>
      </c>
      <c r="AT36" s="43">
        <f t="shared" si="27"/>
        <v>0</v>
      </c>
      <c r="AU36" s="44">
        <f t="shared" si="40"/>
        <v>0</v>
      </c>
      <c r="AV36" s="45">
        <f t="shared" si="35"/>
        <v>0</v>
      </c>
      <c r="AW36" s="45">
        <f t="shared" si="28"/>
        <v>0</v>
      </c>
      <c r="AX36" s="42">
        <f t="shared" si="29"/>
        <v>0</v>
      </c>
      <c r="AY36" s="42">
        <f t="shared" si="30"/>
        <v>0</v>
      </c>
      <c r="AZ36" s="42">
        <f t="shared" si="31"/>
        <v>0</v>
      </c>
      <c r="BA36" s="43">
        <f t="shared" si="32"/>
        <v>0</v>
      </c>
      <c r="BB36" s="72">
        <f t="shared" si="36"/>
        <v>0</v>
      </c>
    </row>
    <row r="37" spans="1:59" x14ac:dyDescent="0.2">
      <c r="A37" s="154"/>
      <c r="B37" s="39">
        <v>13</v>
      </c>
      <c r="C37" s="120"/>
      <c r="D37" s="121"/>
      <c r="E37" s="121"/>
      <c r="F37" s="122"/>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4"/>
      <c r="AK37" s="125">
        <f t="shared" si="39"/>
        <v>0</v>
      </c>
      <c r="AL37" s="143">
        <f t="shared" si="42"/>
        <v>0</v>
      </c>
      <c r="AM37" s="40">
        <f t="shared" si="33"/>
        <v>0</v>
      </c>
      <c r="AN37" s="40">
        <f t="shared" si="34"/>
        <v>0</v>
      </c>
      <c r="AO37" s="40">
        <f t="shared" si="38"/>
        <v>0</v>
      </c>
      <c r="AP37" s="40">
        <f t="shared" si="23"/>
        <v>0</v>
      </c>
      <c r="AQ37" s="41">
        <f t="shared" si="24"/>
        <v>0</v>
      </c>
      <c r="AR37" s="42">
        <f t="shared" si="25"/>
        <v>0</v>
      </c>
      <c r="AS37" s="42">
        <f t="shared" si="26"/>
        <v>0</v>
      </c>
      <c r="AT37" s="43">
        <f t="shared" si="27"/>
        <v>0</v>
      </c>
      <c r="AU37" s="44">
        <f t="shared" si="40"/>
        <v>0</v>
      </c>
      <c r="AV37" s="45">
        <f t="shared" si="35"/>
        <v>0</v>
      </c>
      <c r="AW37" s="45">
        <f t="shared" si="28"/>
        <v>0</v>
      </c>
      <c r="AX37" s="42">
        <f t="shared" si="29"/>
        <v>0</v>
      </c>
      <c r="AY37" s="42">
        <f t="shared" si="30"/>
        <v>0</v>
      </c>
      <c r="AZ37" s="42">
        <f t="shared" si="31"/>
        <v>0</v>
      </c>
      <c r="BA37" s="43">
        <f t="shared" si="32"/>
        <v>0</v>
      </c>
      <c r="BB37" s="72">
        <f t="shared" si="36"/>
        <v>0</v>
      </c>
    </row>
    <row r="38" spans="1:59" x14ac:dyDescent="0.2">
      <c r="A38" s="154"/>
      <c r="B38" s="39">
        <v>14</v>
      </c>
      <c r="C38" s="120"/>
      <c r="D38" s="121"/>
      <c r="E38" s="121"/>
      <c r="F38" s="122"/>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4"/>
      <c r="AK38" s="125">
        <f t="shared" si="39"/>
        <v>0</v>
      </c>
      <c r="AL38" s="40">
        <f t="shared" si="42"/>
        <v>0</v>
      </c>
      <c r="AM38" s="40">
        <f t="shared" si="33"/>
        <v>0</v>
      </c>
      <c r="AN38" s="40">
        <f t="shared" si="34"/>
        <v>0</v>
      </c>
      <c r="AO38" s="40">
        <f t="shared" si="38"/>
        <v>0</v>
      </c>
      <c r="AP38" s="40">
        <f t="shared" si="23"/>
        <v>0</v>
      </c>
      <c r="AQ38" s="41">
        <f t="shared" si="24"/>
        <v>0</v>
      </c>
      <c r="AR38" s="42">
        <f t="shared" si="25"/>
        <v>0</v>
      </c>
      <c r="AS38" s="42">
        <f t="shared" si="26"/>
        <v>0</v>
      </c>
      <c r="AT38" s="43">
        <f t="shared" si="27"/>
        <v>0</v>
      </c>
      <c r="AU38" s="44">
        <f t="shared" si="40"/>
        <v>0</v>
      </c>
      <c r="AV38" s="45">
        <f t="shared" si="35"/>
        <v>0</v>
      </c>
      <c r="AW38" s="45">
        <f t="shared" si="28"/>
        <v>0</v>
      </c>
      <c r="AX38" s="42">
        <f t="shared" si="29"/>
        <v>0</v>
      </c>
      <c r="AY38" s="42">
        <f t="shared" si="30"/>
        <v>0</v>
      </c>
      <c r="AZ38" s="42">
        <f t="shared" si="31"/>
        <v>0</v>
      </c>
      <c r="BA38" s="43">
        <f t="shared" si="32"/>
        <v>0</v>
      </c>
      <c r="BB38" s="72">
        <f t="shared" si="36"/>
        <v>0</v>
      </c>
      <c r="BC38" s="47"/>
    </row>
    <row r="39" spans="1:59" ht="20.5" thickBot="1" x14ac:dyDescent="0.25">
      <c r="A39" s="154"/>
      <c r="B39" s="46">
        <v>15</v>
      </c>
      <c r="C39" s="126"/>
      <c r="D39" s="127"/>
      <c r="E39" s="127"/>
      <c r="F39" s="128"/>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30"/>
      <c r="AK39" s="125">
        <f t="shared" si="39"/>
        <v>0</v>
      </c>
      <c r="AL39" s="145">
        <f t="shared" si="42"/>
        <v>0</v>
      </c>
      <c r="AM39" s="40">
        <f t="shared" si="33"/>
        <v>0</v>
      </c>
      <c r="AN39" s="40">
        <f t="shared" si="34"/>
        <v>0</v>
      </c>
      <c r="AO39" s="40">
        <f t="shared" si="38"/>
        <v>0</v>
      </c>
      <c r="AP39" s="40">
        <f t="shared" si="23"/>
        <v>0</v>
      </c>
      <c r="AQ39" s="41">
        <f t="shared" si="24"/>
        <v>0</v>
      </c>
      <c r="AR39" s="42">
        <f t="shared" si="25"/>
        <v>0</v>
      </c>
      <c r="AS39" s="42">
        <f t="shared" si="26"/>
        <v>0</v>
      </c>
      <c r="AT39" s="43">
        <f t="shared" si="27"/>
        <v>0</v>
      </c>
      <c r="AU39" s="44">
        <f t="shared" si="40"/>
        <v>0</v>
      </c>
      <c r="AV39" s="45">
        <f t="shared" si="35"/>
        <v>0</v>
      </c>
      <c r="AW39" s="45">
        <f t="shared" si="28"/>
        <v>0</v>
      </c>
      <c r="AX39" s="42">
        <f t="shared" si="29"/>
        <v>0</v>
      </c>
      <c r="AY39" s="42">
        <f t="shared" si="30"/>
        <v>0</v>
      </c>
      <c r="AZ39" s="42">
        <f t="shared" si="31"/>
        <v>0</v>
      </c>
      <c r="BA39" s="43">
        <f t="shared" si="32"/>
        <v>0</v>
      </c>
      <c r="BB39" s="72">
        <f t="shared" si="36"/>
        <v>0</v>
      </c>
      <c r="BC39" s="47"/>
    </row>
    <row r="40" spans="1:59" ht="21" thickTop="1" thickBot="1" x14ac:dyDescent="0.25">
      <c r="A40" s="155"/>
      <c r="B40" s="161" t="s">
        <v>62</v>
      </c>
      <c r="C40" s="162"/>
      <c r="D40" s="162"/>
      <c r="E40" s="162"/>
      <c r="F40" s="74">
        <f>COUNTA(F25:F39)</f>
        <v>0</v>
      </c>
      <c r="G40" s="74">
        <f t="shared" ref="G40:AJ40" si="43">COUNTA(G25:G39)</f>
        <v>0</v>
      </c>
      <c r="H40" s="74">
        <f t="shared" si="43"/>
        <v>0</v>
      </c>
      <c r="I40" s="74">
        <f t="shared" si="43"/>
        <v>0</v>
      </c>
      <c r="J40" s="74">
        <f t="shared" si="43"/>
        <v>0</v>
      </c>
      <c r="K40" s="74">
        <f t="shared" si="43"/>
        <v>0</v>
      </c>
      <c r="L40" s="74">
        <f t="shared" si="43"/>
        <v>0</v>
      </c>
      <c r="M40" s="74">
        <f t="shared" si="43"/>
        <v>0</v>
      </c>
      <c r="N40" s="74">
        <f t="shared" si="43"/>
        <v>0</v>
      </c>
      <c r="O40" s="74">
        <f t="shared" si="43"/>
        <v>0</v>
      </c>
      <c r="P40" s="74">
        <f t="shared" si="43"/>
        <v>0</v>
      </c>
      <c r="Q40" s="74">
        <f t="shared" si="43"/>
        <v>0</v>
      </c>
      <c r="R40" s="74">
        <f t="shared" si="43"/>
        <v>0</v>
      </c>
      <c r="S40" s="74">
        <f t="shared" si="43"/>
        <v>0</v>
      </c>
      <c r="T40" s="74">
        <f t="shared" si="43"/>
        <v>0</v>
      </c>
      <c r="U40" s="74">
        <f t="shared" si="43"/>
        <v>0</v>
      </c>
      <c r="V40" s="74">
        <f t="shared" si="43"/>
        <v>0</v>
      </c>
      <c r="W40" s="74">
        <f t="shared" si="43"/>
        <v>0</v>
      </c>
      <c r="X40" s="74">
        <f t="shared" si="43"/>
        <v>0</v>
      </c>
      <c r="Y40" s="74">
        <f t="shared" si="43"/>
        <v>0</v>
      </c>
      <c r="Z40" s="74">
        <f t="shared" si="43"/>
        <v>0</v>
      </c>
      <c r="AA40" s="74">
        <f t="shared" si="43"/>
        <v>0</v>
      </c>
      <c r="AB40" s="74">
        <f t="shared" si="43"/>
        <v>0</v>
      </c>
      <c r="AC40" s="74">
        <f t="shared" si="43"/>
        <v>0</v>
      </c>
      <c r="AD40" s="74">
        <f t="shared" si="43"/>
        <v>0</v>
      </c>
      <c r="AE40" s="74">
        <f t="shared" si="43"/>
        <v>0</v>
      </c>
      <c r="AF40" s="74">
        <f t="shared" si="43"/>
        <v>0</v>
      </c>
      <c r="AG40" s="74">
        <f t="shared" si="43"/>
        <v>0</v>
      </c>
      <c r="AH40" s="74">
        <f t="shared" si="43"/>
        <v>0</v>
      </c>
      <c r="AI40" s="74">
        <f t="shared" si="43"/>
        <v>0</v>
      </c>
      <c r="AJ40" s="74">
        <f t="shared" si="43"/>
        <v>0</v>
      </c>
      <c r="AK40" s="74">
        <f>SUM(AK25:AK39)</f>
        <v>0</v>
      </c>
      <c r="AL40" s="148">
        <f t="shared" ref="AL40" si="44">SUM(AL25:AL39)</f>
        <v>0</v>
      </c>
      <c r="AM40" s="75">
        <f t="shared" ref="AM40:BB40" si="45">SUM(AM25:AM39)</f>
        <v>0</v>
      </c>
      <c r="AN40" s="75">
        <f t="shared" si="45"/>
        <v>0</v>
      </c>
      <c r="AO40" s="75">
        <f t="shared" si="45"/>
        <v>0</v>
      </c>
      <c r="AP40" s="75">
        <f t="shared" si="45"/>
        <v>0</v>
      </c>
      <c r="AQ40" s="76">
        <f t="shared" si="45"/>
        <v>0</v>
      </c>
      <c r="AR40" s="76">
        <f t="shared" si="45"/>
        <v>0</v>
      </c>
      <c r="AS40" s="76">
        <f t="shared" si="45"/>
        <v>0</v>
      </c>
      <c r="AT40" s="76">
        <f t="shared" si="45"/>
        <v>0</v>
      </c>
      <c r="AU40" s="76">
        <f t="shared" si="45"/>
        <v>0</v>
      </c>
      <c r="AV40" s="76">
        <f t="shared" si="45"/>
        <v>0</v>
      </c>
      <c r="AW40" s="76">
        <f t="shared" si="45"/>
        <v>0</v>
      </c>
      <c r="AX40" s="76">
        <f t="shared" si="45"/>
        <v>0</v>
      </c>
      <c r="AY40" s="76">
        <f t="shared" si="45"/>
        <v>0</v>
      </c>
      <c r="AZ40" s="76">
        <f t="shared" si="45"/>
        <v>0</v>
      </c>
      <c r="BA40" s="76">
        <f t="shared" si="45"/>
        <v>0</v>
      </c>
      <c r="BB40" s="77">
        <f t="shared" si="45"/>
        <v>0</v>
      </c>
      <c r="BC40" s="47"/>
    </row>
    <row r="41" spans="1:59" x14ac:dyDescent="0.2">
      <c r="A41" s="153" t="s">
        <v>69</v>
      </c>
      <c r="B41" s="64">
        <v>1</v>
      </c>
      <c r="C41" s="114"/>
      <c r="D41" s="115"/>
      <c r="E41" s="115"/>
      <c r="F41" s="116"/>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c r="AK41" s="119">
        <f>COUNTA(F41:AJ41)</f>
        <v>0</v>
      </c>
      <c r="AL41" s="65">
        <f>AM41</f>
        <v>0</v>
      </c>
      <c r="AM41" s="65">
        <f>AO41-AN41</f>
        <v>0</v>
      </c>
      <c r="AN41" s="65">
        <f>SUM(AT41*BG$12,AZ41*BG$16,BA41*BG$17)</f>
        <v>0</v>
      </c>
      <c r="AO41" s="65">
        <f>SUM(AQ41*BF$9,AR41*BF$10,AS41*BF$11,AT41*BF$12,AV41*BF$13,AW41*BF$13,AX41*BF$14,AY41*BF$15,AZ41*BF$16,BA41*BF$17)</f>
        <v>0</v>
      </c>
      <c r="AP41" s="65">
        <f t="shared" ref="AP41:AP55" si="46">(AU41*3000+BB41*3000)</f>
        <v>0</v>
      </c>
      <c r="AQ41" s="66">
        <f t="shared" ref="AQ41:AQ55" si="47">IF(D41=0,COUNTIF(F41:AJ41,"1"),0)</f>
        <v>0</v>
      </c>
      <c r="AR41" s="67">
        <f t="shared" ref="AR41:AR55" si="48">IF(D41=0,COUNTIF(F41:AJ41,"2"),0)</f>
        <v>0</v>
      </c>
      <c r="AS41" s="67">
        <f t="shared" ref="AS41:AS55" si="49">IF(D41=0,COUNTIF(F41:AJ41,"3"),0)</f>
        <v>0</v>
      </c>
      <c r="AT41" s="68">
        <f t="shared" ref="AT41:AT55" si="50">IF(D41=0,COUNTIF(F41:AJ41,"4"),0)</f>
        <v>0</v>
      </c>
      <c r="AU41" s="69">
        <f>SUM(AQ41:AT41)</f>
        <v>0</v>
      </c>
      <c r="AV41" s="70">
        <f>IF(D41&gt;=1,COUNTIF(F41:AJ41,"1"),0)</f>
        <v>0</v>
      </c>
      <c r="AW41" s="70">
        <f t="shared" ref="AW41:AW55" si="51">IF(D41&gt;=1,COUNTIF(F41:AJ41,"2"),0)</f>
        <v>0</v>
      </c>
      <c r="AX41" s="67">
        <f t="shared" ref="AX41:AX55" si="52">IF(D41&gt;=1,COUNTIF(F41:AJ41,"3"),0)</f>
        <v>0</v>
      </c>
      <c r="AY41" s="67">
        <f t="shared" ref="AY41:AY55" si="53">IF(D41&gt;=1,COUNTIF(F41:AJ41,"4"),0)</f>
        <v>0</v>
      </c>
      <c r="AZ41" s="67">
        <f t="shared" ref="AZ41:AZ55" si="54">IF(D41&gt;=1,COUNTIF(F41:AJ41,"5"),0)</f>
        <v>0</v>
      </c>
      <c r="BA41" s="68">
        <f t="shared" ref="BA41:BA55" si="55">IF(D41&gt;=1,COUNTIF(F41:AJ41,"6"),0)</f>
        <v>0</v>
      </c>
      <c r="BB41" s="71">
        <f>SUM(AV41:BA41)</f>
        <v>0</v>
      </c>
      <c r="BD41" s="160"/>
      <c r="BE41" s="2"/>
      <c r="BF41" s="54"/>
      <c r="BG41" s="55"/>
    </row>
    <row r="42" spans="1:59" x14ac:dyDescent="0.2">
      <c r="A42" s="154"/>
      <c r="B42" s="39">
        <v>2</v>
      </c>
      <c r="C42" s="120"/>
      <c r="D42" s="121"/>
      <c r="E42" s="121"/>
      <c r="F42" s="122"/>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4"/>
      <c r="AK42" s="125">
        <f>COUNTA(F42:AJ42)</f>
        <v>0</v>
      </c>
      <c r="AL42" s="143">
        <f t="shared" ref="AL42:AL55" si="56">AM42</f>
        <v>0</v>
      </c>
      <c r="AM42" s="40">
        <f t="shared" ref="AM42:AM55" si="57">AO42-AN42</f>
        <v>0</v>
      </c>
      <c r="AN42" s="40">
        <f t="shared" ref="AN42:AN55" si="58">SUM(AT42*BG$12,AZ42*BG$16,BA42*BG$17)</f>
        <v>0</v>
      </c>
      <c r="AO42" s="40">
        <f>SUM(AQ42*BF$9,AR42*BF$10,AS42*BF$11,AT42*BF$12,AV42*BF$13,AW42*BF$13,AX42*BF$14,AY42*BF$15,AZ42*BF$16,BA42*BF$17)</f>
        <v>0</v>
      </c>
      <c r="AP42" s="40">
        <f t="shared" si="46"/>
        <v>0</v>
      </c>
      <c r="AQ42" s="41">
        <f t="shared" si="47"/>
        <v>0</v>
      </c>
      <c r="AR42" s="42">
        <f t="shared" si="48"/>
        <v>0</v>
      </c>
      <c r="AS42" s="42">
        <f t="shared" si="49"/>
        <v>0</v>
      </c>
      <c r="AT42" s="43">
        <f t="shared" si="50"/>
        <v>0</v>
      </c>
      <c r="AU42" s="44">
        <f>SUM(AQ42:AT42)</f>
        <v>0</v>
      </c>
      <c r="AV42" s="45">
        <f t="shared" ref="AV42:AV55" si="59">IF(D42&gt;=1,COUNTIF(F42:AJ42,"1"),0)</f>
        <v>0</v>
      </c>
      <c r="AW42" s="45">
        <f t="shared" si="51"/>
        <v>0</v>
      </c>
      <c r="AX42" s="42">
        <f t="shared" si="52"/>
        <v>0</v>
      </c>
      <c r="AY42" s="42">
        <f t="shared" si="53"/>
        <v>0</v>
      </c>
      <c r="AZ42" s="42">
        <f t="shared" si="54"/>
        <v>0</v>
      </c>
      <c r="BA42" s="43">
        <f t="shared" si="55"/>
        <v>0</v>
      </c>
      <c r="BB42" s="72">
        <f t="shared" ref="BB42:BB55" si="60">SUM(AV42:BA42)</f>
        <v>0</v>
      </c>
      <c r="BD42" s="160"/>
      <c r="BE42" s="2"/>
      <c r="BF42" s="54"/>
      <c r="BG42" s="55"/>
    </row>
    <row r="43" spans="1:59" x14ac:dyDescent="0.2">
      <c r="A43" s="154"/>
      <c r="B43" s="39">
        <v>3</v>
      </c>
      <c r="C43" s="120"/>
      <c r="D43" s="121"/>
      <c r="E43" s="121"/>
      <c r="F43" s="122"/>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4"/>
      <c r="AK43" s="125">
        <f>COUNTA(F43:AJ43)</f>
        <v>0</v>
      </c>
      <c r="AL43" s="143">
        <f t="shared" si="56"/>
        <v>0</v>
      </c>
      <c r="AM43" s="40">
        <f t="shared" si="57"/>
        <v>0</v>
      </c>
      <c r="AN43" s="40">
        <f t="shared" si="58"/>
        <v>0</v>
      </c>
      <c r="AO43" s="40">
        <f t="shared" ref="AO43:AO55" si="61">SUM(AQ43*BF$9,AR43*BF$10,AS43*BF$11,AT43*BF$12,AV43*BF$13,AW43*BF$13,AX43*BF$14,AY43*BF$15,AZ43*BF$16,BA43*BF$17)</f>
        <v>0</v>
      </c>
      <c r="AP43" s="40">
        <f t="shared" si="46"/>
        <v>0</v>
      </c>
      <c r="AQ43" s="41">
        <f t="shared" si="47"/>
        <v>0</v>
      </c>
      <c r="AR43" s="42">
        <f t="shared" si="48"/>
        <v>0</v>
      </c>
      <c r="AS43" s="42">
        <f t="shared" si="49"/>
        <v>0</v>
      </c>
      <c r="AT43" s="43">
        <f t="shared" si="50"/>
        <v>0</v>
      </c>
      <c r="AU43" s="44">
        <f>SUM(AQ43:AT43)</f>
        <v>0</v>
      </c>
      <c r="AV43" s="45">
        <f t="shared" si="59"/>
        <v>0</v>
      </c>
      <c r="AW43" s="45">
        <f t="shared" si="51"/>
        <v>0</v>
      </c>
      <c r="AX43" s="42">
        <f t="shared" si="52"/>
        <v>0</v>
      </c>
      <c r="AY43" s="42">
        <f t="shared" si="53"/>
        <v>0</v>
      </c>
      <c r="AZ43" s="42">
        <f t="shared" si="54"/>
        <v>0</v>
      </c>
      <c r="BA43" s="43">
        <f t="shared" si="55"/>
        <v>0</v>
      </c>
      <c r="BB43" s="72">
        <f t="shared" si="60"/>
        <v>0</v>
      </c>
      <c r="BD43" s="160"/>
      <c r="BE43" s="2"/>
      <c r="BF43" s="54"/>
      <c r="BG43" s="55"/>
    </row>
    <row r="44" spans="1:59" x14ac:dyDescent="0.2">
      <c r="A44" s="154"/>
      <c r="B44" s="39">
        <v>4</v>
      </c>
      <c r="C44" s="120"/>
      <c r="D44" s="121"/>
      <c r="E44" s="121"/>
      <c r="F44" s="122"/>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4"/>
      <c r="AK44" s="125">
        <f>COUNTA(F44:AJ44)</f>
        <v>0</v>
      </c>
      <c r="AL44" s="40">
        <f t="shared" si="56"/>
        <v>0</v>
      </c>
      <c r="AM44" s="40">
        <f t="shared" si="57"/>
        <v>0</v>
      </c>
      <c r="AN44" s="40">
        <f t="shared" si="58"/>
        <v>0</v>
      </c>
      <c r="AO44" s="40">
        <f t="shared" si="61"/>
        <v>0</v>
      </c>
      <c r="AP44" s="40">
        <f t="shared" si="46"/>
        <v>0</v>
      </c>
      <c r="AQ44" s="41">
        <f t="shared" si="47"/>
        <v>0</v>
      </c>
      <c r="AR44" s="42">
        <f t="shared" si="48"/>
        <v>0</v>
      </c>
      <c r="AS44" s="42">
        <f t="shared" si="49"/>
        <v>0</v>
      </c>
      <c r="AT44" s="43">
        <f t="shared" si="50"/>
        <v>0</v>
      </c>
      <c r="AU44" s="44">
        <f>SUM(AQ44:AT44)</f>
        <v>0</v>
      </c>
      <c r="AV44" s="45">
        <f t="shared" si="59"/>
        <v>0</v>
      </c>
      <c r="AW44" s="45">
        <f t="shared" si="51"/>
        <v>0</v>
      </c>
      <c r="AX44" s="42">
        <f t="shared" si="52"/>
        <v>0</v>
      </c>
      <c r="AY44" s="42">
        <f t="shared" si="53"/>
        <v>0</v>
      </c>
      <c r="AZ44" s="42">
        <f t="shared" si="54"/>
        <v>0</v>
      </c>
      <c r="BA44" s="43">
        <f t="shared" si="55"/>
        <v>0</v>
      </c>
      <c r="BB44" s="72">
        <f t="shared" si="60"/>
        <v>0</v>
      </c>
      <c r="BD44" s="160"/>
      <c r="BE44" s="2"/>
      <c r="BF44" s="54"/>
      <c r="BG44" s="55"/>
    </row>
    <row r="45" spans="1:59" x14ac:dyDescent="0.2">
      <c r="A45" s="154"/>
      <c r="B45" s="46">
        <v>5</v>
      </c>
      <c r="C45" s="126"/>
      <c r="D45" s="127"/>
      <c r="E45" s="127"/>
      <c r="F45" s="128"/>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30"/>
      <c r="AK45" s="125">
        <f t="shared" ref="AK45:AK55" si="62">COUNTA(F45:AJ45)</f>
        <v>0</v>
      </c>
      <c r="AL45" s="144">
        <f t="shared" si="56"/>
        <v>0</v>
      </c>
      <c r="AM45" s="40">
        <f t="shared" si="57"/>
        <v>0</v>
      </c>
      <c r="AN45" s="40">
        <f t="shared" si="58"/>
        <v>0</v>
      </c>
      <c r="AO45" s="40">
        <f t="shared" si="61"/>
        <v>0</v>
      </c>
      <c r="AP45" s="40">
        <f t="shared" si="46"/>
        <v>0</v>
      </c>
      <c r="AQ45" s="41">
        <f t="shared" si="47"/>
        <v>0</v>
      </c>
      <c r="AR45" s="42">
        <f t="shared" si="48"/>
        <v>0</v>
      </c>
      <c r="AS45" s="42">
        <f t="shared" si="49"/>
        <v>0</v>
      </c>
      <c r="AT45" s="43">
        <f t="shared" si="50"/>
        <v>0</v>
      </c>
      <c r="AU45" s="44">
        <f t="shared" ref="AU45:AU55" si="63">SUM(AQ45:AT45)</f>
        <v>0</v>
      </c>
      <c r="AV45" s="45">
        <f t="shared" si="59"/>
        <v>0</v>
      </c>
      <c r="AW45" s="45">
        <f t="shared" si="51"/>
        <v>0</v>
      </c>
      <c r="AX45" s="42">
        <f t="shared" si="52"/>
        <v>0</v>
      </c>
      <c r="AY45" s="42">
        <f t="shared" si="53"/>
        <v>0</v>
      </c>
      <c r="AZ45" s="42">
        <f t="shared" si="54"/>
        <v>0</v>
      </c>
      <c r="BA45" s="43">
        <f t="shared" si="55"/>
        <v>0</v>
      </c>
      <c r="BB45" s="72">
        <f t="shared" si="60"/>
        <v>0</v>
      </c>
      <c r="BD45" s="160"/>
      <c r="BE45" s="2"/>
      <c r="BF45" s="54"/>
      <c r="BG45" s="55"/>
    </row>
    <row r="46" spans="1:59" x14ac:dyDescent="0.2">
      <c r="A46" s="154"/>
      <c r="B46" s="29">
        <v>6</v>
      </c>
      <c r="C46" s="131"/>
      <c r="D46" s="132"/>
      <c r="E46" s="132"/>
      <c r="F46" s="133"/>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5"/>
      <c r="AK46" s="136">
        <f t="shared" si="62"/>
        <v>0</v>
      </c>
      <c r="AL46" s="141">
        <f t="shared" si="56"/>
        <v>0</v>
      </c>
      <c r="AM46" s="30">
        <f t="shared" si="57"/>
        <v>0</v>
      </c>
      <c r="AN46" s="30">
        <f t="shared" si="58"/>
        <v>0</v>
      </c>
      <c r="AO46" s="30">
        <f t="shared" si="61"/>
        <v>0</v>
      </c>
      <c r="AP46" s="30">
        <f t="shared" si="46"/>
        <v>0</v>
      </c>
      <c r="AQ46" s="31">
        <f t="shared" si="47"/>
        <v>0</v>
      </c>
      <c r="AR46" s="32">
        <f t="shared" si="48"/>
        <v>0</v>
      </c>
      <c r="AS46" s="32">
        <f t="shared" si="49"/>
        <v>0</v>
      </c>
      <c r="AT46" s="33">
        <f t="shared" si="50"/>
        <v>0</v>
      </c>
      <c r="AU46" s="34">
        <f t="shared" si="63"/>
        <v>0</v>
      </c>
      <c r="AV46" s="35">
        <f t="shared" si="59"/>
        <v>0</v>
      </c>
      <c r="AW46" s="35">
        <f t="shared" si="51"/>
        <v>0</v>
      </c>
      <c r="AX46" s="32">
        <f t="shared" si="52"/>
        <v>0</v>
      </c>
      <c r="AY46" s="32">
        <f t="shared" si="53"/>
        <v>0</v>
      </c>
      <c r="AZ46" s="32">
        <f t="shared" si="54"/>
        <v>0</v>
      </c>
      <c r="BA46" s="33">
        <f t="shared" si="55"/>
        <v>0</v>
      </c>
      <c r="BB46" s="73">
        <f t="shared" si="60"/>
        <v>0</v>
      </c>
      <c r="BD46" s="160"/>
      <c r="BE46" s="2"/>
      <c r="BF46" s="54"/>
      <c r="BG46" s="55"/>
    </row>
    <row r="47" spans="1:59" x14ac:dyDescent="0.2">
      <c r="A47" s="154"/>
      <c r="B47" s="39">
        <v>7</v>
      </c>
      <c r="C47" s="120"/>
      <c r="D47" s="121"/>
      <c r="E47" s="121"/>
      <c r="F47" s="122"/>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4"/>
      <c r="AK47" s="125">
        <f t="shared" si="62"/>
        <v>0</v>
      </c>
      <c r="AL47" s="40">
        <f t="shared" si="56"/>
        <v>0</v>
      </c>
      <c r="AM47" s="40">
        <f t="shared" si="57"/>
        <v>0</v>
      </c>
      <c r="AN47" s="40">
        <f t="shared" si="58"/>
        <v>0</v>
      </c>
      <c r="AO47" s="40">
        <f t="shared" si="61"/>
        <v>0</v>
      </c>
      <c r="AP47" s="40">
        <f t="shared" si="46"/>
        <v>0</v>
      </c>
      <c r="AQ47" s="41">
        <f t="shared" si="47"/>
        <v>0</v>
      </c>
      <c r="AR47" s="42">
        <f t="shared" si="48"/>
        <v>0</v>
      </c>
      <c r="AS47" s="42">
        <f t="shared" si="49"/>
        <v>0</v>
      </c>
      <c r="AT47" s="43">
        <f t="shared" si="50"/>
        <v>0</v>
      </c>
      <c r="AU47" s="44">
        <f t="shared" si="63"/>
        <v>0</v>
      </c>
      <c r="AV47" s="45">
        <f t="shared" si="59"/>
        <v>0</v>
      </c>
      <c r="AW47" s="45">
        <f t="shared" si="51"/>
        <v>0</v>
      </c>
      <c r="AX47" s="42">
        <f t="shared" si="52"/>
        <v>0</v>
      </c>
      <c r="AY47" s="42">
        <f t="shared" si="53"/>
        <v>0</v>
      </c>
      <c r="AZ47" s="42">
        <f t="shared" si="54"/>
        <v>0</v>
      </c>
      <c r="BA47" s="43">
        <f t="shared" si="55"/>
        <v>0</v>
      </c>
      <c r="BB47" s="72">
        <f t="shared" si="60"/>
        <v>0</v>
      </c>
      <c r="BD47" s="160"/>
      <c r="BE47" s="2"/>
      <c r="BF47" s="54"/>
      <c r="BG47" s="55"/>
    </row>
    <row r="48" spans="1:59" x14ac:dyDescent="0.2">
      <c r="A48" s="154"/>
      <c r="B48" s="39">
        <v>8</v>
      </c>
      <c r="C48" s="120"/>
      <c r="D48" s="121"/>
      <c r="E48" s="121"/>
      <c r="F48" s="122"/>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4"/>
      <c r="AK48" s="125">
        <f t="shared" si="62"/>
        <v>0</v>
      </c>
      <c r="AL48" s="40">
        <f t="shared" si="56"/>
        <v>0</v>
      </c>
      <c r="AM48" s="40">
        <f t="shared" si="57"/>
        <v>0</v>
      </c>
      <c r="AN48" s="40">
        <f t="shared" si="58"/>
        <v>0</v>
      </c>
      <c r="AO48" s="40">
        <f t="shared" si="61"/>
        <v>0</v>
      </c>
      <c r="AP48" s="40">
        <f t="shared" si="46"/>
        <v>0</v>
      </c>
      <c r="AQ48" s="41">
        <f t="shared" si="47"/>
        <v>0</v>
      </c>
      <c r="AR48" s="42">
        <f t="shared" si="48"/>
        <v>0</v>
      </c>
      <c r="AS48" s="42">
        <f t="shared" si="49"/>
        <v>0</v>
      </c>
      <c r="AT48" s="43">
        <f t="shared" si="50"/>
        <v>0</v>
      </c>
      <c r="AU48" s="44">
        <f t="shared" si="63"/>
        <v>0</v>
      </c>
      <c r="AV48" s="45">
        <f t="shared" si="59"/>
        <v>0</v>
      </c>
      <c r="AW48" s="45">
        <f t="shared" si="51"/>
        <v>0</v>
      </c>
      <c r="AX48" s="42">
        <f t="shared" si="52"/>
        <v>0</v>
      </c>
      <c r="AY48" s="42">
        <f t="shared" si="53"/>
        <v>0</v>
      </c>
      <c r="AZ48" s="42">
        <f t="shared" si="54"/>
        <v>0</v>
      </c>
      <c r="BA48" s="43">
        <f t="shared" si="55"/>
        <v>0</v>
      </c>
      <c r="BB48" s="72">
        <f t="shared" si="60"/>
        <v>0</v>
      </c>
      <c r="BD48" s="160"/>
      <c r="BE48" s="2"/>
      <c r="BF48" s="54"/>
      <c r="BG48" s="55"/>
    </row>
    <row r="49" spans="1:59" x14ac:dyDescent="0.2">
      <c r="A49" s="154"/>
      <c r="B49" s="39">
        <v>9</v>
      </c>
      <c r="C49" s="120"/>
      <c r="D49" s="121"/>
      <c r="E49" s="121"/>
      <c r="F49" s="122"/>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4"/>
      <c r="AK49" s="125">
        <f t="shared" si="62"/>
        <v>0</v>
      </c>
      <c r="AL49" s="40">
        <f t="shared" si="56"/>
        <v>0</v>
      </c>
      <c r="AM49" s="40">
        <f t="shared" si="57"/>
        <v>0</v>
      </c>
      <c r="AN49" s="40">
        <f t="shared" si="58"/>
        <v>0</v>
      </c>
      <c r="AO49" s="40">
        <f t="shared" si="61"/>
        <v>0</v>
      </c>
      <c r="AP49" s="40">
        <f t="shared" si="46"/>
        <v>0</v>
      </c>
      <c r="AQ49" s="41">
        <f t="shared" si="47"/>
        <v>0</v>
      </c>
      <c r="AR49" s="42">
        <f t="shared" si="48"/>
        <v>0</v>
      </c>
      <c r="AS49" s="42">
        <f t="shared" si="49"/>
        <v>0</v>
      </c>
      <c r="AT49" s="43">
        <f t="shared" si="50"/>
        <v>0</v>
      </c>
      <c r="AU49" s="44">
        <f t="shared" si="63"/>
        <v>0</v>
      </c>
      <c r="AV49" s="45">
        <f t="shared" si="59"/>
        <v>0</v>
      </c>
      <c r="AW49" s="45">
        <f t="shared" si="51"/>
        <v>0</v>
      </c>
      <c r="AX49" s="42">
        <f t="shared" si="52"/>
        <v>0</v>
      </c>
      <c r="AY49" s="42">
        <f t="shared" si="53"/>
        <v>0</v>
      </c>
      <c r="AZ49" s="42">
        <f t="shared" si="54"/>
        <v>0</v>
      </c>
      <c r="BA49" s="43">
        <f t="shared" si="55"/>
        <v>0</v>
      </c>
      <c r="BB49" s="72">
        <f t="shared" si="60"/>
        <v>0</v>
      </c>
      <c r="BD49" s="160"/>
      <c r="BE49" s="2"/>
      <c r="BF49" s="54"/>
      <c r="BG49" s="55"/>
    </row>
    <row r="50" spans="1:59" x14ac:dyDescent="0.2">
      <c r="A50" s="154"/>
      <c r="B50" s="46">
        <v>10</v>
      </c>
      <c r="C50" s="126"/>
      <c r="D50" s="127"/>
      <c r="E50" s="127"/>
      <c r="F50" s="128"/>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30"/>
      <c r="AK50" s="125">
        <f t="shared" si="62"/>
        <v>0</v>
      </c>
      <c r="AL50" s="144">
        <f t="shared" si="56"/>
        <v>0</v>
      </c>
      <c r="AM50" s="40">
        <f t="shared" si="57"/>
        <v>0</v>
      </c>
      <c r="AN50" s="40">
        <f t="shared" si="58"/>
        <v>0</v>
      </c>
      <c r="AO50" s="40">
        <f t="shared" si="61"/>
        <v>0</v>
      </c>
      <c r="AP50" s="40">
        <f t="shared" si="46"/>
        <v>0</v>
      </c>
      <c r="AQ50" s="41">
        <f t="shared" si="47"/>
        <v>0</v>
      </c>
      <c r="AR50" s="42">
        <f t="shared" si="48"/>
        <v>0</v>
      </c>
      <c r="AS50" s="42">
        <f t="shared" si="49"/>
        <v>0</v>
      </c>
      <c r="AT50" s="43">
        <f t="shared" si="50"/>
        <v>0</v>
      </c>
      <c r="AU50" s="44">
        <f t="shared" si="63"/>
        <v>0</v>
      </c>
      <c r="AV50" s="45">
        <f t="shared" si="59"/>
        <v>0</v>
      </c>
      <c r="AW50" s="45">
        <f t="shared" si="51"/>
        <v>0</v>
      </c>
      <c r="AX50" s="42">
        <f t="shared" si="52"/>
        <v>0</v>
      </c>
      <c r="AY50" s="42">
        <f t="shared" si="53"/>
        <v>0</v>
      </c>
      <c r="AZ50" s="42">
        <f t="shared" si="54"/>
        <v>0</v>
      </c>
      <c r="BA50" s="43">
        <f t="shared" si="55"/>
        <v>0</v>
      </c>
      <c r="BB50" s="72">
        <f t="shared" si="60"/>
        <v>0</v>
      </c>
    </row>
    <row r="51" spans="1:59" x14ac:dyDescent="0.2">
      <c r="A51" s="154"/>
      <c r="B51" s="29">
        <v>11</v>
      </c>
      <c r="C51" s="131"/>
      <c r="D51" s="132"/>
      <c r="E51" s="132"/>
      <c r="F51" s="133"/>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5"/>
      <c r="AK51" s="136">
        <f t="shared" si="62"/>
        <v>0</v>
      </c>
      <c r="AL51" s="141">
        <f t="shared" si="56"/>
        <v>0</v>
      </c>
      <c r="AM51" s="30">
        <f t="shared" si="57"/>
        <v>0</v>
      </c>
      <c r="AN51" s="30">
        <f t="shared" si="58"/>
        <v>0</v>
      </c>
      <c r="AO51" s="30">
        <f t="shared" si="61"/>
        <v>0</v>
      </c>
      <c r="AP51" s="30">
        <f t="shared" si="46"/>
        <v>0</v>
      </c>
      <c r="AQ51" s="31">
        <f t="shared" si="47"/>
        <v>0</v>
      </c>
      <c r="AR51" s="32">
        <f t="shared" si="48"/>
        <v>0</v>
      </c>
      <c r="AS51" s="32">
        <f t="shared" si="49"/>
        <v>0</v>
      </c>
      <c r="AT51" s="33">
        <f t="shared" si="50"/>
        <v>0</v>
      </c>
      <c r="AU51" s="34">
        <f t="shared" si="63"/>
        <v>0</v>
      </c>
      <c r="AV51" s="35">
        <f t="shared" si="59"/>
        <v>0</v>
      </c>
      <c r="AW51" s="35">
        <f t="shared" si="51"/>
        <v>0</v>
      </c>
      <c r="AX51" s="32">
        <f t="shared" si="52"/>
        <v>0</v>
      </c>
      <c r="AY51" s="32">
        <f t="shared" si="53"/>
        <v>0</v>
      </c>
      <c r="AZ51" s="32">
        <f t="shared" si="54"/>
        <v>0</v>
      </c>
      <c r="BA51" s="33">
        <f t="shared" si="55"/>
        <v>0</v>
      </c>
      <c r="BB51" s="73">
        <f t="shared" si="60"/>
        <v>0</v>
      </c>
    </row>
    <row r="52" spans="1:59" x14ac:dyDescent="0.2">
      <c r="A52" s="154"/>
      <c r="B52" s="39">
        <v>12</v>
      </c>
      <c r="C52" s="120"/>
      <c r="D52" s="121"/>
      <c r="E52" s="121"/>
      <c r="F52" s="122"/>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4"/>
      <c r="AK52" s="125">
        <f t="shared" si="62"/>
        <v>0</v>
      </c>
      <c r="AL52" s="143">
        <f t="shared" si="56"/>
        <v>0</v>
      </c>
      <c r="AM52" s="40">
        <f t="shared" si="57"/>
        <v>0</v>
      </c>
      <c r="AN52" s="40">
        <f t="shared" si="58"/>
        <v>0</v>
      </c>
      <c r="AO52" s="40">
        <f t="shared" si="61"/>
        <v>0</v>
      </c>
      <c r="AP52" s="40">
        <f t="shared" si="46"/>
        <v>0</v>
      </c>
      <c r="AQ52" s="41">
        <f t="shared" si="47"/>
        <v>0</v>
      </c>
      <c r="AR52" s="42">
        <f t="shared" si="48"/>
        <v>0</v>
      </c>
      <c r="AS52" s="42">
        <f t="shared" si="49"/>
        <v>0</v>
      </c>
      <c r="AT52" s="43">
        <f t="shared" si="50"/>
        <v>0</v>
      </c>
      <c r="AU52" s="44">
        <f t="shared" si="63"/>
        <v>0</v>
      </c>
      <c r="AV52" s="45">
        <f t="shared" si="59"/>
        <v>0</v>
      </c>
      <c r="AW52" s="45">
        <f t="shared" si="51"/>
        <v>0</v>
      </c>
      <c r="AX52" s="42">
        <f t="shared" si="52"/>
        <v>0</v>
      </c>
      <c r="AY52" s="42">
        <f t="shared" si="53"/>
        <v>0</v>
      </c>
      <c r="AZ52" s="42">
        <f t="shared" si="54"/>
        <v>0</v>
      </c>
      <c r="BA52" s="43">
        <f t="shared" si="55"/>
        <v>0</v>
      </c>
      <c r="BB52" s="72">
        <f t="shared" si="60"/>
        <v>0</v>
      </c>
    </row>
    <row r="53" spans="1:59" x14ac:dyDescent="0.2">
      <c r="A53" s="154"/>
      <c r="B53" s="39">
        <v>13</v>
      </c>
      <c r="C53" s="120"/>
      <c r="D53" s="121"/>
      <c r="E53" s="121"/>
      <c r="F53" s="122"/>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4"/>
      <c r="AK53" s="125">
        <f t="shared" si="62"/>
        <v>0</v>
      </c>
      <c r="AL53" s="143">
        <f t="shared" si="56"/>
        <v>0</v>
      </c>
      <c r="AM53" s="40">
        <f t="shared" si="57"/>
        <v>0</v>
      </c>
      <c r="AN53" s="40">
        <f t="shared" si="58"/>
        <v>0</v>
      </c>
      <c r="AO53" s="40">
        <f t="shared" si="61"/>
        <v>0</v>
      </c>
      <c r="AP53" s="40">
        <f t="shared" si="46"/>
        <v>0</v>
      </c>
      <c r="AQ53" s="41">
        <f t="shared" si="47"/>
        <v>0</v>
      </c>
      <c r="AR53" s="42">
        <f t="shared" si="48"/>
        <v>0</v>
      </c>
      <c r="AS53" s="42">
        <f t="shared" si="49"/>
        <v>0</v>
      </c>
      <c r="AT53" s="43">
        <f t="shared" si="50"/>
        <v>0</v>
      </c>
      <c r="AU53" s="44">
        <f t="shared" si="63"/>
        <v>0</v>
      </c>
      <c r="AV53" s="45">
        <f t="shared" si="59"/>
        <v>0</v>
      </c>
      <c r="AW53" s="45">
        <f t="shared" si="51"/>
        <v>0</v>
      </c>
      <c r="AX53" s="42">
        <f t="shared" si="52"/>
        <v>0</v>
      </c>
      <c r="AY53" s="42">
        <f t="shared" si="53"/>
        <v>0</v>
      </c>
      <c r="AZ53" s="42">
        <f t="shared" si="54"/>
        <v>0</v>
      </c>
      <c r="BA53" s="43">
        <f t="shared" si="55"/>
        <v>0</v>
      </c>
      <c r="BB53" s="72">
        <f t="shared" si="60"/>
        <v>0</v>
      </c>
    </row>
    <row r="54" spans="1:59" x14ac:dyDescent="0.2">
      <c r="A54" s="154"/>
      <c r="B54" s="39">
        <v>14</v>
      </c>
      <c r="C54" s="120"/>
      <c r="D54" s="121"/>
      <c r="E54" s="121"/>
      <c r="F54" s="122"/>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4"/>
      <c r="AK54" s="125">
        <f t="shared" si="62"/>
        <v>0</v>
      </c>
      <c r="AL54" s="143">
        <f t="shared" si="56"/>
        <v>0</v>
      </c>
      <c r="AM54" s="40">
        <f t="shared" si="57"/>
        <v>0</v>
      </c>
      <c r="AN54" s="40">
        <f t="shared" si="58"/>
        <v>0</v>
      </c>
      <c r="AO54" s="40">
        <f t="shared" si="61"/>
        <v>0</v>
      </c>
      <c r="AP54" s="40">
        <f t="shared" si="46"/>
        <v>0</v>
      </c>
      <c r="AQ54" s="41">
        <f t="shared" si="47"/>
        <v>0</v>
      </c>
      <c r="AR54" s="42">
        <f t="shared" si="48"/>
        <v>0</v>
      </c>
      <c r="AS54" s="42">
        <f t="shared" si="49"/>
        <v>0</v>
      </c>
      <c r="AT54" s="43">
        <f t="shared" si="50"/>
        <v>0</v>
      </c>
      <c r="AU54" s="44">
        <f t="shared" si="63"/>
        <v>0</v>
      </c>
      <c r="AV54" s="45">
        <f t="shared" si="59"/>
        <v>0</v>
      </c>
      <c r="AW54" s="45">
        <f t="shared" si="51"/>
        <v>0</v>
      </c>
      <c r="AX54" s="42">
        <f t="shared" si="52"/>
        <v>0</v>
      </c>
      <c r="AY54" s="42">
        <f t="shared" si="53"/>
        <v>0</v>
      </c>
      <c r="AZ54" s="42">
        <f t="shared" si="54"/>
        <v>0</v>
      </c>
      <c r="BA54" s="43">
        <f t="shared" si="55"/>
        <v>0</v>
      </c>
      <c r="BB54" s="72">
        <f t="shared" si="60"/>
        <v>0</v>
      </c>
      <c r="BC54" s="47"/>
    </row>
    <row r="55" spans="1:59" ht="20.5" thickBot="1" x14ac:dyDescent="0.25">
      <c r="A55" s="163"/>
      <c r="B55" s="46">
        <v>15</v>
      </c>
      <c r="C55" s="126"/>
      <c r="D55" s="127"/>
      <c r="E55" s="127"/>
      <c r="F55" s="128"/>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30"/>
      <c r="AK55" s="125">
        <f t="shared" si="62"/>
        <v>0</v>
      </c>
      <c r="AL55" s="146">
        <f t="shared" si="56"/>
        <v>0</v>
      </c>
      <c r="AM55" s="40">
        <f t="shared" si="57"/>
        <v>0</v>
      </c>
      <c r="AN55" s="40">
        <f t="shared" si="58"/>
        <v>0</v>
      </c>
      <c r="AO55" s="40">
        <f t="shared" si="61"/>
        <v>0</v>
      </c>
      <c r="AP55" s="40">
        <f t="shared" si="46"/>
        <v>0</v>
      </c>
      <c r="AQ55" s="41">
        <f t="shared" si="47"/>
        <v>0</v>
      </c>
      <c r="AR55" s="42">
        <f t="shared" si="48"/>
        <v>0</v>
      </c>
      <c r="AS55" s="42">
        <f t="shared" si="49"/>
        <v>0</v>
      </c>
      <c r="AT55" s="43">
        <f t="shared" si="50"/>
        <v>0</v>
      </c>
      <c r="AU55" s="44">
        <f t="shared" si="63"/>
        <v>0</v>
      </c>
      <c r="AV55" s="45">
        <f t="shared" si="59"/>
        <v>0</v>
      </c>
      <c r="AW55" s="45">
        <f t="shared" si="51"/>
        <v>0</v>
      </c>
      <c r="AX55" s="42">
        <f t="shared" si="52"/>
        <v>0</v>
      </c>
      <c r="AY55" s="42">
        <f t="shared" si="53"/>
        <v>0</v>
      </c>
      <c r="AZ55" s="42">
        <f t="shared" si="54"/>
        <v>0</v>
      </c>
      <c r="BA55" s="43">
        <f t="shared" si="55"/>
        <v>0</v>
      </c>
      <c r="BB55" s="72">
        <f t="shared" si="60"/>
        <v>0</v>
      </c>
      <c r="BC55" s="47"/>
    </row>
    <row r="56" spans="1:59" ht="21" thickTop="1" thickBot="1" x14ac:dyDescent="0.25">
      <c r="A56" s="82"/>
      <c r="B56" s="158" t="s">
        <v>62</v>
      </c>
      <c r="C56" s="159"/>
      <c r="D56" s="159"/>
      <c r="E56" s="159"/>
      <c r="F56" s="83">
        <f>COUNTA(F41:F55)</f>
        <v>0</v>
      </c>
      <c r="G56" s="83">
        <f t="shared" ref="G56:AJ56" si="64">COUNTA(G41:G55)</f>
        <v>0</v>
      </c>
      <c r="H56" s="83">
        <f t="shared" si="64"/>
        <v>0</v>
      </c>
      <c r="I56" s="83">
        <f t="shared" si="64"/>
        <v>0</v>
      </c>
      <c r="J56" s="83">
        <f t="shared" si="64"/>
        <v>0</v>
      </c>
      <c r="K56" s="83">
        <f t="shared" si="64"/>
        <v>0</v>
      </c>
      <c r="L56" s="83">
        <f t="shared" si="64"/>
        <v>0</v>
      </c>
      <c r="M56" s="83">
        <f t="shared" si="64"/>
        <v>0</v>
      </c>
      <c r="N56" s="83">
        <f t="shared" si="64"/>
        <v>0</v>
      </c>
      <c r="O56" s="83">
        <f t="shared" si="64"/>
        <v>0</v>
      </c>
      <c r="P56" s="83">
        <f t="shared" si="64"/>
        <v>0</v>
      </c>
      <c r="Q56" s="83">
        <f t="shared" si="64"/>
        <v>0</v>
      </c>
      <c r="R56" s="83">
        <f t="shared" si="64"/>
        <v>0</v>
      </c>
      <c r="S56" s="83">
        <f t="shared" si="64"/>
        <v>0</v>
      </c>
      <c r="T56" s="83">
        <f t="shared" si="64"/>
        <v>0</v>
      </c>
      <c r="U56" s="83">
        <f t="shared" si="64"/>
        <v>0</v>
      </c>
      <c r="V56" s="83">
        <f t="shared" si="64"/>
        <v>0</v>
      </c>
      <c r="W56" s="83">
        <f t="shared" si="64"/>
        <v>0</v>
      </c>
      <c r="X56" s="83">
        <f t="shared" si="64"/>
        <v>0</v>
      </c>
      <c r="Y56" s="83">
        <f t="shared" si="64"/>
        <v>0</v>
      </c>
      <c r="Z56" s="83">
        <f t="shared" si="64"/>
        <v>0</v>
      </c>
      <c r="AA56" s="83">
        <f t="shared" si="64"/>
        <v>0</v>
      </c>
      <c r="AB56" s="83">
        <f t="shared" si="64"/>
        <v>0</v>
      </c>
      <c r="AC56" s="83">
        <f t="shared" si="64"/>
        <v>0</v>
      </c>
      <c r="AD56" s="83">
        <f t="shared" si="64"/>
        <v>0</v>
      </c>
      <c r="AE56" s="83">
        <f t="shared" si="64"/>
        <v>0</v>
      </c>
      <c r="AF56" s="83">
        <f t="shared" si="64"/>
        <v>0</v>
      </c>
      <c r="AG56" s="83">
        <f t="shared" si="64"/>
        <v>0</v>
      </c>
      <c r="AH56" s="83">
        <f t="shared" si="64"/>
        <v>0</v>
      </c>
      <c r="AI56" s="83">
        <f t="shared" si="64"/>
        <v>0</v>
      </c>
      <c r="AJ56" s="83">
        <f t="shared" si="64"/>
        <v>0</v>
      </c>
      <c r="AK56" s="83">
        <f t="shared" ref="AK56:AU56" si="65">SUM(AK41:AK55)</f>
        <v>0</v>
      </c>
      <c r="AL56" s="149">
        <f>SUM(AL41:AL55)</f>
        <v>0</v>
      </c>
      <c r="AM56" s="78">
        <f t="shared" si="65"/>
        <v>0</v>
      </c>
      <c r="AN56" s="78">
        <f t="shared" si="65"/>
        <v>0</v>
      </c>
      <c r="AO56" s="78">
        <f t="shared" si="65"/>
        <v>0</v>
      </c>
      <c r="AP56" s="78">
        <f t="shared" si="65"/>
        <v>0</v>
      </c>
      <c r="AQ56" s="79">
        <f t="shared" si="65"/>
        <v>0</v>
      </c>
      <c r="AR56" s="79">
        <f t="shared" si="65"/>
        <v>0</v>
      </c>
      <c r="AS56" s="79">
        <f t="shared" si="65"/>
        <v>0</v>
      </c>
      <c r="AT56" s="79">
        <f t="shared" si="65"/>
        <v>0</v>
      </c>
      <c r="AU56" s="80">
        <f t="shared" si="65"/>
        <v>0</v>
      </c>
      <c r="AV56" s="80">
        <f t="shared" ref="AV56:BB56" si="66">SUM(AV41:AV55)</f>
        <v>0</v>
      </c>
      <c r="AW56" s="80">
        <f t="shared" si="66"/>
        <v>0</v>
      </c>
      <c r="AX56" s="80">
        <f t="shared" si="66"/>
        <v>0</v>
      </c>
      <c r="AY56" s="80">
        <f t="shared" si="66"/>
        <v>0</v>
      </c>
      <c r="AZ56" s="80">
        <f t="shared" si="66"/>
        <v>0</v>
      </c>
      <c r="BA56" s="80">
        <f t="shared" si="66"/>
        <v>0</v>
      </c>
      <c r="BB56" s="81">
        <f t="shared" si="66"/>
        <v>0</v>
      </c>
      <c r="BC56" s="1"/>
    </row>
    <row r="57" spans="1:59" s="48" customFormat="1" ht="20.5" thickBot="1" x14ac:dyDescent="0.65">
      <c r="A57" s="151" t="s">
        <v>70</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40">
        <f>SUM(AL56,AL40,AL24)</f>
        <v>0</v>
      </c>
      <c r="AM57" s="84">
        <f>SUM(AM56,AM40,AM24)</f>
        <v>0</v>
      </c>
      <c r="AN57" s="84">
        <f>SUM(AN56,AN40,AN24)</f>
        <v>0</v>
      </c>
      <c r="AO57" s="84">
        <f>SUM(AO56,AO40,AO24)</f>
        <v>0</v>
      </c>
      <c r="AP57" s="84">
        <f>SUM(AP56,AP40,AP24)</f>
        <v>0</v>
      </c>
      <c r="AQ57" s="85">
        <f>SUM(AQ24,AQ40,AQ56)</f>
        <v>0</v>
      </c>
      <c r="AR57" s="85">
        <f t="shared" ref="AR57:BB57" si="67">SUM(AR24,AR40,AR56)</f>
        <v>0</v>
      </c>
      <c r="AS57" s="85">
        <f t="shared" si="67"/>
        <v>0</v>
      </c>
      <c r="AT57" s="85">
        <f t="shared" si="67"/>
        <v>0</v>
      </c>
      <c r="AU57" s="85">
        <f t="shared" si="67"/>
        <v>0</v>
      </c>
      <c r="AV57" s="85">
        <f t="shared" si="67"/>
        <v>0</v>
      </c>
      <c r="AW57" s="85">
        <f t="shared" si="67"/>
        <v>0</v>
      </c>
      <c r="AX57" s="85">
        <f t="shared" si="67"/>
        <v>0</v>
      </c>
      <c r="AY57" s="85">
        <f t="shared" si="67"/>
        <v>0</v>
      </c>
      <c r="AZ57" s="85">
        <f t="shared" si="67"/>
        <v>0</v>
      </c>
      <c r="BA57" s="85">
        <f t="shared" si="67"/>
        <v>0</v>
      </c>
      <c r="BB57" s="86">
        <f t="shared" si="67"/>
        <v>0</v>
      </c>
      <c r="BD57" s="4"/>
      <c r="BE57" s="4"/>
      <c r="BF57" s="4"/>
      <c r="BG57" s="4"/>
    </row>
    <row r="58" spans="1:59" s="49" customFormat="1" x14ac:dyDescent="0.6">
      <c r="P58" s="50"/>
      <c r="Q58" s="50"/>
      <c r="R58" s="50"/>
      <c r="S58" s="50"/>
      <c r="T58" s="50"/>
      <c r="U58" s="50"/>
      <c r="V58" s="50"/>
      <c r="W58" s="50"/>
      <c r="X58" s="50"/>
      <c r="Y58" s="50"/>
      <c r="Z58" s="50"/>
      <c r="AJ58" s="50"/>
      <c r="AK58" s="50"/>
      <c r="AL58" s="50"/>
      <c r="AM58" s="50"/>
      <c r="AN58" s="50"/>
      <c r="AR58" s="50"/>
      <c r="AS58" s="50"/>
      <c r="AT58" s="50"/>
      <c r="AU58" s="50"/>
      <c r="AV58" s="50"/>
      <c r="AW58" s="50"/>
      <c r="AX58" s="50"/>
      <c r="AY58" s="50"/>
      <c r="AZ58" s="50"/>
      <c r="BA58" s="50"/>
      <c r="BB58" s="50"/>
      <c r="BC58" s="50"/>
      <c r="BD58" s="2"/>
      <c r="BE58" s="2"/>
      <c r="BF58" s="2"/>
    </row>
    <row r="59" spans="1:59" s="48" customFormat="1" x14ac:dyDescent="0.6">
      <c r="C59" s="49"/>
      <c r="D59" s="49"/>
      <c r="E59" s="49"/>
      <c r="X59" s="51"/>
      <c r="Y59" s="51"/>
      <c r="Z59" s="51"/>
      <c r="AC59" s="52"/>
      <c r="AJ59" s="5"/>
      <c r="AK59" s="5"/>
      <c r="AL59" s="5"/>
      <c r="AM59" s="5"/>
      <c r="AN59" s="5"/>
      <c r="BD59" s="2"/>
      <c r="BE59" s="2"/>
    </row>
    <row r="60" spans="1:59" x14ac:dyDescent="0.6">
      <c r="C60" s="49"/>
      <c r="D60" s="49"/>
      <c r="E60" s="49"/>
      <c r="BD60" s="2"/>
      <c r="BE60" s="2"/>
    </row>
    <row r="61" spans="1:59" x14ac:dyDescent="0.6">
      <c r="C61" s="49"/>
      <c r="D61" s="49"/>
      <c r="E61" s="49"/>
      <c r="BD61" s="2"/>
      <c r="BE61" s="2"/>
    </row>
    <row r="62" spans="1:59" x14ac:dyDescent="0.6">
      <c r="C62" s="49"/>
      <c r="D62" s="49"/>
      <c r="E62" s="49"/>
      <c r="BD62" s="2"/>
      <c r="BE62" s="2"/>
    </row>
    <row r="63" spans="1:59" x14ac:dyDescent="0.6">
      <c r="C63" s="49"/>
      <c r="D63" s="49"/>
      <c r="E63" s="49"/>
      <c r="BD63" s="2"/>
      <c r="BE63" s="2"/>
    </row>
    <row r="64" spans="1:59" x14ac:dyDescent="0.6">
      <c r="C64" s="49"/>
      <c r="D64" s="49"/>
      <c r="E64" s="49"/>
    </row>
    <row r="65" spans="3:5" x14ac:dyDescent="0.6">
      <c r="C65" s="49"/>
      <c r="D65" s="49"/>
      <c r="E65" s="49"/>
    </row>
    <row r="66" spans="3:5" x14ac:dyDescent="0.6">
      <c r="C66" s="49"/>
      <c r="D66" s="49"/>
      <c r="E66" s="49"/>
    </row>
  </sheetData>
  <mergeCells count="25">
    <mergeCell ref="BG7:BG8"/>
    <mergeCell ref="A9:A24"/>
    <mergeCell ref="BD9:BD12"/>
    <mergeCell ref="BD13:BD17"/>
    <mergeCell ref="B24:E24"/>
    <mergeCell ref="B6:C7"/>
    <mergeCell ref="D6:D7"/>
    <mergeCell ref="BD7:BF8"/>
    <mergeCell ref="E6:E7"/>
    <mergeCell ref="AK6:AK7"/>
    <mergeCell ref="AM6:AM7"/>
    <mergeCell ref="AN6:AN7"/>
    <mergeCell ref="BD25:BD28"/>
    <mergeCell ref="BD29:BD33"/>
    <mergeCell ref="B40:E40"/>
    <mergeCell ref="A41:A55"/>
    <mergeCell ref="BD41:BD44"/>
    <mergeCell ref="BD45:BD49"/>
    <mergeCell ref="BA1:BB1"/>
    <mergeCell ref="A57:AK57"/>
    <mergeCell ref="A25:A40"/>
    <mergeCell ref="AO6:AO7"/>
    <mergeCell ref="AP6:AP7"/>
    <mergeCell ref="B56:E56"/>
    <mergeCell ref="AL6:AL7"/>
  </mergeCells>
  <phoneticPr fontId="2"/>
  <conditionalFormatting sqref="AK8:AK23 AK25:AK39 AK41:AK55">
    <cfRule type="cellIs" dxfId="32" priority="10" stopIfTrue="1" operator="notEqual">
      <formula>$AU8+$BB8</formula>
    </cfRule>
  </conditionalFormatting>
  <conditionalFormatting sqref="F9:AJ13 F35:AJ39 F51:AJ55">
    <cfRule type="expression" dxfId="31" priority="9" stopIfTrue="1">
      <formula>IF($D9=0,F9&gt;4)</formula>
    </cfRule>
  </conditionalFormatting>
  <conditionalFormatting sqref="F14:AJ18">
    <cfRule type="expression" dxfId="30" priority="8" stopIfTrue="1">
      <formula>IF($D14=0,F14&gt;4)</formula>
    </cfRule>
  </conditionalFormatting>
  <conditionalFormatting sqref="F19:AJ23">
    <cfRule type="expression" dxfId="29" priority="7" stopIfTrue="1">
      <formula>IF($D19=0,F19&gt;4)</formula>
    </cfRule>
  </conditionalFormatting>
  <conditionalFormatting sqref="F8:AJ8">
    <cfRule type="expression" dxfId="28" priority="6" stopIfTrue="1">
      <formula>IF($D8=0,F8&gt;4)</formula>
    </cfRule>
  </conditionalFormatting>
  <conditionalFormatting sqref="C2">
    <cfRule type="containsBlanks" dxfId="27" priority="5" stopIfTrue="1">
      <formula>LEN(TRIM(C2))=0</formula>
    </cfRule>
  </conditionalFormatting>
  <conditionalFormatting sqref="F25:AJ29">
    <cfRule type="expression" dxfId="26" priority="4" stopIfTrue="1">
      <formula>IF($D25=0,F25&gt;4)</formula>
    </cfRule>
  </conditionalFormatting>
  <conditionalFormatting sqref="F30:AJ34">
    <cfRule type="expression" dxfId="25" priority="3" stopIfTrue="1">
      <formula>IF($D30=0,F30&gt;4)</formula>
    </cfRule>
  </conditionalFormatting>
  <conditionalFormatting sqref="F41:AJ45">
    <cfRule type="expression" dxfId="24" priority="2" stopIfTrue="1">
      <formula>IF($D41=0,F41&gt;4)</formula>
    </cfRule>
  </conditionalFormatting>
  <conditionalFormatting sqref="F46:AJ50">
    <cfRule type="expression" dxfId="23" priority="1" stopIfTrue="1">
      <formula>IF($D46=0,F46&gt;4)</formula>
    </cfRule>
  </conditionalFormatting>
  <conditionalFormatting sqref="E9:E23 E25:E39 E41:E55">
    <cfRule type="duplicateValues" dxfId="22" priority="11" stopIfTrue="1"/>
  </conditionalFormatting>
  <dataValidations count="3">
    <dataValidation type="list" allowBlank="1" showInputMessage="1" showErrorMessage="1" sqref="D9:D23 D25:D39 D41:D55" xr:uid="{00000000-0002-0000-0100-000000000000}">
      <formula1>"0,1,2,3,4,5,6"</formula1>
    </dataValidation>
    <dataValidation type="list" allowBlank="1" showInputMessage="1" showErrorMessage="1" sqref="F8:AJ8" xr:uid="{00000000-0002-0000-0100-000001000000}">
      <formula1>"　,1,2,3,4,5,6"</formula1>
    </dataValidation>
    <dataValidation type="list" allowBlank="1" showInputMessage="1" showErrorMessage="1" sqref="F9:AJ23 F25:AJ39 F41:AJ55" xr:uid="{00000000-0002-0000-0100-000002000000}">
      <formula1>"1,2,3,4,5,6"</formula1>
    </dataValidation>
  </dataValidations>
  <printOptions horizontalCentered="1"/>
  <pageMargins left="0.39370078740157483" right="0.39370078740157483" top="0.39370078740157483" bottom="0.39370078740157483" header="0.39370078740157483" footer="0.39370078740157483"/>
  <pageSetup paperSize="9" scale="3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G66"/>
  <sheetViews>
    <sheetView view="pageBreakPreview" zoomScale="60" zoomScaleNormal="70" workbookViewId="0">
      <selection activeCell="AM57" sqref="AM57"/>
    </sheetView>
  </sheetViews>
  <sheetFormatPr defaultColWidth="9" defaultRowHeight="20" x14ac:dyDescent="0.2"/>
  <cols>
    <col min="1" max="1" width="9" style="4"/>
    <col min="2" max="2" width="9.1796875" style="53" customWidth="1"/>
    <col min="3" max="3" width="19.453125" style="4" customWidth="1"/>
    <col min="4" max="4" width="6.26953125" style="4" customWidth="1"/>
    <col min="5" max="5" width="11.81640625" style="53" customWidth="1"/>
    <col min="6" max="6" width="4.7265625" style="53" customWidth="1"/>
    <col min="7" max="36" width="4.7265625" style="4" customWidth="1"/>
    <col min="37" max="37" width="5.54296875" style="4" customWidth="1"/>
    <col min="38" max="42" width="12.453125" style="4" customWidth="1"/>
    <col min="43" max="55" width="7.54296875" style="4" customWidth="1"/>
    <col min="56" max="56" width="10.81640625" style="4" bestFit="1" customWidth="1"/>
    <col min="57" max="57" width="13.1796875" style="4" bestFit="1" customWidth="1"/>
    <col min="58" max="58" width="11.81640625" style="4" customWidth="1"/>
    <col min="59" max="59" width="14.81640625" style="4" customWidth="1"/>
    <col min="60" max="65" width="7.1796875" style="4" customWidth="1"/>
    <col min="66" max="16384" width="9" style="4"/>
  </cols>
  <sheetData>
    <row r="1" spans="1:59" x14ac:dyDescent="0.2">
      <c r="A1" s="137"/>
      <c r="B1" s="2" t="s">
        <v>71</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150" t="s">
        <v>81</v>
      </c>
      <c r="BB1" s="150"/>
      <c r="BC1" s="3"/>
    </row>
    <row r="2" spans="1:59" x14ac:dyDescent="0.2">
      <c r="A2" s="137"/>
      <c r="B2" s="2" t="s">
        <v>1</v>
      </c>
      <c r="C2" s="138">
        <f>第１四半期!C2</f>
        <v>0</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139"/>
      <c r="AU2" s="137"/>
      <c r="AV2" s="137"/>
      <c r="AW2" s="137"/>
      <c r="AX2" s="137"/>
      <c r="AY2" s="137"/>
      <c r="AZ2" s="137"/>
      <c r="BA2" s="137"/>
      <c r="BB2" s="137"/>
    </row>
    <row r="3" spans="1:59" x14ac:dyDescent="0.2">
      <c r="A3" s="137"/>
      <c r="B3" s="2"/>
      <c r="C3" s="2"/>
      <c r="D3" s="2"/>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139"/>
      <c r="AU3" s="137"/>
      <c r="AV3" s="137"/>
      <c r="AW3" s="137"/>
      <c r="AX3" s="137"/>
      <c r="AY3" s="137"/>
      <c r="AZ3" s="137"/>
      <c r="BA3" s="137"/>
      <c r="BB3" s="137"/>
    </row>
    <row r="4" spans="1:59" x14ac:dyDescent="0.2">
      <c r="A4" s="137"/>
      <c r="B4" s="3" t="s">
        <v>2</v>
      </c>
      <c r="C4" s="2"/>
      <c r="D4" s="2"/>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139"/>
      <c r="AU4" s="137"/>
      <c r="AV4" s="137"/>
      <c r="AW4" s="137"/>
      <c r="AX4" s="137"/>
      <c r="AY4" s="137"/>
      <c r="AZ4" s="137"/>
      <c r="BA4" s="137"/>
      <c r="BB4" s="137"/>
    </row>
    <row r="5" spans="1:59" x14ac:dyDescent="0.2">
      <c r="A5" s="137"/>
      <c r="B5" s="3" t="s">
        <v>3</v>
      </c>
      <c r="C5" s="5"/>
      <c r="D5" s="5"/>
      <c r="E5" s="5"/>
      <c r="F5" s="5"/>
      <c r="G5" s="5"/>
      <c r="H5" s="5"/>
      <c r="I5" s="5"/>
      <c r="J5" s="5"/>
      <c r="K5" s="6"/>
      <c r="L5" s="6"/>
      <c r="M5" s="6"/>
      <c r="N5" s="6"/>
      <c r="O5" s="6"/>
      <c r="P5" s="6"/>
      <c r="Q5" s="6"/>
      <c r="R5" s="6"/>
      <c r="S5" s="6"/>
      <c r="T5" s="6"/>
      <c r="U5" s="6"/>
      <c r="V5" s="6"/>
      <c r="W5" s="6"/>
      <c r="X5" s="6"/>
      <c r="Y5" s="6"/>
      <c r="Z5" s="6"/>
      <c r="AA5" s="6"/>
      <c r="AB5" s="6"/>
      <c r="AC5" s="6"/>
      <c r="AD5" s="6"/>
      <c r="AE5" s="6"/>
      <c r="AF5" s="6"/>
      <c r="AG5" s="6"/>
      <c r="AH5" s="6"/>
      <c r="AI5" s="5"/>
      <c r="AJ5" s="5"/>
      <c r="AK5" s="5"/>
      <c r="AL5" s="5"/>
      <c r="AM5" s="5"/>
      <c r="AN5" s="5"/>
      <c r="AO5" s="5"/>
      <c r="AP5" s="5"/>
      <c r="AQ5" s="7" t="s">
        <v>4</v>
      </c>
      <c r="AR5" s="8"/>
      <c r="AS5" s="8"/>
      <c r="AT5" s="8"/>
      <c r="AU5" s="8"/>
      <c r="AV5" s="8"/>
      <c r="AW5" s="8"/>
      <c r="AX5" s="8"/>
      <c r="AY5" s="8"/>
      <c r="AZ5" s="8"/>
      <c r="BA5" s="8"/>
      <c r="BB5" s="9"/>
      <c r="BC5" s="5"/>
    </row>
    <row r="6" spans="1:59" x14ac:dyDescent="0.2">
      <c r="A6" s="137"/>
      <c r="B6" s="169" t="s">
        <v>5</v>
      </c>
      <c r="C6" s="170"/>
      <c r="D6" s="173" t="s">
        <v>6</v>
      </c>
      <c r="E6" s="173" t="s">
        <v>7</v>
      </c>
      <c r="F6" s="10" t="s">
        <v>8</v>
      </c>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73" t="s">
        <v>9</v>
      </c>
      <c r="AL6" s="156" t="s">
        <v>82</v>
      </c>
      <c r="AM6" s="156" t="s">
        <v>10</v>
      </c>
      <c r="AN6" s="156" t="s">
        <v>11</v>
      </c>
      <c r="AO6" s="156" t="s">
        <v>12</v>
      </c>
      <c r="AP6" s="156" t="s">
        <v>13</v>
      </c>
      <c r="AQ6" s="12" t="s">
        <v>14</v>
      </c>
      <c r="AR6" s="12"/>
      <c r="AS6" s="12"/>
      <c r="AT6" s="12"/>
      <c r="AU6" s="12"/>
      <c r="AV6" s="13" t="s">
        <v>15</v>
      </c>
      <c r="AW6" s="14"/>
      <c r="AX6" s="14"/>
      <c r="AY6" s="14"/>
      <c r="AZ6" s="15"/>
      <c r="BA6" s="15"/>
      <c r="BB6" s="16"/>
    </row>
    <row r="7" spans="1:59" x14ac:dyDescent="0.2">
      <c r="A7" s="137"/>
      <c r="B7" s="171"/>
      <c r="C7" s="172"/>
      <c r="D7" s="174"/>
      <c r="E7" s="174"/>
      <c r="F7" s="17" t="s">
        <v>16</v>
      </c>
      <c r="G7" s="18" t="s">
        <v>17</v>
      </c>
      <c r="H7" s="18" t="s">
        <v>18</v>
      </c>
      <c r="I7" s="18" t="s">
        <v>19</v>
      </c>
      <c r="J7" s="18" t="s">
        <v>20</v>
      </c>
      <c r="K7" s="18" t="s">
        <v>21</v>
      </c>
      <c r="L7" s="18" t="s">
        <v>22</v>
      </c>
      <c r="M7" s="18" t="s">
        <v>23</v>
      </c>
      <c r="N7" s="18" t="s">
        <v>24</v>
      </c>
      <c r="O7" s="18" t="s">
        <v>25</v>
      </c>
      <c r="P7" s="18" t="s">
        <v>26</v>
      </c>
      <c r="Q7" s="18" t="s">
        <v>27</v>
      </c>
      <c r="R7" s="18" t="s">
        <v>28</v>
      </c>
      <c r="S7" s="18" t="s">
        <v>29</v>
      </c>
      <c r="T7" s="18" t="s">
        <v>30</v>
      </c>
      <c r="U7" s="18" t="s">
        <v>31</v>
      </c>
      <c r="V7" s="18" t="s">
        <v>32</v>
      </c>
      <c r="W7" s="18" t="s">
        <v>33</v>
      </c>
      <c r="X7" s="18" t="s">
        <v>34</v>
      </c>
      <c r="Y7" s="18" t="s">
        <v>35</v>
      </c>
      <c r="Z7" s="18" t="s">
        <v>36</v>
      </c>
      <c r="AA7" s="18" t="s">
        <v>37</v>
      </c>
      <c r="AB7" s="18" t="s">
        <v>38</v>
      </c>
      <c r="AC7" s="18" t="s">
        <v>39</v>
      </c>
      <c r="AD7" s="18" t="s">
        <v>40</v>
      </c>
      <c r="AE7" s="18" t="s">
        <v>41</v>
      </c>
      <c r="AF7" s="18" t="s">
        <v>42</v>
      </c>
      <c r="AG7" s="18" t="s">
        <v>43</v>
      </c>
      <c r="AH7" s="18" t="s">
        <v>44</v>
      </c>
      <c r="AI7" s="18" t="s">
        <v>45</v>
      </c>
      <c r="AJ7" s="19" t="s">
        <v>46</v>
      </c>
      <c r="AK7" s="174"/>
      <c r="AL7" s="157"/>
      <c r="AM7" s="157"/>
      <c r="AN7" s="157"/>
      <c r="AO7" s="157"/>
      <c r="AP7" s="157"/>
      <c r="AQ7" s="20" t="s">
        <v>47</v>
      </c>
      <c r="AR7" s="21" t="s">
        <v>48</v>
      </c>
      <c r="AS7" s="21" t="s">
        <v>49</v>
      </c>
      <c r="AT7" s="22" t="s">
        <v>50</v>
      </c>
      <c r="AU7" s="23" t="s">
        <v>51</v>
      </c>
      <c r="AV7" s="20" t="s">
        <v>47</v>
      </c>
      <c r="AW7" s="21" t="s">
        <v>48</v>
      </c>
      <c r="AX7" s="24" t="s">
        <v>49</v>
      </c>
      <c r="AY7" s="24" t="s">
        <v>50</v>
      </c>
      <c r="AZ7" s="24" t="s">
        <v>52</v>
      </c>
      <c r="BA7" s="25" t="s">
        <v>53</v>
      </c>
      <c r="BB7" s="26" t="s">
        <v>54</v>
      </c>
      <c r="BD7" s="175" t="s">
        <v>55</v>
      </c>
      <c r="BE7" s="176"/>
      <c r="BF7" s="177"/>
      <c r="BG7" s="164" t="s">
        <v>56</v>
      </c>
    </row>
    <row r="8" spans="1:59" ht="20.5" thickBot="1" x14ac:dyDescent="0.25">
      <c r="A8" s="137"/>
      <c r="B8" s="27" t="s">
        <v>57</v>
      </c>
      <c r="C8" s="56" t="s">
        <v>58</v>
      </c>
      <c r="D8" s="28">
        <v>0</v>
      </c>
      <c r="E8" s="28">
        <v>100000</v>
      </c>
      <c r="F8" s="87">
        <v>4</v>
      </c>
      <c r="G8" s="88"/>
      <c r="H8" s="88">
        <v>4</v>
      </c>
      <c r="I8" s="88"/>
      <c r="J8" s="88">
        <v>4</v>
      </c>
      <c r="K8" s="88"/>
      <c r="L8" s="88"/>
      <c r="M8" s="88"/>
      <c r="N8" s="88"/>
      <c r="O8" s="88"/>
      <c r="P8" s="88"/>
      <c r="Q8" s="88"/>
      <c r="R8" s="88"/>
      <c r="S8" s="88"/>
      <c r="T8" s="88"/>
      <c r="U8" s="88"/>
      <c r="V8" s="88"/>
      <c r="W8" s="88"/>
      <c r="X8" s="88"/>
      <c r="Y8" s="88"/>
      <c r="Z8" s="88"/>
      <c r="AA8" s="88"/>
      <c r="AB8" s="88"/>
      <c r="AC8" s="88"/>
      <c r="AD8" s="88"/>
      <c r="AE8" s="88"/>
      <c r="AF8" s="88">
        <v>4</v>
      </c>
      <c r="AG8" s="88">
        <v>4</v>
      </c>
      <c r="AH8" s="88">
        <v>4</v>
      </c>
      <c r="AI8" s="88">
        <v>4</v>
      </c>
      <c r="AJ8" s="89">
        <v>4</v>
      </c>
      <c r="AK8" s="57">
        <f>COUNTA(F8:AJ8)</f>
        <v>8</v>
      </c>
      <c r="AL8" s="147">
        <f>AM8</f>
        <v>24000</v>
      </c>
      <c r="AM8" s="58">
        <f>AO8-AN8</f>
        <v>24000</v>
      </c>
      <c r="AN8" s="58">
        <f>SUM(AT8*BG$12,AZ8*BG$16,BA8*BG$17)</f>
        <v>4800</v>
      </c>
      <c r="AO8" s="58">
        <f>SUM(AQ8*BF$9,AR8*BF$10,AS8*BF$11,AT8*BF$12,AV8*BF$13,AW8*BF$13,AX8*BF$14,AY8*BF$15,AZ8*BF$16,BA8*BF$17)</f>
        <v>28800</v>
      </c>
      <c r="AP8" s="58">
        <f>(AU8*3000+BB8*3000)</f>
        <v>24000</v>
      </c>
      <c r="AQ8" s="59">
        <f t="shared" ref="AQ8:AQ23" si="0">IF(D8=0,COUNTIF(F8:AJ8,"1"),0)</f>
        <v>0</v>
      </c>
      <c r="AR8" s="60">
        <f t="shared" ref="AR8:AR23" si="1">IF(D8=0,COUNTIF(F8:AJ8,"2"),0)</f>
        <v>0</v>
      </c>
      <c r="AS8" s="60">
        <f t="shared" ref="AS8:AS23" si="2">IF(D8=0,COUNTIF(F8:AJ8,"3"),0)</f>
        <v>0</v>
      </c>
      <c r="AT8" s="61">
        <f t="shared" ref="AT8:AT23" si="3">IF(D8=0,COUNTIF(F8:AJ8,"4"),0)</f>
        <v>8</v>
      </c>
      <c r="AU8" s="62">
        <f>SUM(AQ8:AT8)</f>
        <v>8</v>
      </c>
      <c r="AV8" s="63">
        <f>IF(D8&gt;=1,COUNTIF(F8:AJ8,"2"),0)</f>
        <v>0</v>
      </c>
      <c r="AW8" s="63">
        <f t="shared" ref="AW8:AW23" si="4">IF(D8&gt;=1,COUNTIF(F8:AJ8,"2"),0)</f>
        <v>0</v>
      </c>
      <c r="AX8" s="60">
        <f t="shared" ref="AX8:AX23" si="5">IF(D8&gt;=1,COUNTIF(F8:AJ8,"3"),0)</f>
        <v>0</v>
      </c>
      <c r="AY8" s="60">
        <f t="shared" ref="AY8:AY23" si="6">IF(D8&gt;=1,COUNTIF(F8:AJ8,"4"),0)</f>
        <v>0</v>
      </c>
      <c r="AZ8" s="60">
        <f t="shared" ref="AZ8:AZ23" si="7">IF(D8&gt;=1,COUNTIF(F8:AJ8,"5"),0)</f>
        <v>0</v>
      </c>
      <c r="BA8" s="61">
        <f t="shared" ref="BA8:BA23" si="8">IF(D8&gt;=1,COUNTIF(F8:AJ8,"6"),0)</f>
        <v>0</v>
      </c>
      <c r="BB8" s="62">
        <f>SUM(AV8:BA8)</f>
        <v>0</v>
      </c>
      <c r="BD8" s="178"/>
      <c r="BE8" s="179"/>
      <c r="BF8" s="180"/>
      <c r="BG8" s="165"/>
    </row>
    <row r="9" spans="1:59" x14ac:dyDescent="0.2">
      <c r="A9" s="153" t="s">
        <v>72</v>
      </c>
      <c r="B9" s="64">
        <v>1</v>
      </c>
      <c r="C9" s="114"/>
      <c r="D9" s="115"/>
      <c r="E9" s="115"/>
      <c r="F9" s="116"/>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8"/>
      <c r="AK9" s="119">
        <f>COUNTA(F9:AJ9)</f>
        <v>0</v>
      </c>
      <c r="AL9" s="145">
        <f>AM9</f>
        <v>0</v>
      </c>
      <c r="AM9" s="65">
        <f>AO9-AN9</f>
        <v>0</v>
      </c>
      <c r="AN9" s="65">
        <f>SUM(AT9*BG$12,AZ9*BG$16,BA9*BG$17)</f>
        <v>0</v>
      </c>
      <c r="AO9" s="65">
        <f>SUM(AQ9*BF$9,AR9*BF$10,AS9*BF$11,AT9*BF$12,AV9*BF$13,AW9*BF$13,AX9*BF$14,AY9*BF$15,AZ9*BF$16,BA9*BF$17)</f>
        <v>0</v>
      </c>
      <c r="AP9" s="65">
        <f>(AU9*3000+BB9*3000)</f>
        <v>0</v>
      </c>
      <c r="AQ9" s="66">
        <f t="shared" si="0"/>
        <v>0</v>
      </c>
      <c r="AR9" s="67">
        <f t="shared" si="1"/>
        <v>0</v>
      </c>
      <c r="AS9" s="67">
        <f t="shared" si="2"/>
        <v>0</v>
      </c>
      <c r="AT9" s="68">
        <f t="shared" si="3"/>
        <v>0</v>
      </c>
      <c r="AU9" s="69">
        <f>SUM(AQ9:AT9)</f>
        <v>0</v>
      </c>
      <c r="AV9" s="70">
        <f>IF(D9&gt;=1,COUNTIF(F9:AJ9,"1"),0)</f>
        <v>0</v>
      </c>
      <c r="AW9" s="70">
        <f t="shared" si="4"/>
        <v>0</v>
      </c>
      <c r="AX9" s="67">
        <f t="shared" si="5"/>
        <v>0</v>
      </c>
      <c r="AY9" s="67">
        <f t="shared" si="6"/>
        <v>0</v>
      </c>
      <c r="AZ9" s="67">
        <f t="shared" si="7"/>
        <v>0</v>
      </c>
      <c r="BA9" s="68">
        <f t="shared" si="8"/>
        <v>0</v>
      </c>
      <c r="BB9" s="71">
        <f>SUM(AV9:BA9)</f>
        <v>0</v>
      </c>
      <c r="BD9" s="166" t="s">
        <v>60</v>
      </c>
      <c r="BE9" s="36" t="s">
        <v>47</v>
      </c>
      <c r="BF9" s="37">
        <v>900</v>
      </c>
      <c r="BG9" s="38">
        <f>IF(BF9&gt;3000,BF9-3000,0)</f>
        <v>0</v>
      </c>
    </row>
    <row r="10" spans="1:59" x14ac:dyDescent="0.2">
      <c r="A10" s="154"/>
      <c r="B10" s="39">
        <v>2</v>
      </c>
      <c r="C10" s="120"/>
      <c r="D10" s="121"/>
      <c r="E10" s="121"/>
      <c r="F10" s="122"/>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4"/>
      <c r="AK10" s="125">
        <f>COUNTA(F10:AJ10)</f>
        <v>0</v>
      </c>
      <c r="AL10" s="143">
        <f>AM10</f>
        <v>0</v>
      </c>
      <c r="AM10" s="40">
        <f t="shared" ref="AM10:AM23" si="9">AO10-AN10</f>
        <v>0</v>
      </c>
      <c r="AN10" s="40">
        <f t="shared" ref="AN10:AN23" si="10">SUM(AT10*BG$12,AZ10*BG$16,BA10*BG$17)</f>
        <v>0</v>
      </c>
      <c r="AO10" s="40">
        <f>SUM(AQ10*BF$9,AR10*BF$10,AS10*BF$11,AT10*BF$12,AV10*BF$13,AW10*BF$13,AX10*BF$14,AY10*BF$15,AZ10*BF$16,BA10*BF$17)</f>
        <v>0</v>
      </c>
      <c r="AP10" s="40">
        <f t="shared" ref="AP10:AP22" si="11">(AU10*3000+BB10*3000)</f>
        <v>0</v>
      </c>
      <c r="AQ10" s="41">
        <f t="shared" si="0"/>
        <v>0</v>
      </c>
      <c r="AR10" s="42">
        <f t="shared" si="1"/>
        <v>0</v>
      </c>
      <c r="AS10" s="42">
        <f t="shared" si="2"/>
        <v>0</v>
      </c>
      <c r="AT10" s="43">
        <f t="shared" si="3"/>
        <v>0</v>
      </c>
      <c r="AU10" s="44">
        <f t="shared" ref="AU10:AU23" si="12">SUM(AQ10:AT10)</f>
        <v>0</v>
      </c>
      <c r="AV10" s="45">
        <f t="shared" ref="AV10:AV23" si="13">IF(D10&gt;=1,COUNTIF(F10:AJ10,"1"),0)</f>
        <v>0</v>
      </c>
      <c r="AW10" s="45">
        <f t="shared" si="4"/>
        <v>0</v>
      </c>
      <c r="AX10" s="42">
        <f t="shared" si="5"/>
        <v>0</v>
      </c>
      <c r="AY10" s="42">
        <f t="shared" si="6"/>
        <v>0</v>
      </c>
      <c r="AZ10" s="42">
        <f t="shared" si="7"/>
        <v>0</v>
      </c>
      <c r="BA10" s="43">
        <f t="shared" si="8"/>
        <v>0</v>
      </c>
      <c r="BB10" s="72">
        <f t="shared" ref="BB10:BB23" si="14">SUM(AV10:BA10)</f>
        <v>0</v>
      </c>
      <c r="BD10" s="167"/>
      <c r="BE10" s="36" t="s">
        <v>48</v>
      </c>
      <c r="BF10" s="37">
        <v>1800</v>
      </c>
      <c r="BG10" s="38">
        <f t="shared" ref="BG10:BG17" si="15">IF(BF10&gt;3000,BF10-3000,0)</f>
        <v>0</v>
      </c>
    </row>
    <row r="11" spans="1:59" x14ac:dyDescent="0.2">
      <c r="A11" s="154"/>
      <c r="B11" s="39">
        <v>3</v>
      </c>
      <c r="C11" s="120"/>
      <c r="D11" s="121"/>
      <c r="E11" s="121"/>
      <c r="F11" s="122"/>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4"/>
      <c r="AK11" s="125">
        <f t="shared" ref="AK11:AK23" si="16">COUNTA(F11:AJ11)</f>
        <v>0</v>
      </c>
      <c r="AL11" s="143">
        <f t="shared" ref="AL11:AL13" si="17">AM11</f>
        <v>0</v>
      </c>
      <c r="AM11" s="40">
        <f t="shared" si="9"/>
        <v>0</v>
      </c>
      <c r="AN11" s="40">
        <f t="shared" si="10"/>
        <v>0</v>
      </c>
      <c r="AO11" s="40">
        <f t="shared" ref="AO11:AO23" si="18">SUM(AQ11*BF$9,AR11*BF$10,AS11*BF$11,AT11*BF$12,AV11*BF$13,AW11*BF$13,AX11*BF$14,AY11*BF$15,AZ11*BF$16,BA11*BF$17)</f>
        <v>0</v>
      </c>
      <c r="AP11" s="40">
        <f t="shared" si="11"/>
        <v>0</v>
      </c>
      <c r="AQ11" s="41">
        <f t="shared" si="0"/>
        <v>0</v>
      </c>
      <c r="AR11" s="42">
        <f t="shared" si="1"/>
        <v>0</v>
      </c>
      <c r="AS11" s="42">
        <f t="shared" si="2"/>
        <v>0</v>
      </c>
      <c r="AT11" s="43">
        <f t="shared" si="3"/>
        <v>0</v>
      </c>
      <c r="AU11" s="44">
        <f t="shared" si="12"/>
        <v>0</v>
      </c>
      <c r="AV11" s="45">
        <f t="shared" si="13"/>
        <v>0</v>
      </c>
      <c r="AW11" s="45">
        <f t="shared" si="4"/>
        <v>0</v>
      </c>
      <c r="AX11" s="42">
        <f t="shared" si="5"/>
        <v>0</v>
      </c>
      <c r="AY11" s="42">
        <f t="shared" si="6"/>
        <v>0</v>
      </c>
      <c r="AZ11" s="42">
        <f t="shared" si="7"/>
        <v>0</v>
      </c>
      <c r="BA11" s="43">
        <f t="shared" si="8"/>
        <v>0</v>
      </c>
      <c r="BB11" s="72">
        <f t="shared" si="14"/>
        <v>0</v>
      </c>
      <c r="BD11" s="167"/>
      <c r="BE11" s="36" t="s">
        <v>49</v>
      </c>
      <c r="BF11" s="37">
        <v>2700</v>
      </c>
      <c r="BG11" s="38">
        <f t="shared" si="15"/>
        <v>0</v>
      </c>
    </row>
    <row r="12" spans="1:59" x14ac:dyDescent="0.2">
      <c r="A12" s="154"/>
      <c r="B12" s="39">
        <v>4</v>
      </c>
      <c r="C12" s="120"/>
      <c r="D12" s="121"/>
      <c r="E12" s="121"/>
      <c r="F12" s="122"/>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4"/>
      <c r="AK12" s="125">
        <f>COUNTA(F12:AJ12)</f>
        <v>0</v>
      </c>
      <c r="AL12" s="143">
        <f t="shared" si="17"/>
        <v>0</v>
      </c>
      <c r="AM12" s="40">
        <f t="shared" si="9"/>
        <v>0</v>
      </c>
      <c r="AN12" s="40">
        <f t="shared" si="10"/>
        <v>0</v>
      </c>
      <c r="AO12" s="40">
        <f t="shared" si="18"/>
        <v>0</v>
      </c>
      <c r="AP12" s="40">
        <f t="shared" si="11"/>
        <v>0</v>
      </c>
      <c r="AQ12" s="41">
        <f t="shared" si="0"/>
        <v>0</v>
      </c>
      <c r="AR12" s="42">
        <f t="shared" si="1"/>
        <v>0</v>
      </c>
      <c r="AS12" s="42">
        <f t="shared" si="2"/>
        <v>0</v>
      </c>
      <c r="AT12" s="43">
        <f t="shared" si="3"/>
        <v>0</v>
      </c>
      <c r="AU12" s="44">
        <f>SUM(AQ12:AT12)</f>
        <v>0</v>
      </c>
      <c r="AV12" s="45">
        <f t="shared" si="13"/>
        <v>0</v>
      </c>
      <c r="AW12" s="45">
        <f t="shared" si="4"/>
        <v>0</v>
      </c>
      <c r="AX12" s="42">
        <f t="shared" si="5"/>
        <v>0</v>
      </c>
      <c r="AY12" s="42">
        <f t="shared" si="6"/>
        <v>0</v>
      </c>
      <c r="AZ12" s="42">
        <f t="shared" si="7"/>
        <v>0</v>
      </c>
      <c r="BA12" s="43">
        <f t="shared" si="8"/>
        <v>0</v>
      </c>
      <c r="BB12" s="72">
        <f t="shared" si="14"/>
        <v>0</v>
      </c>
      <c r="BD12" s="168"/>
      <c r="BE12" s="36" t="s">
        <v>50</v>
      </c>
      <c r="BF12" s="37">
        <v>3600</v>
      </c>
      <c r="BG12" s="38">
        <f t="shared" si="15"/>
        <v>600</v>
      </c>
    </row>
    <row r="13" spans="1:59" x14ac:dyDescent="0.2">
      <c r="A13" s="154"/>
      <c r="B13" s="46">
        <v>5</v>
      </c>
      <c r="C13" s="126"/>
      <c r="D13" s="127"/>
      <c r="E13" s="127"/>
      <c r="F13" s="128"/>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30"/>
      <c r="AK13" s="125">
        <f t="shared" si="16"/>
        <v>0</v>
      </c>
      <c r="AL13" s="142">
        <f t="shared" si="17"/>
        <v>0</v>
      </c>
      <c r="AM13" s="40">
        <f t="shared" si="9"/>
        <v>0</v>
      </c>
      <c r="AN13" s="40">
        <f t="shared" si="10"/>
        <v>0</v>
      </c>
      <c r="AO13" s="40">
        <f t="shared" si="18"/>
        <v>0</v>
      </c>
      <c r="AP13" s="40">
        <f>(AU13*3000+BB13*3000)</f>
        <v>0</v>
      </c>
      <c r="AQ13" s="41">
        <f t="shared" si="0"/>
        <v>0</v>
      </c>
      <c r="AR13" s="42">
        <f t="shared" si="1"/>
        <v>0</v>
      </c>
      <c r="AS13" s="42">
        <f t="shared" si="2"/>
        <v>0</v>
      </c>
      <c r="AT13" s="43">
        <f t="shared" si="3"/>
        <v>0</v>
      </c>
      <c r="AU13" s="44">
        <f t="shared" si="12"/>
        <v>0</v>
      </c>
      <c r="AV13" s="45">
        <f t="shared" si="13"/>
        <v>0</v>
      </c>
      <c r="AW13" s="45">
        <f t="shared" si="4"/>
        <v>0</v>
      </c>
      <c r="AX13" s="42">
        <f t="shared" si="5"/>
        <v>0</v>
      </c>
      <c r="AY13" s="42">
        <f t="shared" si="6"/>
        <v>0</v>
      </c>
      <c r="AZ13" s="42">
        <f t="shared" si="7"/>
        <v>0</v>
      </c>
      <c r="BA13" s="43">
        <f t="shared" si="8"/>
        <v>0</v>
      </c>
      <c r="BB13" s="72">
        <f t="shared" si="14"/>
        <v>0</v>
      </c>
      <c r="BD13" s="166" t="s">
        <v>61</v>
      </c>
      <c r="BE13" s="36" t="s">
        <v>48</v>
      </c>
      <c r="BF13" s="37">
        <v>1250</v>
      </c>
      <c r="BG13" s="38">
        <f t="shared" si="15"/>
        <v>0</v>
      </c>
    </row>
    <row r="14" spans="1:59" x14ac:dyDescent="0.2">
      <c r="A14" s="154"/>
      <c r="B14" s="29">
        <v>6</v>
      </c>
      <c r="C14" s="131"/>
      <c r="D14" s="132"/>
      <c r="E14" s="132"/>
      <c r="F14" s="133"/>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5"/>
      <c r="AK14" s="136">
        <f t="shared" si="16"/>
        <v>0</v>
      </c>
      <c r="AL14" s="30">
        <f>AM14</f>
        <v>0</v>
      </c>
      <c r="AM14" s="30">
        <f t="shared" si="9"/>
        <v>0</v>
      </c>
      <c r="AN14" s="30">
        <f t="shared" si="10"/>
        <v>0</v>
      </c>
      <c r="AO14" s="30">
        <f t="shared" si="18"/>
        <v>0</v>
      </c>
      <c r="AP14" s="30">
        <f t="shared" si="11"/>
        <v>0</v>
      </c>
      <c r="AQ14" s="31">
        <f t="shared" si="0"/>
        <v>0</v>
      </c>
      <c r="AR14" s="32">
        <f t="shared" si="1"/>
        <v>0</v>
      </c>
      <c r="AS14" s="32">
        <f t="shared" si="2"/>
        <v>0</v>
      </c>
      <c r="AT14" s="33">
        <f t="shared" si="3"/>
        <v>0</v>
      </c>
      <c r="AU14" s="34">
        <f t="shared" si="12"/>
        <v>0</v>
      </c>
      <c r="AV14" s="35">
        <f t="shared" si="13"/>
        <v>0</v>
      </c>
      <c r="AW14" s="35">
        <f t="shared" si="4"/>
        <v>0</v>
      </c>
      <c r="AX14" s="32">
        <f t="shared" si="5"/>
        <v>0</v>
      </c>
      <c r="AY14" s="32">
        <f t="shared" si="6"/>
        <v>0</v>
      </c>
      <c r="AZ14" s="32">
        <f t="shared" si="7"/>
        <v>0</v>
      </c>
      <c r="BA14" s="33">
        <f t="shared" si="8"/>
        <v>0</v>
      </c>
      <c r="BB14" s="73">
        <f t="shared" si="14"/>
        <v>0</v>
      </c>
      <c r="BD14" s="167"/>
      <c r="BE14" s="36" t="s">
        <v>49</v>
      </c>
      <c r="BF14" s="37">
        <v>1850</v>
      </c>
      <c r="BG14" s="38">
        <f t="shared" si="15"/>
        <v>0</v>
      </c>
    </row>
    <row r="15" spans="1:59" x14ac:dyDescent="0.2">
      <c r="A15" s="154"/>
      <c r="B15" s="39">
        <v>7</v>
      </c>
      <c r="C15" s="120"/>
      <c r="D15" s="121"/>
      <c r="E15" s="121"/>
      <c r="F15" s="122"/>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4"/>
      <c r="AK15" s="125">
        <f t="shared" si="16"/>
        <v>0</v>
      </c>
      <c r="AL15" s="145">
        <f t="shared" ref="AL15:AL18" si="19">AM15</f>
        <v>0</v>
      </c>
      <c r="AM15" s="40">
        <f t="shared" si="9"/>
        <v>0</v>
      </c>
      <c r="AN15" s="40">
        <f t="shared" si="10"/>
        <v>0</v>
      </c>
      <c r="AO15" s="40">
        <f t="shared" si="18"/>
        <v>0</v>
      </c>
      <c r="AP15" s="40">
        <f t="shared" si="11"/>
        <v>0</v>
      </c>
      <c r="AQ15" s="41">
        <f t="shared" si="0"/>
        <v>0</v>
      </c>
      <c r="AR15" s="42">
        <f t="shared" si="1"/>
        <v>0</v>
      </c>
      <c r="AS15" s="42">
        <f t="shared" si="2"/>
        <v>0</v>
      </c>
      <c r="AT15" s="43">
        <f t="shared" si="3"/>
        <v>0</v>
      </c>
      <c r="AU15" s="44">
        <f t="shared" si="12"/>
        <v>0</v>
      </c>
      <c r="AV15" s="45">
        <f t="shared" si="13"/>
        <v>0</v>
      </c>
      <c r="AW15" s="45">
        <f t="shared" si="4"/>
        <v>0</v>
      </c>
      <c r="AX15" s="42">
        <f t="shared" si="5"/>
        <v>0</v>
      </c>
      <c r="AY15" s="42">
        <f t="shared" si="6"/>
        <v>0</v>
      </c>
      <c r="AZ15" s="42">
        <f t="shared" si="7"/>
        <v>0</v>
      </c>
      <c r="BA15" s="43">
        <f t="shared" si="8"/>
        <v>0</v>
      </c>
      <c r="BB15" s="72">
        <f t="shared" si="14"/>
        <v>0</v>
      </c>
      <c r="BD15" s="167"/>
      <c r="BE15" s="36" t="s">
        <v>50</v>
      </c>
      <c r="BF15" s="37">
        <v>2500</v>
      </c>
      <c r="BG15" s="38">
        <f t="shared" si="15"/>
        <v>0</v>
      </c>
    </row>
    <row r="16" spans="1:59" x14ac:dyDescent="0.2">
      <c r="A16" s="154"/>
      <c r="B16" s="39">
        <v>8</v>
      </c>
      <c r="C16" s="120"/>
      <c r="D16" s="121"/>
      <c r="E16" s="121"/>
      <c r="F16" s="122"/>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4"/>
      <c r="AK16" s="125">
        <f t="shared" si="16"/>
        <v>0</v>
      </c>
      <c r="AL16" s="143">
        <f t="shared" si="19"/>
        <v>0</v>
      </c>
      <c r="AM16" s="40">
        <f t="shared" si="9"/>
        <v>0</v>
      </c>
      <c r="AN16" s="40">
        <f t="shared" si="10"/>
        <v>0</v>
      </c>
      <c r="AO16" s="40">
        <f t="shared" si="18"/>
        <v>0</v>
      </c>
      <c r="AP16" s="40">
        <f t="shared" si="11"/>
        <v>0</v>
      </c>
      <c r="AQ16" s="41">
        <f t="shared" si="0"/>
        <v>0</v>
      </c>
      <c r="AR16" s="42">
        <f t="shared" si="1"/>
        <v>0</v>
      </c>
      <c r="AS16" s="42">
        <f t="shared" si="2"/>
        <v>0</v>
      </c>
      <c r="AT16" s="43">
        <f t="shared" si="3"/>
        <v>0</v>
      </c>
      <c r="AU16" s="44">
        <f t="shared" si="12"/>
        <v>0</v>
      </c>
      <c r="AV16" s="45">
        <f t="shared" si="13"/>
        <v>0</v>
      </c>
      <c r="AW16" s="45">
        <f t="shared" si="4"/>
        <v>0</v>
      </c>
      <c r="AX16" s="42">
        <f t="shared" si="5"/>
        <v>0</v>
      </c>
      <c r="AY16" s="42">
        <f t="shared" si="6"/>
        <v>0</v>
      </c>
      <c r="AZ16" s="42">
        <f t="shared" si="7"/>
        <v>0</v>
      </c>
      <c r="BA16" s="43">
        <f t="shared" si="8"/>
        <v>0</v>
      </c>
      <c r="BB16" s="72">
        <f t="shared" si="14"/>
        <v>0</v>
      </c>
      <c r="BD16" s="167"/>
      <c r="BE16" s="36" t="s">
        <v>52</v>
      </c>
      <c r="BF16" s="37">
        <v>3300</v>
      </c>
      <c r="BG16" s="38">
        <f t="shared" si="15"/>
        <v>300</v>
      </c>
    </row>
    <row r="17" spans="1:59" x14ac:dyDescent="0.2">
      <c r="A17" s="154"/>
      <c r="B17" s="39">
        <v>9</v>
      </c>
      <c r="C17" s="120"/>
      <c r="D17" s="121"/>
      <c r="E17" s="121"/>
      <c r="F17" s="122"/>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4"/>
      <c r="AK17" s="125">
        <f t="shared" si="16"/>
        <v>0</v>
      </c>
      <c r="AL17" s="40">
        <f t="shared" si="19"/>
        <v>0</v>
      </c>
      <c r="AM17" s="40">
        <f t="shared" si="9"/>
        <v>0</v>
      </c>
      <c r="AN17" s="40">
        <f t="shared" si="10"/>
        <v>0</v>
      </c>
      <c r="AO17" s="40">
        <f t="shared" si="18"/>
        <v>0</v>
      </c>
      <c r="AP17" s="40">
        <f t="shared" si="11"/>
        <v>0</v>
      </c>
      <c r="AQ17" s="41">
        <f t="shared" si="0"/>
        <v>0</v>
      </c>
      <c r="AR17" s="42">
        <f t="shared" si="1"/>
        <v>0</v>
      </c>
      <c r="AS17" s="42">
        <f t="shared" si="2"/>
        <v>0</v>
      </c>
      <c r="AT17" s="43">
        <f t="shared" si="3"/>
        <v>0</v>
      </c>
      <c r="AU17" s="44">
        <f t="shared" si="12"/>
        <v>0</v>
      </c>
      <c r="AV17" s="45">
        <f t="shared" si="13"/>
        <v>0</v>
      </c>
      <c r="AW17" s="45">
        <f t="shared" si="4"/>
        <v>0</v>
      </c>
      <c r="AX17" s="42">
        <f t="shared" si="5"/>
        <v>0</v>
      </c>
      <c r="AY17" s="42">
        <f t="shared" si="6"/>
        <v>0</v>
      </c>
      <c r="AZ17" s="42">
        <f t="shared" si="7"/>
        <v>0</v>
      </c>
      <c r="BA17" s="43">
        <f t="shared" si="8"/>
        <v>0</v>
      </c>
      <c r="BB17" s="72">
        <f t="shared" si="14"/>
        <v>0</v>
      </c>
      <c r="BD17" s="168"/>
      <c r="BE17" s="36" t="s">
        <v>53</v>
      </c>
      <c r="BF17" s="37">
        <v>4100</v>
      </c>
      <c r="BG17" s="38">
        <f t="shared" si="15"/>
        <v>1100</v>
      </c>
    </row>
    <row r="18" spans="1:59" x14ac:dyDescent="0.2">
      <c r="A18" s="154"/>
      <c r="B18" s="46">
        <v>10</v>
      </c>
      <c r="C18" s="126"/>
      <c r="D18" s="127"/>
      <c r="E18" s="127"/>
      <c r="F18" s="128"/>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30"/>
      <c r="AK18" s="125">
        <f t="shared" si="16"/>
        <v>0</v>
      </c>
      <c r="AL18" s="144">
        <f t="shared" si="19"/>
        <v>0</v>
      </c>
      <c r="AM18" s="40">
        <f t="shared" si="9"/>
        <v>0</v>
      </c>
      <c r="AN18" s="40">
        <f t="shared" si="10"/>
        <v>0</v>
      </c>
      <c r="AO18" s="40">
        <f t="shared" si="18"/>
        <v>0</v>
      </c>
      <c r="AP18" s="40">
        <f>(AU18*3000+BB18*3000)</f>
        <v>0</v>
      </c>
      <c r="AQ18" s="41">
        <f t="shared" si="0"/>
        <v>0</v>
      </c>
      <c r="AR18" s="42">
        <f t="shared" si="1"/>
        <v>0</v>
      </c>
      <c r="AS18" s="42">
        <f t="shared" si="2"/>
        <v>0</v>
      </c>
      <c r="AT18" s="43">
        <f t="shared" si="3"/>
        <v>0</v>
      </c>
      <c r="AU18" s="44">
        <f t="shared" si="12"/>
        <v>0</v>
      </c>
      <c r="AV18" s="45">
        <f t="shared" si="13"/>
        <v>0</v>
      </c>
      <c r="AW18" s="45">
        <f t="shared" si="4"/>
        <v>0</v>
      </c>
      <c r="AX18" s="42">
        <f t="shared" si="5"/>
        <v>0</v>
      </c>
      <c r="AY18" s="42">
        <f t="shared" si="6"/>
        <v>0</v>
      </c>
      <c r="AZ18" s="42">
        <f t="shared" si="7"/>
        <v>0</v>
      </c>
      <c r="BA18" s="43">
        <f t="shared" si="8"/>
        <v>0</v>
      </c>
      <c r="BB18" s="72">
        <f t="shared" si="14"/>
        <v>0</v>
      </c>
    </row>
    <row r="19" spans="1:59" x14ac:dyDescent="0.2">
      <c r="A19" s="154"/>
      <c r="B19" s="29">
        <v>11</v>
      </c>
      <c r="C19" s="131"/>
      <c r="D19" s="132"/>
      <c r="E19" s="132"/>
      <c r="F19" s="133"/>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5"/>
      <c r="AK19" s="136">
        <f t="shared" si="16"/>
        <v>0</v>
      </c>
      <c r="AL19" s="30">
        <f>AM19</f>
        <v>0</v>
      </c>
      <c r="AM19" s="30">
        <f t="shared" si="9"/>
        <v>0</v>
      </c>
      <c r="AN19" s="30">
        <f t="shared" si="10"/>
        <v>0</v>
      </c>
      <c r="AO19" s="30">
        <f t="shared" si="18"/>
        <v>0</v>
      </c>
      <c r="AP19" s="30">
        <f t="shared" si="11"/>
        <v>0</v>
      </c>
      <c r="AQ19" s="31">
        <f t="shared" si="0"/>
        <v>0</v>
      </c>
      <c r="AR19" s="32">
        <f t="shared" si="1"/>
        <v>0</v>
      </c>
      <c r="AS19" s="32">
        <f t="shared" si="2"/>
        <v>0</v>
      </c>
      <c r="AT19" s="33">
        <f t="shared" si="3"/>
        <v>0</v>
      </c>
      <c r="AU19" s="34">
        <f t="shared" si="12"/>
        <v>0</v>
      </c>
      <c r="AV19" s="35">
        <f t="shared" si="13"/>
        <v>0</v>
      </c>
      <c r="AW19" s="35">
        <f t="shared" si="4"/>
        <v>0</v>
      </c>
      <c r="AX19" s="32">
        <f t="shared" si="5"/>
        <v>0</v>
      </c>
      <c r="AY19" s="32">
        <f t="shared" si="6"/>
        <v>0</v>
      </c>
      <c r="AZ19" s="32">
        <f t="shared" si="7"/>
        <v>0</v>
      </c>
      <c r="BA19" s="33">
        <f t="shared" si="8"/>
        <v>0</v>
      </c>
      <c r="BB19" s="73">
        <f t="shared" si="14"/>
        <v>0</v>
      </c>
    </row>
    <row r="20" spans="1:59" x14ac:dyDescent="0.2">
      <c r="A20" s="154"/>
      <c r="B20" s="39">
        <v>12</v>
      </c>
      <c r="C20" s="120"/>
      <c r="D20" s="121"/>
      <c r="E20" s="121"/>
      <c r="F20" s="122"/>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4"/>
      <c r="AK20" s="125">
        <f t="shared" si="16"/>
        <v>0</v>
      </c>
      <c r="AL20" s="145">
        <f t="shared" ref="AL20:AL23" si="20">AM20</f>
        <v>0</v>
      </c>
      <c r="AM20" s="40">
        <f t="shared" si="9"/>
        <v>0</v>
      </c>
      <c r="AN20" s="40">
        <f t="shared" si="10"/>
        <v>0</v>
      </c>
      <c r="AO20" s="40">
        <f t="shared" si="18"/>
        <v>0</v>
      </c>
      <c r="AP20" s="40">
        <f t="shared" si="11"/>
        <v>0</v>
      </c>
      <c r="AQ20" s="41">
        <f t="shared" si="0"/>
        <v>0</v>
      </c>
      <c r="AR20" s="42">
        <f t="shared" si="1"/>
        <v>0</v>
      </c>
      <c r="AS20" s="42">
        <f t="shared" si="2"/>
        <v>0</v>
      </c>
      <c r="AT20" s="43">
        <f t="shared" si="3"/>
        <v>0</v>
      </c>
      <c r="AU20" s="44">
        <f t="shared" si="12"/>
        <v>0</v>
      </c>
      <c r="AV20" s="45">
        <f t="shared" si="13"/>
        <v>0</v>
      </c>
      <c r="AW20" s="45">
        <f t="shared" si="4"/>
        <v>0</v>
      </c>
      <c r="AX20" s="42">
        <f t="shared" si="5"/>
        <v>0</v>
      </c>
      <c r="AY20" s="42">
        <f t="shared" si="6"/>
        <v>0</v>
      </c>
      <c r="AZ20" s="42">
        <f t="shared" si="7"/>
        <v>0</v>
      </c>
      <c r="BA20" s="43">
        <f t="shared" si="8"/>
        <v>0</v>
      </c>
      <c r="BB20" s="72">
        <f t="shared" si="14"/>
        <v>0</v>
      </c>
    </row>
    <row r="21" spans="1:59" x14ac:dyDescent="0.2">
      <c r="A21" s="154"/>
      <c r="B21" s="39">
        <v>13</v>
      </c>
      <c r="C21" s="120"/>
      <c r="D21" s="121"/>
      <c r="E21" s="121"/>
      <c r="F21" s="122"/>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4"/>
      <c r="AK21" s="125">
        <f t="shared" si="16"/>
        <v>0</v>
      </c>
      <c r="AL21" s="40">
        <f t="shared" si="20"/>
        <v>0</v>
      </c>
      <c r="AM21" s="40">
        <f t="shared" si="9"/>
        <v>0</v>
      </c>
      <c r="AN21" s="40">
        <f t="shared" si="10"/>
        <v>0</v>
      </c>
      <c r="AO21" s="40">
        <f t="shared" si="18"/>
        <v>0</v>
      </c>
      <c r="AP21" s="40">
        <f t="shared" si="11"/>
        <v>0</v>
      </c>
      <c r="AQ21" s="41">
        <f t="shared" si="0"/>
        <v>0</v>
      </c>
      <c r="AR21" s="42">
        <f t="shared" si="1"/>
        <v>0</v>
      </c>
      <c r="AS21" s="42">
        <f t="shared" si="2"/>
        <v>0</v>
      </c>
      <c r="AT21" s="43">
        <f t="shared" si="3"/>
        <v>0</v>
      </c>
      <c r="AU21" s="44">
        <f t="shared" si="12"/>
        <v>0</v>
      </c>
      <c r="AV21" s="45">
        <f t="shared" si="13"/>
        <v>0</v>
      </c>
      <c r="AW21" s="45">
        <f t="shared" si="4"/>
        <v>0</v>
      </c>
      <c r="AX21" s="42">
        <f t="shared" si="5"/>
        <v>0</v>
      </c>
      <c r="AY21" s="42">
        <f t="shared" si="6"/>
        <v>0</v>
      </c>
      <c r="AZ21" s="42">
        <f t="shared" si="7"/>
        <v>0</v>
      </c>
      <c r="BA21" s="43">
        <f t="shared" si="8"/>
        <v>0</v>
      </c>
      <c r="BB21" s="72">
        <f t="shared" si="14"/>
        <v>0</v>
      </c>
    </row>
    <row r="22" spans="1:59" x14ac:dyDescent="0.2">
      <c r="A22" s="154"/>
      <c r="B22" s="39">
        <v>14</v>
      </c>
      <c r="C22" s="120"/>
      <c r="D22" s="121"/>
      <c r="E22" s="121"/>
      <c r="F22" s="122"/>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4"/>
      <c r="AK22" s="125">
        <f t="shared" si="16"/>
        <v>0</v>
      </c>
      <c r="AL22" s="145">
        <f t="shared" si="20"/>
        <v>0</v>
      </c>
      <c r="AM22" s="40">
        <f t="shared" si="9"/>
        <v>0</v>
      </c>
      <c r="AN22" s="40">
        <f t="shared" si="10"/>
        <v>0</v>
      </c>
      <c r="AO22" s="40">
        <f t="shared" si="18"/>
        <v>0</v>
      </c>
      <c r="AP22" s="40">
        <f t="shared" si="11"/>
        <v>0</v>
      </c>
      <c r="AQ22" s="41">
        <f t="shared" si="0"/>
        <v>0</v>
      </c>
      <c r="AR22" s="42">
        <f t="shared" si="1"/>
        <v>0</v>
      </c>
      <c r="AS22" s="42">
        <f t="shared" si="2"/>
        <v>0</v>
      </c>
      <c r="AT22" s="43">
        <f t="shared" si="3"/>
        <v>0</v>
      </c>
      <c r="AU22" s="44">
        <f t="shared" si="12"/>
        <v>0</v>
      </c>
      <c r="AV22" s="45">
        <f t="shared" si="13"/>
        <v>0</v>
      </c>
      <c r="AW22" s="45">
        <f t="shared" si="4"/>
        <v>0</v>
      </c>
      <c r="AX22" s="42">
        <f t="shared" si="5"/>
        <v>0</v>
      </c>
      <c r="AY22" s="42">
        <f t="shared" si="6"/>
        <v>0</v>
      </c>
      <c r="AZ22" s="42">
        <f t="shared" si="7"/>
        <v>0</v>
      </c>
      <c r="BA22" s="43">
        <f t="shared" si="8"/>
        <v>0</v>
      </c>
      <c r="BB22" s="72">
        <f t="shared" si="14"/>
        <v>0</v>
      </c>
      <c r="BC22" s="47"/>
    </row>
    <row r="23" spans="1:59" ht="20.5" thickBot="1" x14ac:dyDescent="0.25">
      <c r="A23" s="154"/>
      <c r="B23" s="46">
        <v>15</v>
      </c>
      <c r="C23" s="126"/>
      <c r="D23" s="127"/>
      <c r="E23" s="127"/>
      <c r="F23" s="128"/>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30"/>
      <c r="AK23" s="125">
        <f t="shared" si="16"/>
        <v>0</v>
      </c>
      <c r="AL23" s="143">
        <f t="shared" si="20"/>
        <v>0</v>
      </c>
      <c r="AM23" s="40">
        <f t="shared" si="9"/>
        <v>0</v>
      </c>
      <c r="AN23" s="40">
        <f t="shared" si="10"/>
        <v>0</v>
      </c>
      <c r="AO23" s="40">
        <f t="shared" si="18"/>
        <v>0</v>
      </c>
      <c r="AP23" s="40">
        <f>(AU23*3000+BB23*3000)</f>
        <v>0</v>
      </c>
      <c r="AQ23" s="41">
        <f t="shared" si="0"/>
        <v>0</v>
      </c>
      <c r="AR23" s="42">
        <f t="shared" si="1"/>
        <v>0</v>
      </c>
      <c r="AS23" s="42">
        <f t="shared" si="2"/>
        <v>0</v>
      </c>
      <c r="AT23" s="43">
        <f t="shared" si="3"/>
        <v>0</v>
      </c>
      <c r="AU23" s="44">
        <f t="shared" si="12"/>
        <v>0</v>
      </c>
      <c r="AV23" s="45">
        <f t="shared" si="13"/>
        <v>0</v>
      </c>
      <c r="AW23" s="45">
        <f t="shared" si="4"/>
        <v>0</v>
      </c>
      <c r="AX23" s="42">
        <f t="shared" si="5"/>
        <v>0</v>
      </c>
      <c r="AY23" s="42">
        <f t="shared" si="6"/>
        <v>0</v>
      </c>
      <c r="AZ23" s="42">
        <f t="shared" si="7"/>
        <v>0</v>
      </c>
      <c r="BA23" s="43">
        <f t="shared" si="8"/>
        <v>0</v>
      </c>
      <c r="BB23" s="72">
        <f t="shared" si="14"/>
        <v>0</v>
      </c>
      <c r="BC23" s="47"/>
    </row>
    <row r="24" spans="1:59" ht="21" thickTop="1" thickBot="1" x14ac:dyDescent="0.25">
      <c r="A24" s="155"/>
      <c r="B24" s="161" t="s">
        <v>62</v>
      </c>
      <c r="C24" s="162"/>
      <c r="D24" s="162"/>
      <c r="E24" s="162"/>
      <c r="F24" s="74">
        <f>COUNTA(F9:F23)</f>
        <v>0</v>
      </c>
      <c r="G24" s="74">
        <f t="shared" ref="G24:AJ24" si="21">COUNTA(G9:G23)</f>
        <v>0</v>
      </c>
      <c r="H24" s="74">
        <f t="shared" si="21"/>
        <v>0</v>
      </c>
      <c r="I24" s="74">
        <f t="shared" si="21"/>
        <v>0</v>
      </c>
      <c r="J24" s="74">
        <f t="shared" si="21"/>
        <v>0</v>
      </c>
      <c r="K24" s="74">
        <f t="shared" si="21"/>
        <v>0</v>
      </c>
      <c r="L24" s="74">
        <f t="shared" si="21"/>
        <v>0</v>
      </c>
      <c r="M24" s="74">
        <f t="shared" si="21"/>
        <v>0</v>
      </c>
      <c r="N24" s="74">
        <f t="shared" si="21"/>
        <v>0</v>
      </c>
      <c r="O24" s="74">
        <f t="shared" si="21"/>
        <v>0</v>
      </c>
      <c r="P24" s="74">
        <f t="shared" si="21"/>
        <v>0</v>
      </c>
      <c r="Q24" s="74">
        <f t="shared" si="21"/>
        <v>0</v>
      </c>
      <c r="R24" s="74">
        <f t="shared" si="21"/>
        <v>0</v>
      </c>
      <c r="S24" s="74">
        <f t="shared" si="21"/>
        <v>0</v>
      </c>
      <c r="T24" s="74">
        <f t="shared" si="21"/>
        <v>0</v>
      </c>
      <c r="U24" s="74">
        <f t="shared" si="21"/>
        <v>0</v>
      </c>
      <c r="V24" s="74">
        <f t="shared" si="21"/>
        <v>0</v>
      </c>
      <c r="W24" s="74">
        <f t="shared" si="21"/>
        <v>0</v>
      </c>
      <c r="X24" s="74">
        <f t="shared" si="21"/>
        <v>0</v>
      </c>
      <c r="Y24" s="74">
        <f t="shared" si="21"/>
        <v>0</v>
      </c>
      <c r="Z24" s="74">
        <f t="shared" si="21"/>
        <v>0</v>
      </c>
      <c r="AA24" s="74">
        <f t="shared" si="21"/>
        <v>0</v>
      </c>
      <c r="AB24" s="74">
        <f t="shared" si="21"/>
        <v>0</v>
      </c>
      <c r="AC24" s="74">
        <f t="shared" si="21"/>
        <v>0</v>
      </c>
      <c r="AD24" s="74">
        <f t="shared" si="21"/>
        <v>0</v>
      </c>
      <c r="AE24" s="74">
        <f t="shared" si="21"/>
        <v>0</v>
      </c>
      <c r="AF24" s="74">
        <f t="shared" si="21"/>
        <v>0</v>
      </c>
      <c r="AG24" s="74">
        <f t="shared" si="21"/>
        <v>0</v>
      </c>
      <c r="AH24" s="74">
        <f t="shared" si="21"/>
        <v>0</v>
      </c>
      <c r="AI24" s="74">
        <f t="shared" si="21"/>
        <v>0</v>
      </c>
      <c r="AJ24" s="74">
        <f t="shared" si="21"/>
        <v>0</v>
      </c>
      <c r="AK24" s="74">
        <f>SUM(AK9:AK23)</f>
        <v>0</v>
      </c>
      <c r="AL24" s="148">
        <f>SUM(AL9:AL23)</f>
        <v>0</v>
      </c>
      <c r="AM24" s="75">
        <f t="shared" ref="AM24:BB24" si="22">SUM(AM9:AM23)</f>
        <v>0</v>
      </c>
      <c r="AN24" s="75">
        <f t="shared" si="22"/>
        <v>0</v>
      </c>
      <c r="AO24" s="75">
        <f t="shared" si="22"/>
        <v>0</v>
      </c>
      <c r="AP24" s="75">
        <f t="shared" si="22"/>
        <v>0</v>
      </c>
      <c r="AQ24" s="76">
        <f t="shared" si="22"/>
        <v>0</v>
      </c>
      <c r="AR24" s="76">
        <f t="shared" si="22"/>
        <v>0</v>
      </c>
      <c r="AS24" s="76">
        <f t="shared" si="22"/>
        <v>0</v>
      </c>
      <c r="AT24" s="76">
        <f t="shared" si="22"/>
        <v>0</v>
      </c>
      <c r="AU24" s="76">
        <f t="shared" si="22"/>
        <v>0</v>
      </c>
      <c r="AV24" s="76">
        <f t="shared" si="22"/>
        <v>0</v>
      </c>
      <c r="AW24" s="76">
        <f t="shared" si="22"/>
        <v>0</v>
      </c>
      <c r="AX24" s="76">
        <f t="shared" si="22"/>
        <v>0</v>
      </c>
      <c r="AY24" s="76">
        <f t="shared" si="22"/>
        <v>0</v>
      </c>
      <c r="AZ24" s="76">
        <f t="shared" si="22"/>
        <v>0</v>
      </c>
      <c r="BA24" s="76">
        <f t="shared" si="22"/>
        <v>0</v>
      </c>
      <c r="BB24" s="77">
        <f t="shared" si="22"/>
        <v>0</v>
      </c>
      <c r="BC24" s="1"/>
    </row>
    <row r="25" spans="1:59" x14ac:dyDescent="0.2">
      <c r="A25" s="153" t="s">
        <v>73</v>
      </c>
      <c r="B25" s="64">
        <v>1</v>
      </c>
      <c r="C25" s="114"/>
      <c r="D25" s="115"/>
      <c r="E25" s="115"/>
      <c r="F25" s="116"/>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c r="AK25" s="119">
        <f>COUNTA(F25:AJ25)</f>
        <v>0</v>
      </c>
      <c r="AL25" s="65">
        <f>AM25</f>
        <v>0</v>
      </c>
      <c r="AM25" s="65">
        <f>AO25-AN25</f>
        <v>0</v>
      </c>
      <c r="AN25" s="65">
        <f>SUM(AT25*BG$12,AZ25*BG$16,BA25*BG$17)</f>
        <v>0</v>
      </c>
      <c r="AO25" s="65">
        <f>SUM(AQ25*BF$9,AR25*BF$10,AS25*BF$11,AT25*BF$12,AV25*BF$13,AW25*BF$13,AX25*BF$14,AY25*BF$15,AZ25*BF$16,BA25*BF$17)</f>
        <v>0</v>
      </c>
      <c r="AP25" s="65">
        <f t="shared" ref="AP25:AP39" si="23">(AU25*3000+BB25*3000)</f>
        <v>0</v>
      </c>
      <c r="AQ25" s="66">
        <f t="shared" ref="AQ25:AQ39" si="24">IF(D25=0,COUNTIF(F25:AJ25,"1"),0)</f>
        <v>0</v>
      </c>
      <c r="AR25" s="67">
        <f t="shared" ref="AR25:AR39" si="25">IF(D25=0,COUNTIF(F25:AJ25,"2"),0)</f>
        <v>0</v>
      </c>
      <c r="AS25" s="67">
        <f t="shared" ref="AS25:AS39" si="26">IF(D25=0,COUNTIF(F25:AJ25,"3"),0)</f>
        <v>0</v>
      </c>
      <c r="AT25" s="68">
        <f t="shared" ref="AT25:AT39" si="27">IF(D25=0,COUNTIF(F25:AJ25,"4"),0)</f>
        <v>0</v>
      </c>
      <c r="AU25" s="69">
        <f>SUM(AQ25:AT25)</f>
        <v>0</v>
      </c>
      <c r="AV25" s="70">
        <f>IF(D25&gt;=1,COUNTIF(F25:AJ25,"1"),0)</f>
        <v>0</v>
      </c>
      <c r="AW25" s="70">
        <f t="shared" ref="AW25:AW39" si="28">IF(D25&gt;=1,COUNTIF(F25:AJ25,"2"),0)</f>
        <v>0</v>
      </c>
      <c r="AX25" s="67">
        <f t="shared" ref="AX25:AX39" si="29">IF(D25&gt;=1,COUNTIF(F25:AJ25,"3"),0)</f>
        <v>0</v>
      </c>
      <c r="AY25" s="67">
        <f t="shared" ref="AY25:AY39" si="30">IF(D25&gt;=1,COUNTIF(F25:AJ25,"4"),0)</f>
        <v>0</v>
      </c>
      <c r="AZ25" s="67">
        <f t="shared" ref="AZ25:AZ39" si="31">IF(D25&gt;=1,COUNTIF(F25:AJ25,"5"),0)</f>
        <v>0</v>
      </c>
      <c r="BA25" s="68">
        <f t="shared" ref="BA25:BA39" si="32">IF(D25&gt;=1,COUNTIF(F25:AJ25,"6"),0)</f>
        <v>0</v>
      </c>
      <c r="BB25" s="71">
        <f>SUM(AV25:BA25)</f>
        <v>0</v>
      </c>
      <c r="BD25" s="160"/>
      <c r="BE25" s="2"/>
      <c r="BF25" s="54"/>
      <c r="BG25" s="55"/>
    </row>
    <row r="26" spans="1:59" x14ac:dyDescent="0.2">
      <c r="A26" s="154"/>
      <c r="B26" s="39">
        <v>2</v>
      </c>
      <c r="C26" s="120"/>
      <c r="D26" s="121"/>
      <c r="E26" s="121"/>
      <c r="F26" s="122"/>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4"/>
      <c r="AK26" s="125">
        <f>COUNTA(F26:AJ26)</f>
        <v>0</v>
      </c>
      <c r="AL26" s="143">
        <f>AM26</f>
        <v>0</v>
      </c>
      <c r="AM26" s="40">
        <f t="shared" ref="AM26:AM39" si="33">AO26-AN26</f>
        <v>0</v>
      </c>
      <c r="AN26" s="40">
        <f t="shared" ref="AN26:AN39" si="34">SUM(AT26*BG$12,AZ26*BG$16,BA26*BG$17)</f>
        <v>0</v>
      </c>
      <c r="AO26" s="40">
        <f>SUM(AQ26*BF$9,AR26*BF$10,AS26*BF$11,AT26*BF$12,AV26*BF$13,AW26*BF$13,AX26*BF$14,AY26*BF$15,AZ26*BF$16,BA26*BF$17)</f>
        <v>0</v>
      </c>
      <c r="AP26" s="40">
        <f t="shared" si="23"/>
        <v>0</v>
      </c>
      <c r="AQ26" s="41">
        <f t="shared" si="24"/>
        <v>0</v>
      </c>
      <c r="AR26" s="42">
        <f t="shared" si="25"/>
        <v>0</v>
      </c>
      <c r="AS26" s="42">
        <f t="shared" si="26"/>
        <v>0</v>
      </c>
      <c r="AT26" s="43">
        <f t="shared" si="27"/>
        <v>0</v>
      </c>
      <c r="AU26" s="44">
        <f>SUM(AQ26:AT26)</f>
        <v>0</v>
      </c>
      <c r="AV26" s="45">
        <f t="shared" ref="AV26:AV39" si="35">IF(D26&gt;=1,COUNTIF(F26:AJ26,"1"),0)</f>
        <v>0</v>
      </c>
      <c r="AW26" s="45">
        <f t="shared" si="28"/>
        <v>0</v>
      </c>
      <c r="AX26" s="42">
        <f t="shared" si="29"/>
        <v>0</v>
      </c>
      <c r="AY26" s="42">
        <f t="shared" si="30"/>
        <v>0</v>
      </c>
      <c r="AZ26" s="42">
        <f t="shared" si="31"/>
        <v>0</v>
      </c>
      <c r="BA26" s="43">
        <f t="shared" si="32"/>
        <v>0</v>
      </c>
      <c r="BB26" s="72">
        <f t="shared" ref="BB26:BB39" si="36">SUM(AV26:BA26)</f>
        <v>0</v>
      </c>
      <c r="BD26" s="160"/>
      <c r="BE26" s="2"/>
      <c r="BF26" s="54"/>
      <c r="BG26" s="55"/>
    </row>
    <row r="27" spans="1:59" x14ac:dyDescent="0.2">
      <c r="A27" s="154"/>
      <c r="B27" s="39">
        <v>3</v>
      </c>
      <c r="C27" s="120"/>
      <c r="D27" s="121"/>
      <c r="E27" s="121"/>
      <c r="F27" s="122"/>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4"/>
      <c r="AK27" s="125">
        <f>COUNTA(F27:AJ27)</f>
        <v>0</v>
      </c>
      <c r="AL27" s="143">
        <f t="shared" ref="AL27:AL29" si="37">AM27</f>
        <v>0</v>
      </c>
      <c r="AM27" s="40">
        <f t="shared" si="33"/>
        <v>0</v>
      </c>
      <c r="AN27" s="40">
        <f t="shared" si="34"/>
        <v>0</v>
      </c>
      <c r="AO27" s="40">
        <f t="shared" ref="AO27:AO39" si="38">SUM(AQ27*BF$9,AR27*BF$10,AS27*BF$11,AT27*BF$12,AV27*BF$13,AW27*BF$13,AX27*BF$14,AY27*BF$15,AZ27*BF$16,BA27*BF$17)</f>
        <v>0</v>
      </c>
      <c r="AP27" s="40">
        <f t="shared" si="23"/>
        <v>0</v>
      </c>
      <c r="AQ27" s="41">
        <f t="shared" si="24"/>
        <v>0</v>
      </c>
      <c r="AR27" s="42">
        <f t="shared" si="25"/>
        <v>0</v>
      </c>
      <c r="AS27" s="42">
        <f t="shared" si="26"/>
        <v>0</v>
      </c>
      <c r="AT27" s="43">
        <f t="shared" si="27"/>
        <v>0</v>
      </c>
      <c r="AU27" s="44">
        <f>SUM(AQ27:AT27)</f>
        <v>0</v>
      </c>
      <c r="AV27" s="45">
        <f t="shared" si="35"/>
        <v>0</v>
      </c>
      <c r="AW27" s="45">
        <f t="shared" si="28"/>
        <v>0</v>
      </c>
      <c r="AX27" s="42">
        <f t="shared" si="29"/>
        <v>0</v>
      </c>
      <c r="AY27" s="42">
        <f t="shared" si="30"/>
        <v>0</v>
      </c>
      <c r="AZ27" s="42">
        <f t="shared" si="31"/>
        <v>0</v>
      </c>
      <c r="BA27" s="43">
        <f t="shared" si="32"/>
        <v>0</v>
      </c>
      <c r="BB27" s="72">
        <f t="shared" si="36"/>
        <v>0</v>
      </c>
      <c r="BD27" s="160"/>
      <c r="BE27" s="2"/>
      <c r="BF27" s="54"/>
      <c r="BG27" s="55"/>
    </row>
    <row r="28" spans="1:59" x14ac:dyDescent="0.2">
      <c r="A28" s="154"/>
      <c r="B28" s="39">
        <v>4</v>
      </c>
      <c r="C28" s="120"/>
      <c r="D28" s="121"/>
      <c r="E28" s="121"/>
      <c r="F28" s="122"/>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4"/>
      <c r="AK28" s="125">
        <f>COUNTA(F28:AJ28)</f>
        <v>0</v>
      </c>
      <c r="AL28" s="143">
        <f t="shared" si="37"/>
        <v>0</v>
      </c>
      <c r="AM28" s="40">
        <f t="shared" si="33"/>
        <v>0</v>
      </c>
      <c r="AN28" s="40">
        <f t="shared" si="34"/>
        <v>0</v>
      </c>
      <c r="AO28" s="40">
        <f t="shared" si="38"/>
        <v>0</v>
      </c>
      <c r="AP28" s="40">
        <f t="shared" si="23"/>
        <v>0</v>
      </c>
      <c r="AQ28" s="41">
        <f t="shared" si="24"/>
        <v>0</v>
      </c>
      <c r="AR28" s="42">
        <f t="shared" si="25"/>
        <v>0</v>
      </c>
      <c r="AS28" s="42">
        <f t="shared" si="26"/>
        <v>0</v>
      </c>
      <c r="AT28" s="43">
        <f t="shared" si="27"/>
        <v>0</v>
      </c>
      <c r="AU28" s="44">
        <f>SUM(AQ28:AT28)</f>
        <v>0</v>
      </c>
      <c r="AV28" s="45">
        <f t="shared" si="35"/>
        <v>0</v>
      </c>
      <c r="AW28" s="45">
        <f t="shared" si="28"/>
        <v>0</v>
      </c>
      <c r="AX28" s="42">
        <f t="shared" si="29"/>
        <v>0</v>
      </c>
      <c r="AY28" s="42">
        <f t="shared" si="30"/>
        <v>0</v>
      </c>
      <c r="AZ28" s="42">
        <f t="shared" si="31"/>
        <v>0</v>
      </c>
      <c r="BA28" s="43">
        <f t="shared" si="32"/>
        <v>0</v>
      </c>
      <c r="BB28" s="72">
        <f t="shared" si="36"/>
        <v>0</v>
      </c>
      <c r="BD28" s="160"/>
      <c r="BE28" s="2"/>
      <c r="BF28" s="54"/>
      <c r="BG28" s="55"/>
    </row>
    <row r="29" spans="1:59" x14ac:dyDescent="0.2">
      <c r="A29" s="154"/>
      <c r="B29" s="46">
        <v>5</v>
      </c>
      <c r="C29" s="126"/>
      <c r="D29" s="127"/>
      <c r="E29" s="127"/>
      <c r="F29" s="128"/>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30"/>
      <c r="AK29" s="125">
        <f t="shared" ref="AK29:AK39" si="39">COUNTA(F29:AJ29)</f>
        <v>0</v>
      </c>
      <c r="AL29" s="142">
        <f t="shared" si="37"/>
        <v>0</v>
      </c>
      <c r="AM29" s="40">
        <f t="shared" si="33"/>
        <v>0</v>
      </c>
      <c r="AN29" s="40">
        <f t="shared" si="34"/>
        <v>0</v>
      </c>
      <c r="AO29" s="40">
        <f t="shared" si="38"/>
        <v>0</v>
      </c>
      <c r="AP29" s="40">
        <f t="shared" si="23"/>
        <v>0</v>
      </c>
      <c r="AQ29" s="41">
        <f t="shared" si="24"/>
        <v>0</v>
      </c>
      <c r="AR29" s="42">
        <f t="shared" si="25"/>
        <v>0</v>
      </c>
      <c r="AS29" s="42">
        <f t="shared" si="26"/>
        <v>0</v>
      </c>
      <c r="AT29" s="43">
        <f t="shared" si="27"/>
        <v>0</v>
      </c>
      <c r="AU29" s="44">
        <f t="shared" ref="AU29:AU39" si="40">SUM(AQ29:AT29)</f>
        <v>0</v>
      </c>
      <c r="AV29" s="45">
        <f t="shared" si="35"/>
        <v>0</v>
      </c>
      <c r="AW29" s="45">
        <f t="shared" si="28"/>
        <v>0</v>
      </c>
      <c r="AX29" s="42">
        <f t="shared" si="29"/>
        <v>0</v>
      </c>
      <c r="AY29" s="42">
        <f t="shared" si="30"/>
        <v>0</v>
      </c>
      <c r="AZ29" s="42">
        <f t="shared" si="31"/>
        <v>0</v>
      </c>
      <c r="BA29" s="43">
        <f t="shared" si="32"/>
        <v>0</v>
      </c>
      <c r="BB29" s="72">
        <f t="shared" si="36"/>
        <v>0</v>
      </c>
      <c r="BD29" s="160"/>
      <c r="BE29" s="2"/>
      <c r="BF29" s="54"/>
      <c r="BG29" s="55"/>
    </row>
    <row r="30" spans="1:59" x14ac:dyDescent="0.2">
      <c r="A30" s="154"/>
      <c r="B30" s="29">
        <v>6</v>
      </c>
      <c r="C30" s="131"/>
      <c r="D30" s="132"/>
      <c r="E30" s="132"/>
      <c r="F30" s="133"/>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5"/>
      <c r="AK30" s="136">
        <f t="shared" si="39"/>
        <v>0</v>
      </c>
      <c r="AL30" s="141">
        <f>AM30</f>
        <v>0</v>
      </c>
      <c r="AM30" s="30">
        <f t="shared" si="33"/>
        <v>0</v>
      </c>
      <c r="AN30" s="30">
        <f t="shared" si="34"/>
        <v>0</v>
      </c>
      <c r="AO30" s="30">
        <f t="shared" si="38"/>
        <v>0</v>
      </c>
      <c r="AP30" s="30">
        <f t="shared" si="23"/>
        <v>0</v>
      </c>
      <c r="AQ30" s="31">
        <f t="shared" si="24"/>
        <v>0</v>
      </c>
      <c r="AR30" s="32">
        <f t="shared" si="25"/>
        <v>0</v>
      </c>
      <c r="AS30" s="32">
        <f t="shared" si="26"/>
        <v>0</v>
      </c>
      <c r="AT30" s="33">
        <f t="shared" si="27"/>
        <v>0</v>
      </c>
      <c r="AU30" s="34">
        <f t="shared" si="40"/>
        <v>0</v>
      </c>
      <c r="AV30" s="35">
        <f t="shared" si="35"/>
        <v>0</v>
      </c>
      <c r="AW30" s="35">
        <f t="shared" si="28"/>
        <v>0</v>
      </c>
      <c r="AX30" s="32">
        <f t="shared" si="29"/>
        <v>0</v>
      </c>
      <c r="AY30" s="32">
        <f t="shared" si="30"/>
        <v>0</v>
      </c>
      <c r="AZ30" s="32">
        <f t="shared" si="31"/>
        <v>0</v>
      </c>
      <c r="BA30" s="33">
        <f t="shared" si="32"/>
        <v>0</v>
      </c>
      <c r="BB30" s="73">
        <f t="shared" si="36"/>
        <v>0</v>
      </c>
      <c r="BD30" s="160"/>
      <c r="BE30" s="2"/>
      <c r="BF30" s="54"/>
      <c r="BG30" s="55"/>
    </row>
    <row r="31" spans="1:59" x14ac:dyDescent="0.2">
      <c r="A31" s="154"/>
      <c r="B31" s="39">
        <v>7</v>
      </c>
      <c r="C31" s="120"/>
      <c r="D31" s="121"/>
      <c r="E31" s="121"/>
      <c r="F31" s="122"/>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4"/>
      <c r="AK31" s="125">
        <f t="shared" si="39"/>
        <v>0</v>
      </c>
      <c r="AL31" s="143">
        <f t="shared" ref="AL31:AL34" si="41">AM31</f>
        <v>0</v>
      </c>
      <c r="AM31" s="40">
        <f t="shared" si="33"/>
        <v>0</v>
      </c>
      <c r="AN31" s="40">
        <f t="shared" si="34"/>
        <v>0</v>
      </c>
      <c r="AO31" s="40">
        <f t="shared" si="38"/>
        <v>0</v>
      </c>
      <c r="AP31" s="40">
        <f t="shared" si="23"/>
        <v>0</v>
      </c>
      <c r="AQ31" s="41">
        <f t="shared" si="24"/>
        <v>0</v>
      </c>
      <c r="AR31" s="42">
        <f t="shared" si="25"/>
        <v>0</v>
      </c>
      <c r="AS31" s="42">
        <f t="shared" si="26"/>
        <v>0</v>
      </c>
      <c r="AT31" s="43">
        <f t="shared" si="27"/>
        <v>0</v>
      </c>
      <c r="AU31" s="44">
        <f t="shared" si="40"/>
        <v>0</v>
      </c>
      <c r="AV31" s="45">
        <f t="shared" si="35"/>
        <v>0</v>
      </c>
      <c r="AW31" s="45">
        <f t="shared" si="28"/>
        <v>0</v>
      </c>
      <c r="AX31" s="42">
        <f t="shared" si="29"/>
        <v>0</v>
      </c>
      <c r="AY31" s="42">
        <f t="shared" si="30"/>
        <v>0</v>
      </c>
      <c r="AZ31" s="42">
        <f t="shared" si="31"/>
        <v>0</v>
      </c>
      <c r="BA31" s="43">
        <f t="shared" si="32"/>
        <v>0</v>
      </c>
      <c r="BB31" s="72">
        <f t="shared" si="36"/>
        <v>0</v>
      </c>
      <c r="BD31" s="160"/>
      <c r="BE31" s="2"/>
      <c r="BF31" s="54"/>
      <c r="BG31" s="55"/>
    </row>
    <row r="32" spans="1:59" x14ac:dyDescent="0.2">
      <c r="A32" s="154"/>
      <c r="B32" s="39">
        <v>8</v>
      </c>
      <c r="C32" s="120"/>
      <c r="D32" s="121"/>
      <c r="E32" s="121"/>
      <c r="F32" s="122"/>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4"/>
      <c r="AK32" s="125">
        <f t="shared" si="39"/>
        <v>0</v>
      </c>
      <c r="AL32" s="143">
        <f t="shared" si="41"/>
        <v>0</v>
      </c>
      <c r="AM32" s="40">
        <f t="shared" si="33"/>
        <v>0</v>
      </c>
      <c r="AN32" s="40">
        <f t="shared" si="34"/>
        <v>0</v>
      </c>
      <c r="AO32" s="40">
        <f t="shared" si="38"/>
        <v>0</v>
      </c>
      <c r="AP32" s="40">
        <f t="shared" si="23"/>
        <v>0</v>
      </c>
      <c r="AQ32" s="41">
        <f t="shared" si="24"/>
        <v>0</v>
      </c>
      <c r="AR32" s="42">
        <f t="shared" si="25"/>
        <v>0</v>
      </c>
      <c r="AS32" s="42">
        <f t="shared" si="26"/>
        <v>0</v>
      </c>
      <c r="AT32" s="43">
        <f t="shared" si="27"/>
        <v>0</v>
      </c>
      <c r="AU32" s="44">
        <f t="shared" si="40"/>
        <v>0</v>
      </c>
      <c r="AV32" s="45">
        <f t="shared" si="35"/>
        <v>0</v>
      </c>
      <c r="AW32" s="45">
        <f t="shared" si="28"/>
        <v>0</v>
      </c>
      <c r="AX32" s="42">
        <f t="shared" si="29"/>
        <v>0</v>
      </c>
      <c r="AY32" s="42">
        <f t="shared" si="30"/>
        <v>0</v>
      </c>
      <c r="AZ32" s="42">
        <f t="shared" si="31"/>
        <v>0</v>
      </c>
      <c r="BA32" s="43">
        <f t="shared" si="32"/>
        <v>0</v>
      </c>
      <c r="BB32" s="72">
        <f t="shared" si="36"/>
        <v>0</v>
      </c>
      <c r="BD32" s="160"/>
      <c r="BE32" s="2"/>
      <c r="BF32" s="54"/>
      <c r="BG32" s="55"/>
    </row>
    <row r="33" spans="1:59" x14ac:dyDescent="0.2">
      <c r="A33" s="154"/>
      <c r="B33" s="39">
        <v>9</v>
      </c>
      <c r="C33" s="120"/>
      <c r="D33" s="121"/>
      <c r="E33" s="121"/>
      <c r="F33" s="122"/>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4"/>
      <c r="AK33" s="125">
        <f t="shared" si="39"/>
        <v>0</v>
      </c>
      <c r="AL33" s="143">
        <f t="shared" si="41"/>
        <v>0</v>
      </c>
      <c r="AM33" s="40">
        <f t="shared" si="33"/>
        <v>0</v>
      </c>
      <c r="AN33" s="40">
        <f t="shared" si="34"/>
        <v>0</v>
      </c>
      <c r="AO33" s="40">
        <f t="shared" si="38"/>
        <v>0</v>
      </c>
      <c r="AP33" s="40">
        <f t="shared" si="23"/>
        <v>0</v>
      </c>
      <c r="AQ33" s="41">
        <f t="shared" si="24"/>
        <v>0</v>
      </c>
      <c r="AR33" s="42">
        <f t="shared" si="25"/>
        <v>0</v>
      </c>
      <c r="AS33" s="42">
        <f t="shared" si="26"/>
        <v>0</v>
      </c>
      <c r="AT33" s="43">
        <f t="shared" si="27"/>
        <v>0</v>
      </c>
      <c r="AU33" s="44">
        <f t="shared" si="40"/>
        <v>0</v>
      </c>
      <c r="AV33" s="45">
        <f t="shared" si="35"/>
        <v>0</v>
      </c>
      <c r="AW33" s="45">
        <f t="shared" si="28"/>
        <v>0</v>
      </c>
      <c r="AX33" s="42">
        <f t="shared" si="29"/>
        <v>0</v>
      </c>
      <c r="AY33" s="42">
        <f t="shared" si="30"/>
        <v>0</v>
      </c>
      <c r="AZ33" s="42">
        <f t="shared" si="31"/>
        <v>0</v>
      </c>
      <c r="BA33" s="43">
        <f t="shared" si="32"/>
        <v>0</v>
      </c>
      <c r="BB33" s="72">
        <f t="shared" si="36"/>
        <v>0</v>
      </c>
      <c r="BD33" s="160"/>
      <c r="BE33" s="2"/>
      <c r="BF33" s="54"/>
      <c r="BG33" s="55"/>
    </row>
    <row r="34" spans="1:59" x14ac:dyDescent="0.2">
      <c r="A34" s="154"/>
      <c r="B34" s="46">
        <v>10</v>
      </c>
      <c r="C34" s="126"/>
      <c r="D34" s="127"/>
      <c r="E34" s="127"/>
      <c r="F34" s="128"/>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30"/>
      <c r="AK34" s="125">
        <f t="shared" si="39"/>
        <v>0</v>
      </c>
      <c r="AL34" s="142">
        <f t="shared" si="41"/>
        <v>0</v>
      </c>
      <c r="AM34" s="40">
        <f t="shared" si="33"/>
        <v>0</v>
      </c>
      <c r="AN34" s="40">
        <f t="shared" si="34"/>
        <v>0</v>
      </c>
      <c r="AO34" s="40">
        <f t="shared" si="38"/>
        <v>0</v>
      </c>
      <c r="AP34" s="40">
        <f t="shared" si="23"/>
        <v>0</v>
      </c>
      <c r="AQ34" s="41">
        <f t="shared" si="24"/>
        <v>0</v>
      </c>
      <c r="AR34" s="42">
        <f t="shared" si="25"/>
        <v>0</v>
      </c>
      <c r="AS34" s="42">
        <f t="shared" si="26"/>
        <v>0</v>
      </c>
      <c r="AT34" s="43">
        <f t="shared" si="27"/>
        <v>0</v>
      </c>
      <c r="AU34" s="44">
        <f t="shared" si="40"/>
        <v>0</v>
      </c>
      <c r="AV34" s="45">
        <f t="shared" si="35"/>
        <v>0</v>
      </c>
      <c r="AW34" s="45">
        <f t="shared" si="28"/>
        <v>0</v>
      </c>
      <c r="AX34" s="42">
        <f t="shared" si="29"/>
        <v>0</v>
      </c>
      <c r="AY34" s="42">
        <f t="shared" si="30"/>
        <v>0</v>
      </c>
      <c r="AZ34" s="42">
        <f t="shared" si="31"/>
        <v>0</v>
      </c>
      <c r="BA34" s="43">
        <f t="shared" si="32"/>
        <v>0</v>
      </c>
      <c r="BB34" s="72">
        <f t="shared" si="36"/>
        <v>0</v>
      </c>
    </row>
    <row r="35" spans="1:59" x14ac:dyDescent="0.2">
      <c r="A35" s="154"/>
      <c r="B35" s="29">
        <v>11</v>
      </c>
      <c r="C35" s="131"/>
      <c r="D35" s="132"/>
      <c r="E35" s="132"/>
      <c r="F35" s="133"/>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5"/>
      <c r="AK35" s="136">
        <f t="shared" si="39"/>
        <v>0</v>
      </c>
      <c r="AL35" s="30">
        <f>AM35</f>
        <v>0</v>
      </c>
      <c r="AM35" s="30">
        <f t="shared" si="33"/>
        <v>0</v>
      </c>
      <c r="AN35" s="30">
        <f t="shared" si="34"/>
        <v>0</v>
      </c>
      <c r="AO35" s="30">
        <f t="shared" si="38"/>
        <v>0</v>
      </c>
      <c r="AP35" s="30">
        <f t="shared" si="23"/>
        <v>0</v>
      </c>
      <c r="AQ35" s="31">
        <f t="shared" si="24"/>
        <v>0</v>
      </c>
      <c r="AR35" s="32">
        <f t="shared" si="25"/>
        <v>0</v>
      </c>
      <c r="AS35" s="32">
        <f t="shared" si="26"/>
        <v>0</v>
      </c>
      <c r="AT35" s="33">
        <f t="shared" si="27"/>
        <v>0</v>
      </c>
      <c r="AU35" s="34">
        <f t="shared" si="40"/>
        <v>0</v>
      </c>
      <c r="AV35" s="35">
        <f t="shared" si="35"/>
        <v>0</v>
      </c>
      <c r="AW35" s="35">
        <f t="shared" si="28"/>
        <v>0</v>
      </c>
      <c r="AX35" s="32">
        <f t="shared" si="29"/>
        <v>0</v>
      </c>
      <c r="AY35" s="32">
        <f t="shared" si="30"/>
        <v>0</v>
      </c>
      <c r="AZ35" s="32">
        <f t="shared" si="31"/>
        <v>0</v>
      </c>
      <c r="BA35" s="33">
        <f t="shared" si="32"/>
        <v>0</v>
      </c>
      <c r="BB35" s="73">
        <f t="shared" si="36"/>
        <v>0</v>
      </c>
    </row>
    <row r="36" spans="1:59" x14ac:dyDescent="0.2">
      <c r="A36" s="154"/>
      <c r="B36" s="39">
        <v>12</v>
      </c>
      <c r="C36" s="120"/>
      <c r="D36" s="121"/>
      <c r="E36" s="121"/>
      <c r="F36" s="122"/>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4"/>
      <c r="AK36" s="125">
        <f t="shared" si="39"/>
        <v>0</v>
      </c>
      <c r="AL36" s="145">
        <f t="shared" ref="AL36:AL39" si="42">AM36</f>
        <v>0</v>
      </c>
      <c r="AM36" s="40">
        <f t="shared" si="33"/>
        <v>0</v>
      </c>
      <c r="AN36" s="40">
        <f t="shared" si="34"/>
        <v>0</v>
      </c>
      <c r="AO36" s="40">
        <f t="shared" si="38"/>
        <v>0</v>
      </c>
      <c r="AP36" s="40">
        <f t="shared" si="23"/>
        <v>0</v>
      </c>
      <c r="AQ36" s="41">
        <f t="shared" si="24"/>
        <v>0</v>
      </c>
      <c r="AR36" s="42">
        <f t="shared" si="25"/>
        <v>0</v>
      </c>
      <c r="AS36" s="42">
        <f t="shared" si="26"/>
        <v>0</v>
      </c>
      <c r="AT36" s="43">
        <f t="shared" si="27"/>
        <v>0</v>
      </c>
      <c r="AU36" s="44">
        <f t="shared" si="40"/>
        <v>0</v>
      </c>
      <c r="AV36" s="45">
        <f t="shared" si="35"/>
        <v>0</v>
      </c>
      <c r="AW36" s="45">
        <f t="shared" si="28"/>
        <v>0</v>
      </c>
      <c r="AX36" s="42">
        <f t="shared" si="29"/>
        <v>0</v>
      </c>
      <c r="AY36" s="42">
        <f t="shared" si="30"/>
        <v>0</v>
      </c>
      <c r="AZ36" s="42">
        <f t="shared" si="31"/>
        <v>0</v>
      </c>
      <c r="BA36" s="43">
        <f t="shared" si="32"/>
        <v>0</v>
      </c>
      <c r="BB36" s="72">
        <f t="shared" si="36"/>
        <v>0</v>
      </c>
    </row>
    <row r="37" spans="1:59" x14ac:dyDescent="0.2">
      <c r="A37" s="154"/>
      <c r="B37" s="39">
        <v>13</v>
      </c>
      <c r="C37" s="120"/>
      <c r="D37" s="121"/>
      <c r="E37" s="121"/>
      <c r="F37" s="122"/>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4"/>
      <c r="AK37" s="125">
        <f t="shared" si="39"/>
        <v>0</v>
      </c>
      <c r="AL37" s="143">
        <f t="shared" si="42"/>
        <v>0</v>
      </c>
      <c r="AM37" s="40">
        <f t="shared" si="33"/>
        <v>0</v>
      </c>
      <c r="AN37" s="40">
        <f t="shared" si="34"/>
        <v>0</v>
      </c>
      <c r="AO37" s="40">
        <f t="shared" si="38"/>
        <v>0</v>
      </c>
      <c r="AP37" s="40">
        <f t="shared" si="23"/>
        <v>0</v>
      </c>
      <c r="AQ37" s="41">
        <f t="shared" si="24"/>
        <v>0</v>
      </c>
      <c r="AR37" s="42">
        <f t="shared" si="25"/>
        <v>0</v>
      </c>
      <c r="AS37" s="42">
        <f t="shared" si="26"/>
        <v>0</v>
      </c>
      <c r="AT37" s="43">
        <f t="shared" si="27"/>
        <v>0</v>
      </c>
      <c r="AU37" s="44">
        <f t="shared" si="40"/>
        <v>0</v>
      </c>
      <c r="AV37" s="45">
        <f t="shared" si="35"/>
        <v>0</v>
      </c>
      <c r="AW37" s="45">
        <f t="shared" si="28"/>
        <v>0</v>
      </c>
      <c r="AX37" s="42">
        <f t="shared" si="29"/>
        <v>0</v>
      </c>
      <c r="AY37" s="42">
        <f t="shared" si="30"/>
        <v>0</v>
      </c>
      <c r="AZ37" s="42">
        <f t="shared" si="31"/>
        <v>0</v>
      </c>
      <c r="BA37" s="43">
        <f t="shared" si="32"/>
        <v>0</v>
      </c>
      <c r="BB37" s="72">
        <f t="shared" si="36"/>
        <v>0</v>
      </c>
    </row>
    <row r="38" spans="1:59" x14ac:dyDescent="0.2">
      <c r="A38" s="154"/>
      <c r="B38" s="39">
        <v>14</v>
      </c>
      <c r="C38" s="120"/>
      <c r="D38" s="121"/>
      <c r="E38" s="121"/>
      <c r="F38" s="122"/>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4"/>
      <c r="AK38" s="125">
        <f t="shared" si="39"/>
        <v>0</v>
      </c>
      <c r="AL38" s="40">
        <f t="shared" si="42"/>
        <v>0</v>
      </c>
      <c r="AM38" s="40">
        <f t="shared" si="33"/>
        <v>0</v>
      </c>
      <c r="AN38" s="40">
        <f t="shared" si="34"/>
        <v>0</v>
      </c>
      <c r="AO38" s="40">
        <f t="shared" si="38"/>
        <v>0</v>
      </c>
      <c r="AP38" s="40">
        <f t="shared" si="23"/>
        <v>0</v>
      </c>
      <c r="AQ38" s="41">
        <f t="shared" si="24"/>
        <v>0</v>
      </c>
      <c r="AR38" s="42">
        <f t="shared" si="25"/>
        <v>0</v>
      </c>
      <c r="AS38" s="42">
        <f t="shared" si="26"/>
        <v>0</v>
      </c>
      <c r="AT38" s="43">
        <f t="shared" si="27"/>
        <v>0</v>
      </c>
      <c r="AU38" s="44">
        <f t="shared" si="40"/>
        <v>0</v>
      </c>
      <c r="AV38" s="45">
        <f t="shared" si="35"/>
        <v>0</v>
      </c>
      <c r="AW38" s="45">
        <f t="shared" si="28"/>
        <v>0</v>
      </c>
      <c r="AX38" s="42">
        <f t="shared" si="29"/>
        <v>0</v>
      </c>
      <c r="AY38" s="42">
        <f t="shared" si="30"/>
        <v>0</v>
      </c>
      <c r="AZ38" s="42">
        <f t="shared" si="31"/>
        <v>0</v>
      </c>
      <c r="BA38" s="43">
        <f t="shared" si="32"/>
        <v>0</v>
      </c>
      <c r="BB38" s="72">
        <f t="shared" si="36"/>
        <v>0</v>
      </c>
      <c r="BC38" s="47"/>
    </row>
    <row r="39" spans="1:59" ht="20.5" thickBot="1" x14ac:dyDescent="0.25">
      <c r="A39" s="154"/>
      <c r="B39" s="46">
        <v>15</v>
      </c>
      <c r="C39" s="126"/>
      <c r="D39" s="127"/>
      <c r="E39" s="127"/>
      <c r="F39" s="128"/>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30"/>
      <c r="AK39" s="125">
        <f t="shared" si="39"/>
        <v>0</v>
      </c>
      <c r="AL39" s="145">
        <f t="shared" si="42"/>
        <v>0</v>
      </c>
      <c r="AM39" s="40">
        <f t="shared" si="33"/>
        <v>0</v>
      </c>
      <c r="AN39" s="40">
        <f t="shared" si="34"/>
        <v>0</v>
      </c>
      <c r="AO39" s="40">
        <f t="shared" si="38"/>
        <v>0</v>
      </c>
      <c r="AP39" s="40">
        <f t="shared" si="23"/>
        <v>0</v>
      </c>
      <c r="AQ39" s="41">
        <f t="shared" si="24"/>
        <v>0</v>
      </c>
      <c r="AR39" s="42">
        <f t="shared" si="25"/>
        <v>0</v>
      </c>
      <c r="AS39" s="42">
        <f t="shared" si="26"/>
        <v>0</v>
      </c>
      <c r="AT39" s="43">
        <f t="shared" si="27"/>
        <v>0</v>
      </c>
      <c r="AU39" s="44">
        <f t="shared" si="40"/>
        <v>0</v>
      </c>
      <c r="AV39" s="45">
        <f t="shared" si="35"/>
        <v>0</v>
      </c>
      <c r="AW39" s="45">
        <f t="shared" si="28"/>
        <v>0</v>
      </c>
      <c r="AX39" s="42">
        <f t="shared" si="29"/>
        <v>0</v>
      </c>
      <c r="AY39" s="42">
        <f t="shared" si="30"/>
        <v>0</v>
      </c>
      <c r="AZ39" s="42">
        <f t="shared" si="31"/>
        <v>0</v>
      </c>
      <c r="BA39" s="43">
        <f t="shared" si="32"/>
        <v>0</v>
      </c>
      <c r="BB39" s="72">
        <f t="shared" si="36"/>
        <v>0</v>
      </c>
      <c r="BC39" s="47"/>
    </row>
    <row r="40" spans="1:59" ht="21" thickTop="1" thickBot="1" x14ac:dyDescent="0.25">
      <c r="A40" s="155"/>
      <c r="B40" s="161" t="s">
        <v>62</v>
      </c>
      <c r="C40" s="162"/>
      <c r="D40" s="162"/>
      <c r="E40" s="162"/>
      <c r="F40" s="74">
        <f>COUNTA(F25:F39)</f>
        <v>0</v>
      </c>
      <c r="G40" s="74">
        <f t="shared" ref="G40:AJ40" si="43">COUNTA(G25:G39)</f>
        <v>0</v>
      </c>
      <c r="H40" s="74">
        <f t="shared" si="43"/>
        <v>0</v>
      </c>
      <c r="I40" s="74">
        <f t="shared" si="43"/>
        <v>0</v>
      </c>
      <c r="J40" s="74">
        <f t="shared" si="43"/>
        <v>0</v>
      </c>
      <c r="K40" s="74">
        <f t="shared" si="43"/>
        <v>0</v>
      </c>
      <c r="L40" s="74">
        <f t="shared" si="43"/>
        <v>0</v>
      </c>
      <c r="M40" s="74">
        <f t="shared" si="43"/>
        <v>0</v>
      </c>
      <c r="N40" s="74">
        <f t="shared" si="43"/>
        <v>0</v>
      </c>
      <c r="O40" s="74">
        <f t="shared" si="43"/>
        <v>0</v>
      </c>
      <c r="P40" s="74">
        <f t="shared" si="43"/>
        <v>0</v>
      </c>
      <c r="Q40" s="74">
        <f t="shared" si="43"/>
        <v>0</v>
      </c>
      <c r="R40" s="74">
        <f t="shared" si="43"/>
        <v>0</v>
      </c>
      <c r="S40" s="74">
        <f t="shared" si="43"/>
        <v>0</v>
      </c>
      <c r="T40" s="74">
        <f t="shared" si="43"/>
        <v>0</v>
      </c>
      <c r="U40" s="74">
        <f t="shared" si="43"/>
        <v>0</v>
      </c>
      <c r="V40" s="74">
        <f t="shared" si="43"/>
        <v>0</v>
      </c>
      <c r="W40" s="74">
        <f t="shared" si="43"/>
        <v>0</v>
      </c>
      <c r="X40" s="74">
        <f t="shared" si="43"/>
        <v>0</v>
      </c>
      <c r="Y40" s="74">
        <f t="shared" si="43"/>
        <v>0</v>
      </c>
      <c r="Z40" s="74">
        <f t="shared" si="43"/>
        <v>0</v>
      </c>
      <c r="AA40" s="74">
        <f t="shared" si="43"/>
        <v>0</v>
      </c>
      <c r="AB40" s="74">
        <f t="shared" si="43"/>
        <v>0</v>
      </c>
      <c r="AC40" s="74">
        <f t="shared" si="43"/>
        <v>0</v>
      </c>
      <c r="AD40" s="74">
        <f t="shared" si="43"/>
        <v>0</v>
      </c>
      <c r="AE40" s="74">
        <f t="shared" si="43"/>
        <v>0</v>
      </c>
      <c r="AF40" s="74">
        <f t="shared" si="43"/>
        <v>0</v>
      </c>
      <c r="AG40" s="74">
        <f t="shared" si="43"/>
        <v>0</v>
      </c>
      <c r="AH40" s="74">
        <f t="shared" si="43"/>
        <v>0</v>
      </c>
      <c r="AI40" s="74">
        <f t="shared" si="43"/>
        <v>0</v>
      </c>
      <c r="AJ40" s="74">
        <f t="shared" si="43"/>
        <v>0</v>
      </c>
      <c r="AK40" s="74">
        <f>SUM(AK25:AK39)</f>
        <v>0</v>
      </c>
      <c r="AL40" s="148">
        <f t="shared" ref="AL40" si="44">SUM(AL25:AL39)</f>
        <v>0</v>
      </c>
      <c r="AM40" s="75">
        <f t="shared" ref="AM40:BB40" si="45">SUM(AM25:AM39)</f>
        <v>0</v>
      </c>
      <c r="AN40" s="75">
        <f t="shared" si="45"/>
        <v>0</v>
      </c>
      <c r="AO40" s="75">
        <f t="shared" si="45"/>
        <v>0</v>
      </c>
      <c r="AP40" s="75">
        <f t="shared" si="45"/>
        <v>0</v>
      </c>
      <c r="AQ40" s="76">
        <f t="shared" si="45"/>
        <v>0</v>
      </c>
      <c r="AR40" s="76">
        <f t="shared" si="45"/>
        <v>0</v>
      </c>
      <c r="AS40" s="76">
        <f t="shared" si="45"/>
        <v>0</v>
      </c>
      <c r="AT40" s="76">
        <f t="shared" si="45"/>
        <v>0</v>
      </c>
      <c r="AU40" s="76">
        <f t="shared" si="45"/>
        <v>0</v>
      </c>
      <c r="AV40" s="76">
        <f t="shared" si="45"/>
        <v>0</v>
      </c>
      <c r="AW40" s="76">
        <f t="shared" si="45"/>
        <v>0</v>
      </c>
      <c r="AX40" s="76">
        <f t="shared" si="45"/>
        <v>0</v>
      </c>
      <c r="AY40" s="76">
        <f t="shared" si="45"/>
        <v>0</v>
      </c>
      <c r="AZ40" s="76">
        <f t="shared" si="45"/>
        <v>0</v>
      </c>
      <c r="BA40" s="76">
        <f t="shared" si="45"/>
        <v>0</v>
      </c>
      <c r="BB40" s="77">
        <f t="shared" si="45"/>
        <v>0</v>
      </c>
      <c r="BC40" s="47"/>
    </row>
    <row r="41" spans="1:59" x14ac:dyDescent="0.2">
      <c r="A41" s="153" t="s">
        <v>74</v>
      </c>
      <c r="B41" s="64">
        <v>1</v>
      </c>
      <c r="C41" s="114"/>
      <c r="D41" s="115"/>
      <c r="E41" s="115"/>
      <c r="F41" s="116"/>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c r="AK41" s="119">
        <f>COUNTA(F41:AJ41)</f>
        <v>0</v>
      </c>
      <c r="AL41" s="65">
        <f>AM41</f>
        <v>0</v>
      </c>
      <c r="AM41" s="65">
        <f>AO41-AN41</f>
        <v>0</v>
      </c>
      <c r="AN41" s="65">
        <f>SUM(AT41*BG$12,AZ41*BG$16,BA41*BG$17)</f>
        <v>0</v>
      </c>
      <c r="AO41" s="65">
        <f>SUM(AQ41*BF$9,AR41*BF$10,AS41*BF$11,AT41*BF$12,AV41*BF$13,AW41*BF$13,AX41*BF$14,AY41*BF$15,AZ41*BF$16,BA41*BF$17)</f>
        <v>0</v>
      </c>
      <c r="AP41" s="65">
        <f t="shared" ref="AP41:AP55" si="46">(AU41*3000+BB41*3000)</f>
        <v>0</v>
      </c>
      <c r="AQ41" s="66">
        <f t="shared" ref="AQ41:AQ55" si="47">IF(D41=0,COUNTIF(F41:AJ41,"1"),0)</f>
        <v>0</v>
      </c>
      <c r="AR41" s="67">
        <f t="shared" ref="AR41:AR55" si="48">IF(D41=0,COUNTIF(F41:AJ41,"2"),0)</f>
        <v>0</v>
      </c>
      <c r="AS41" s="67">
        <f t="shared" ref="AS41:AS55" si="49">IF(D41=0,COUNTIF(F41:AJ41,"3"),0)</f>
        <v>0</v>
      </c>
      <c r="AT41" s="68">
        <f t="shared" ref="AT41:AT55" si="50">IF(D41=0,COUNTIF(F41:AJ41,"4"),0)</f>
        <v>0</v>
      </c>
      <c r="AU41" s="69">
        <f>SUM(AQ41:AT41)</f>
        <v>0</v>
      </c>
      <c r="AV41" s="70">
        <f>IF(D41&gt;=1,COUNTIF(F41:AJ41,"1"),0)</f>
        <v>0</v>
      </c>
      <c r="AW41" s="70">
        <f>IF(D41&gt;=1,COUNTIF(F41:AJ41,"2"),0)</f>
        <v>0</v>
      </c>
      <c r="AX41" s="67">
        <f t="shared" ref="AX41:AX55" si="51">IF(D41&gt;=1,COUNTIF(F41:AJ41,"3"),0)</f>
        <v>0</v>
      </c>
      <c r="AY41" s="67">
        <f t="shared" ref="AY41:AY55" si="52">IF(D41&gt;=1,COUNTIF(F41:AJ41,"4"),0)</f>
        <v>0</v>
      </c>
      <c r="AZ41" s="67">
        <f t="shared" ref="AZ41:AZ55" si="53">IF(D41&gt;=1,COUNTIF(F41:AJ41,"5"),0)</f>
        <v>0</v>
      </c>
      <c r="BA41" s="68">
        <f t="shared" ref="BA41:BA55" si="54">IF(D41&gt;=1,COUNTIF(F41:AJ41,"6"),0)</f>
        <v>0</v>
      </c>
      <c r="BB41" s="71">
        <f>SUM(AV41:BA41)</f>
        <v>0</v>
      </c>
      <c r="BD41" s="160"/>
      <c r="BE41" s="2"/>
      <c r="BF41" s="54"/>
      <c r="BG41" s="55"/>
    </row>
    <row r="42" spans="1:59" x14ac:dyDescent="0.2">
      <c r="A42" s="154"/>
      <c r="B42" s="39">
        <v>2</v>
      </c>
      <c r="C42" s="120"/>
      <c r="D42" s="121"/>
      <c r="E42" s="121"/>
      <c r="F42" s="122"/>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4"/>
      <c r="AK42" s="125">
        <f>COUNTA(F42:AJ42)</f>
        <v>0</v>
      </c>
      <c r="AL42" s="143">
        <f t="shared" ref="AL42:AL55" si="55">AM42</f>
        <v>0</v>
      </c>
      <c r="AM42" s="40">
        <f t="shared" ref="AM42:AM55" si="56">AO42-AN42</f>
        <v>0</v>
      </c>
      <c r="AN42" s="40">
        <f t="shared" ref="AN42:AN55" si="57">SUM(AT42*BG$12,AZ42*BG$16,BA42*BG$17)</f>
        <v>0</v>
      </c>
      <c r="AO42" s="40">
        <f>SUM(AQ42*BF$9,AR42*BF$10,AS42*BF$11,AT42*BF$12,AV42*BF$13,AW42*BF$13,AX42*BF$14,AY42*BF$15,AZ42*BF$16,BA42*BF$17)</f>
        <v>0</v>
      </c>
      <c r="AP42" s="40">
        <f t="shared" si="46"/>
        <v>0</v>
      </c>
      <c r="AQ42" s="41">
        <f t="shared" si="47"/>
        <v>0</v>
      </c>
      <c r="AR42" s="42">
        <f t="shared" si="48"/>
        <v>0</v>
      </c>
      <c r="AS42" s="42">
        <f t="shared" si="49"/>
        <v>0</v>
      </c>
      <c r="AT42" s="43">
        <f t="shared" si="50"/>
        <v>0</v>
      </c>
      <c r="AU42" s="44">
        <f>SUM(AQ42:AT42)</f>
        <v>0</v>
      </c>
      <c r="AV42" s="45">
        <f t="shared" ref="AV42:AV55" si="58">IF(D42&gt;=1,COUNTIF(F42:AJ42,"1"),0)</f>
        <v>0</v>
      </c>
      <c r="AW42" s="45">
        <f t="shared" ref="AW42:AW55" si="59">IF(D42&gt;=1,COUNTIF(F42:AJ42,"2"),0)</f>
        <v>0</v>
      </c>
      <c r="AX42" s="42">
        <f t="shared" si="51"/>
        <v>0</v>
      </c>
      <c r="AY42" s="42">
        <f t="shared" si="52"/>
        <v>0</v>
      </c>
      <c r="AZ42" s="42">
        <f t="shared" si="53"/>
        <v>0</v>
      </c>
      <c r="BA42" s="43">
        <f t="shared" si="54"/>
        <v>0</v>
      </c>
      <c r="BB42" s="72">
        <f t="shared" ref="BB42:BB55" si="60">SUM(AV42:BA42)</f>
        <v>0</v>
      </c>
      <c r="BD42" s="160"/>
      <c r="BE42" s="2"/>
      <c r="BF42" s="54"/>
      <c r="BG42" s="55"/>
    </row>
    <row r="43" spans="1:59" x14ac:dyDescent="0.2">
      <c r="A43" s="154"/>
      <c r="B43" s="39">
        <v>3</v>
      </c>
      <c r="C43" s="120"/>
      <c r="D43" s="121"/>
      <c r="E43" s="121"/>
      <c r="F43" s="122"/>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4"/>
      <c r="AK43" s="125">
        <f>COUNTA(F43:AJ43)</f>
        <v>0</v>
      </c>
      <c r="AL43" s="143">
        <f t="shared" si="55"/>
        <v>0</v>
      </c>
      <c r="AM43" s="40">
        <f t="shared" si="56"/>
        <v>0</v>
      </c>
      <c r="AN43" s="40">
        <f t="shared" si="57"/>
        <v>0</v>
      </c>
      <c r="AO43" s="40">
        <f t="shared" ref="AO43:AO55" si="61">SUM(AQ43*BF$9,AR43*BF$10,AS43*BF$11,AT43*BF$12,AV43*BF$13,AW43*BF$13,AX43*BF$14,AY43*BF$15,AZ43*BF$16,BA43*BF$17)</f>
        <v>0</v>
      </c>
      <c r="AP43" s="40">
        <f t="shared" si="46"/>
        <v>0</v>
      </c>
      <c r="AQ43" s="41">
        <f t="shared" si="47"/>
        <v>0</v>
      </c>
      <c r="AR43" s="42">
        <f t="shared" si="48"/>
        <v>0</v>
      </c>
      <c r="AS43" s="42">
        <f t="shared" si="49"/>
        <v>0</v>
      </c>
      <c r="AT43" s="43">
        <f t="shared" si="50"/>
        <v>0</v>
      </c>
      <c r="AU43" s="44">
        <f>SUM(AQ43:AT43)</f>
        <v>0</v>
      </c>
      <c r="AV43" s="45">
        <f t="shared" si="58"/>
        <v>0</v>
      </c>
      <c r="AW43" s="45">
        <f t="shared" si="59"/>
        <v>0</v>
      </c>
      <c r="AX43" s="42">
        <f t="shared" si="51"/>
        <v>0</v>
      </c>
      <c r="AY43" s="42">
        <f t="shared" si="52"/>
        <v>0</v>
      </c>
      <c r="AZ43" s="42">
        <f t="shared" si="53"/>
        <v>0</v>
      </c>
      <c r="BA43" s="43">
        <f t="shared" si="54"/>
        <v>0</v>
      </c>
      <c r="BB43" s="72">
        <f t="shared" si="60"/>
        <v>0</v>
      </c>
      <c r="BD43" s="160"/>
      <c r="BE43" s="2"/>
      <c r="BF43" s="54"/>
      <c r="BG43" s="55"/>
    </row>
    <row r="44" spans="1:59" x14ac:dyDescent="0.2">
      <c r="A44" s="154"/>
      <c r="B44" s="39">
        <v>4</v>
      </c>
      <c r="C44" s="120"/>
      <c r="D44" s="121"/>
      <c r="E44" s="121"/>
      <c r="F44" s="122"/>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4"/>
      <c r="AK44" s="125">
        <f>COUNTA(F44:AJ44)</f>
        <v>0</v>
      </c>
      <c r="AL44" s="40">
        <f t="shared" si="55"/>
        <v>0</v>
      </c>
      <c r="AM44" s="40">
        <f t="shared" si="56"/>
        <v>0</v>
      </c>
      <c r="AN44" s="40">
        <f t="shared" si="57"/>
        <v>0</v>
      </c>
      <c r="AO44" s="40">
        <f t="shared" si="61"/>
        <v>0</v>
      </c>
      <c r="AP44" s="40">
        <f t="shared" si="46"/>
        <v>0</v>
      </c>
      <c r="AQ44" s="41">
        <f t="shared" si="47"/>
        <v>0</v>
      </c>
      <c r="AR44" s="42">
        <f t="shared" si="48"/>
        <v>0</v>
      </c>
      <c r="AS44" s="42">
        <f t="shared" si="49"/>
        <v>0</v>
      </c>
      <c r="AT44" s="43">
        <f t="shared" si="50"/>
        <v>0</v>
      </c>
      <c r="AU44" s="44">
        <f>SUM(AQ44:AT44)</f>
        <v>0</v>
      </c>
      <c r="AV44" s="45">
        <f t="shared" si="58"/>
        <v>0</v>
      </c>
      <c r="AW44" s="45">
        <f t="shared" si="59"/>
        <v>0</v>
      </c>
      <c r="AX44" s="42">
        <f t="shared" si="51"/>
        <v>0</v>
      </c>
      <c r="AY44" s="42">
        <f t="shared" si="52"/>
        <v>0</v>
      </c>
      <c r="AZ44" s="42">
        <f t="shared" si="53"/>
        <v>0</v>
      </c>
      <c r="BA44" s="43">
        <f t="shared" si="54"/>
        <v>0</v>
      </c>
      <c r="BB44" s="72">
        <f t="shared" si="60"/>
        <v>0</v>
      </c>
      <c r="BD44" s="160"/>
      <c r="BE44" s="2"/>
      <c r="BF44" s="54"/>
      <c r="BG44" s="55"/>
    </row>
    <row r="45" spans="1:59" x14ac:dyDescent="0.2">
      <c r="A45" s="154"/>
      <c r="B45" s="46">
        <v>5</v>
      </c>
      <c r="C45" s="126"/>
      <c r="D45" s="127"/>
      <c r="E45" s="127"/>
      <c r="F45" s="128"/>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30"/>
      <c r="AK45" s="125">
        <f t="shared" ref="AK45:AK55" si="62">COUNTA(F45:AJ45)</f>
        <v>0</v>
      </c>
      <c r="AL45" s="144">
        <f t="shared" si="55"/>
        <v>0</v>
      </c>
      <c r="AM45" s="40">
        <f t="shared" si="56"/>
        <v>0</v>
      </c>
      <c r="AN45" s="40">
        <f t="shared" si="57"/>
        <v>0</v>
      </c>
      <c r="AO45" s="40">
        <f t="shared" si="61"/>
        <v>0</v>
      </c>
      <c r="AP45" s="40">
        <f t="shared" si="46"/>
        <v>0</v>
      </c>
      <c r="AQ45" s="41">
        <f t="shared" si="47"/>
        <v>0</v>
      </c>
      <c r="AR45" s="42">
        <f t="shared" si="48"/>
        <v>0</v>
      </c>
      <c r="AS45" s="42">
        <f t="shared" si="49"/>
        <v>0</v>
      </c>
      <c r="AT45" s="43">
        <f t="shared" si="50"/>
        <v>0</v>
      </c>
      <c r="AU45" s="44">
        <f t="shared" ref="AU45:AU55" si="63">SUM(AQ45:AT45)</f>
        <v>0</v>
      </c>
      <c r="AV45" s="45">
        <f t="shared" si="58"/>
        <v>0</v>
      </c>
      <c r="AW45" s="45">
        <f t="shared" si="59"/>
        <v>0</v>
      </c>
      <c r="AX45" s="42">
        <f t="shared" si="51"/>
        <v>0</v>
      </c>
      <c r="AY45" s="42">
        <f t="shared" si="52"/>
        <v>0</v>
      </c>
      <c r="AZ45" s="42">
        <f t="shared" si="53"/>
        <v>0</v>
      </c>
      <c r="BA45" s="43">
        <f t="shared" si="54"/>
        <v>0</v>
      </c>
      <c r="BB45" s="72">
        <f t="shared" si="60"/>
        <v>0</v>
      </c>
      <c r="BD45" s="160"/>
      <c r="BE45" s="2"/>
      <c r="BF45" s="54"/>
      <c r="BG45" s="55"/>
    </row>
    <row r="46" spans="1:59" x14ac:dyDescent="0.2">
      <c r="A46" s="154"/>
      <c r="B46" s="29">
        <v>6</v>
      </c>
      <c r="C46" s="131"/>
      <c r="D46" s="132"/>
      <c r="E46" s="132"/>
      <c r="F46" s="133"/>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5"/>
      <c r="AK46" s="136">
        <f t="shared" si="62"/>
        <v>0</v>
      </c>
      <c r="AL46" s="141">
        <f t="shared" si="55"/>
        <v>0</v>
      </c>
      <c r="AM46" s="30">
        <f t="shared" si="56"/>
        <v>0</v>
      </c>
      <c r="AN46" s="30">
        <f t="shared" si="57"/>
        <v>0</v>
      </c>
      <c r="AO46" s="30">
        <f t="shared" si="61"/>
        <v>0</v>
      </c>
      <c r="AP46" s="30">
        <f t="shared" si="46"/>
        <v>0</v>
      </c>
      <c r="AQ46" s="31">
        <f t="shared" si="47"/>
        <v>0</v>
      </c>
      <c r="AR46" s="32">
        <f t="shared" si="48"/>
        <v>0</v>
      </c>
      <c r="AS46" s="32">
        <f t="shared" si="49"/>
        <v>0</v>
      </c>
      <c r="AT46" s="33">
        <f t="shared" si="50"/>
        <v>0</v>
      </c>
      <c r="AU46" s="34">
        <f t="shared" si="63"/>
        <v>0</v>
      </c>
      <c r="AV46" s="35">
        <f t="shared" si="58"/>
        <v>0</v>
      </c>
      <c r="AW46" s="35">
        <f t="shared" si="59"/>
        <v>0</v>
      </c>
      <c r="AX46" s="32">
        <f t="shared" si="51"/>
        <v>0</v>
      </c>
      <c r="AY46" s="32">
        <f t="shared" si="52"/>
        <v>0</v>
      </c>
      <c r="AZ46" s="32">
        <f t="shared" si="53"/>
        <v>0</v>
      </c>
      <c r="BA46" s="33">
        <f t="shared" si="54"/>
        <v>0</v>
      </c>
      <c r="BB46" s="73">
        <f t="shared" si="60"/>
        <v>0</v>
      </c>
      <c r="BD46" s="160"/>
      <c r="BE46" s="2"/>
      <c r="BF46" s="54"/>
      <c r="BG46" s="55"/>
    </row>
    <row r="47" spans="1:59" x14ac:dyDescent="0.2">
      <c r="A47" s="154"/>
      <c r="B47" s="39">
        <v>7</v>
      </c>
      <c r="C47" s="120"/>
      <c r="D47" s="121"/>
      <c r="E47" s="121"/>
      <c r="F47" s="122"/>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4"/>
      <c r="AK47" s="125">
        <f t="shared" si="62"/>
        <v>0</v>
      </c>
      <c r="AL47" s="40">
        <f t="shared" si="55"/>
        <v>0</v>
      </c>
      <c r="AM47" s="40">
        <f t="shared" si="56"/>
        <v>0</v>
      </c>
      <c r="AN47" s="40">
        <f t="shared" si="57"/>
        <v>0</v>
      </c>
      <c r="AO47" s="40">
        <f t="shared" si="61"/>
        <v>0</v>
      </c>
      <c r="AP47" s="40">
        <f t="shared" si="46"/>
        <v>0</v>
      </c>
      <c r="AQ47" s="41">
        <f t="shared" si="47"/>
        <v>0</v>
      </c>
      <c r="AR47" s="42">
        <f t="shared" si="48"/>
        <v>0</v>
      </c>
      <c r="AS47" s="42">
        <f t="shared" si="49"/>
        <v>0</v>
      </c>
      <c r="AT47" s="43">
        <f t="shared" si="50"/>
        <v>0</v>
      </c>
      <c r="AU47" s="44">
        <f t="shared" si="63"/>
        <v>0</v>
      </c>
      <c r="AV47" s="45">
        <f t="shared" si="58"/>
        <v>0</v>
      </c>
      <c r="AW47" s="45">
        <f t="shared" si="59"/>
        <v>0</v>
      </c>
      <c r="AX47" s="42">
        <f t="shared" si="51"/>
        <v>0</v>
      </c>
      <c r="AY47" s="42">
        <f t="shared" si="52"/>
        <v>0</v>
      </c>
      <c r="AZ47" s="42">
        <f t="shared" si="53"/>
        <v>0</v>
      </c>
      <c r="BA47" s="43">
        <f t="shared" si="54"/>
        <v>0</v>
      </c>
      <c r="BB47" s="72">
        <f t="shared" si="60"/>
        <v>0</v>
      </c>
      <c r="BD47" s="160"/>
      <c r="BE47" s="2"/>
      <c r="BF47" s="54"/>
      <c r="BG47" s="55"/>
    </row>
    <row r="48" spans="1:59" x14ac:dyDescent="0.2">
      <c r="A48" s="154"/>
      <c r="B48" s="39">
        <v>8</v>
      </c>
      <c r="C48" s="120"/>
      <c r="D48" s="121"/>
      <c r="E48" s="121"/>
      <c r="F48" s="122"/>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4"/>
      <c r="AK48" s="125">
        <f t="shared" si="62"/>
        <v>0</v>
      </c>
      <c r="AL48" s="40">
        <f t="shared" si="55"/>
        <v>0</v>
      </c>
      <c r="AM48" s="40">
        <f t="shared" si="56"/>
        <v>0</v>
      </c>
      <c r="AN48" s="40">
        <f t="shared" si="57"/>
        <v>0</v>
      </c>
      <c r="AO48" s="40">
        <f t="shared" si="61"/>
        <v>0</v>
      </c>
      <c r="AP48" s="40">
        <f t="shared" si="46"/>
        <v>0</v>
      </c>
      <c r="AQ48" s="41">
        <f t="shared" si="47"/>
        <v>0</v>
      </c>
      <c r="AR48" s="42">
        <f t="shared" si="48"/>
        <v>0</v>
      </c>
      <c r="AS48" s="42">
        <f t="shared" si="49"/>
        <v>0</v>
      </c>
      <c r="AT48" s="43">
        <f t="shared" si="50"/>
        <v>0</v>
      </c>
      <c r="AU48" s="44">
        <f t="shared" si="63"/>
        <v>0</v>
      </c>
      <c r="AV48" s="45">
        <f t="shared" si="58"/>
        <v>0</v>
      </c>
      <c r="AW48" s="45">
        <f t="shared" si="59"/>
        <v>0</v>
      </c>
      <c r="AX48" s="42">
        <f t="shared" si="51"/>
        <v>0</v>
      </c>
      <c r="AY48" s="42">
        <f t="shared" si="52"/>
        <v>0</v>
      </c>
      <c r="AZ48" s="42">
        <f t="shared" si="53"/>
        <v>0</v>
      </c>
      <c r="BA48" s="43">
        <f t="shared" si="54"/>
        <v>0</v>
      </c>
      <c r="BB48" s="72">
        <f t="shared" si="60"/>
        <v>0</v>
      </c>
      <c r="BD48" s="160"/>
      <c r="BE48" s="2"/>
      <c r="BF48" s="54"/>
      <c r="BG48" s="55"/>
    </row>
    <row r="49" spans="1:59" x14ac:dyDescent="0.2">
      <c r="A49" s="154"/>
      <c r="B49" s="39">
        <v>9</v>
      </c>
      <c r="C49" s="120"/>
      <c r="D49" s="121"/>
      <c r="E49" s="121"/>
      <c r="F49" s="122"/>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4"/>
      <c r="AK49" s="125">
        <f t="shared" si="62"/>
        <v>0</v>
      </c>
      <c r="AL49" s="40">
        <f t="shared" si="55"/>
        <v>0</v>
      </c>
      <c r="AM49" s="40">
        <f t="shared" si="56"/>
        <v>0</v>
      </c>
      <c r="AN49" s="40">
        <f t="shared" si="57"/>
        <v>0</v>
      </c>
      <c r="AO49" s="40">
        <f t="shared" si="61"/>
        <v>0</v>
      </c>
      <c r="AP49" s="40">
        <f t="shared" si="46"/>
        <v>0</v>
      </c>
      <c r="AQ49" s="41">
        <f t="shared" si="47"/>
        <v>0</v>
      </c>
      <c r="AR49" s="42">
        <f t="shared" si="48"/>
        <v>0</v>
      </c>
      <c r="AS49" s="42">
        <f t="shared" si="49"/>
        <v>0</v>
      </c>
      <c r="AT49" s="43">
        <f t="shared" si="50"/>
        <v>0</v>
      </c>
      <c r="AU49" s="44">
        <f t="shared" si="63"/>
        <v>0</v>
      </c>
      <c r="AV49" s="45">
        <f t="shared" si="58"/>
        <v>0</v>
      </c>
      <c r="AW49" s="45">
        <f t="shared" si="59"/>
        <v>0</v>
      </c>
      <c r="AX49" s="42">
        <f t="shared" si="51"/>
        <v>0</v>
      </c>
      <c r="AY49" s="42">
        <f t="shared" si="52"/>
        <v>0</v>
      </c>
      <c r="AZ49" s="42">
        <f t="shared" si="53"/>
        <v>0</v>
      </c>
      <c r="BA49" s="43">
        <f t="shared" si="54"/>
        <v>0</v>
      </c>
      <c r="BB49" s="72">
        <f t="shared" si="60"/>
        <v>0</v>
      </c>
      <c r="BD49" s="160"/>
      <c r="BE49" s="2"/>
      <c r="BF49" s="54"/>
      <c r="BG49" s="55"/>
    </row>
    <row r="50" spans="1:59" x14ac:dyDescent="0.2">
      <c r="A50" s="154"/>
      <c r="B50" s="46">
        <v>10</v>
      </c>
      <c r="C50" s="126"/>
      <c r="D50" s="127"/>
      <c r="E50" s="127"/>
      <c r="F50" s="128"/>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30"/>
      <c r="AK50" s="125">
        <f t="shared" si="62"/>
        <v>0</v>
      </c>
      <c r="AL50" s="144">
        <f t="shared" si="55"/>
        <v>0</v>
      </c>
      <c r="AM50" s="40">
        <f t="shared" si="56"/>
        <v>0</v>
      </c>
      <c r="AN50" s="40">
        <f t="shared" si="57"/>
        <v>0</v>
      </c>
      <c r="AO50" s="40">
        <f t="shared" si="61"/>
        <v>0</v>
      </c>
      <c r="AP50" s="40">
        <f t="shared" si="46"/>
        <v>0</v>
      </c>
      <c r="AQ50" s="41">
        <f t="shared" si="47"/>
        <v>0</v>
      </c>
      <c r="AR50" s="42">
        <f t="shared" si="48"/>
        <v>0</v>
      </c>
      <c r="AS50" s="42">
        <f t="shared" si="49"/>
        <v>0</v>
      </c>
      <c r="AT50" s="43">
        <f t="shared" si="50"/>
        <v>0</v>
      </c>
      <c r="AU50" s="44">
        <f t="shared" si="63"/>
        <v>0</v>
      </c>
      <c r="AV50" s="45">
        <f t="shared" si="58"/>
        <v>0</v>
      </c>
      <c r="AW50" s="45">
        <f t="shared" si="59"/>
        <v>0</v>
      </c>
      <c r="AX50" s="42">
        <f t="shared" si="51"/>
        <v>0</v>
      </c>
      <c r="AY50" s="42">
        <f t="shared" si="52"/>
        <v>0</v>
      </c>
      <c r="AZ50" s="42">
        <f t="shared" si="53"/>
        <v>0</v>
      </c>
      <c r="BA50" s="43">
        <f t="shared" si="54"/>
        <v>0</v>
      </c>
      <c r="BB50" s="72">
        <f t="shared" si="60"/>
        <v>0</v>
      </c>
    </row>
    <row r="51" spans="1:59" x14ac:dyDescent="0.2">
      <c r="A51" s="154"/>
      <c r="B51" s="29">
        <v>11</v>
      </c>
      <c r="C51" s="131"/>
      <c r="D51" s="132"/>
      <c r="E51" s="132"/>
      <c r="F51" s="133"/>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5"/>
      <c r="AK51" s="136">
        <f t="shared" si="62"/>
        <v>0</v>
      </c>
      <c r="AL51" s="141">
        <f t="shared" si="55"/>
        <v>0</v>
      </c>
      <c r="AM51" s="30">
        <f t="shared" si="56"/>
        <v>0</v>
      </c>
      <c r="AN51" s="30">
        <f t="shared" si="57"/>
        <v>0</v>
      </c>
      <c r="AO51" s="30">
        <f t="shared" si="61"/>
        <v>0</v>
      </c>
      <c r="AP51" s="30">
        <f t="shared" si="46"/>
        <v>0</v>
      </c>
      <c r="AQ51" s="31">
        <f t="shared" si="47"/>
        <v>0</v>
      </c>
      <c r="AR51" s="32">
        <f t="shared" si="48"/>
        <v>0</v>
      </c>
      <c r="AS51" s="32">
        <f t="shared" si="49"/>
        <v>0</v>
      </c>
      <c r="AT51" s="33">
        <f t="shared" si="50"/>
        <v>0</v>
      </c>
      <c r="AU51" s="34">
        <f t="shared" si="63"/>
        <v>0</v>
      </c>
      <c r="AV51" s="35">
        <f t="shared" si="58"/>
        <v>0</v>
      </c>
      <c r="AW51" s="35">
        <f t="shared" si="59"/>
        <v>0</v>
      </c>
      <c r="AX51" s="32">
        <f t="shared" si="51"/>
        <v>0</v>
      </c>
      <c r="AY51" s="32">
        <f t="shared" si="52"/>
        <v>0</v>
      </c>
      <c r="AZ51" s="32">
        <f t="shared" si="53"/>
        <v>0</v>
      </c>
      <c r="BA51" s="33">
        <f t="shared" si="54"/>
        <v>0</v>
      </c>
      <c r="BB51" s="73">
        <f t="shared" si="60"/>
        <v>0</v>
      </c>
    </row>
    <row r="52" spans="1:59" x14ac:dyDescent="0.2">
      <c r="A52" s="154"/>
      <c r="B52" s="39">
        <v>12</v>
      </c>
      <c r="C52" s="120"/>
      <c r="D52" s="121"/>
      <c r="E52" s="121"/>
      <c r="F52" s="122"/>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4"/>
      <c r="AK52" s="125">
        <f t="shared" si="62"/>
        <v>0</v>
      </c>
      <c r="AL52" s="143">
        <f t="shared" si="55"/>
        <v>0</v>
      </c>
      <c r="AM52" s="40">
        <f t="shared" si="56"/>
        <v>0</v>
      </c>
      <c r="AN52" s="40">
        <f t="shared" si="57"/>
        <v>0</v>
      </c>
      <c r="AO52" s="40">
        <f t="shared" si="61"/>
        <v>0</v>
      </c>
      <c r="AP52" s="40">
        <f t="shared" si="46"/>
        <v>0</v>
      </c>
      <c r="AQ52" s="41">
        <f t="shared" si="47"/>
        <v>0</v>
      </c>
      <c r="AR52" s="42">
        <f t="shared" si="48"/>
        <v>0</v>
      </c>
      <c r="AS52" s="42">
        <f t="shared" si="49"/>
        <v>0</v>
      </c>
      <c r="AT52" s="43">
        <f t="shared" si="50"/>
        <v>0</v>
      </c>
      <c r="AU52" s="44">
        <f t="shared" si="63"/>
        <v>0</v>
      </c>
      <c r="AV52" s="45">
        <f t="shared" si="58"/>
        <v>0</v>
      </c>
      <c r="AW52" s="45">
        <f t="shared" si="59"/>
        <v>0</v>
      </c>
      <c r="AX52" s="42">
        <f t="shared" si="51"/>
        <v>0</v>
      </c>
      <c r="AY52" s="42">
        <f t="shared" si="52"/>
        <v>0</v>
      </c>
      <c r="AZ52" s="42">
        <f t="shared" si="53"/>
        <v>0</v>
      </c>
      <c r="BA52" s="43">
        <f t="shared" si="54"/>
        <v>0</v>
      </c>
      <c r="BB52" s="72">
        <f t="shared" si="60"/>
        <v>0</v>
      </c>
    </row>
    <row r="53" spans="1:59" x14ac:dyDescent="0.2">
      <c r="A53" s="154"/>
      <c r="B53" s="39">
        <v>13</v>
      </c>
      <c r="C53" s="120"/>
      <c r="D53" s="121"/>
      <c r="E53" s="121"/>
      <c r="F53" s="122"/>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4"/>
      <c r="AK53" s="125">
        <f t="shared" si="62"/>
        <v>0</v>
      </c>
      <c r="AL53" s="143">
        <f t="shared" si="55"/>
        <v>0</v>
      </c>
      <c r="AM53" s="40">
        <f t="shared" si="56"/>
        <v>0</v>
      </c>
      <c r="AN53" s="40">
        <f t="shared" si="57"/>
        <v>0</v>
      </c>
      <c r="AO53" s="40">
        <f t="shared" si="61"/>
        <v>0</v>
      </c>
      <c r="AP53" s="40">
        <f t="shared" si="46"/>
        <v>0</v>
      </c>
      <c r="AQ53" s="41">
        <f t="shared" si="47"/>
        <v>0</v>
      </c>
      <c r="AR53" s="42">
        <f t="shared" si="48"/>
        <v>0</v>
      </c>
      <c r="AS53" s="42">
        <f t="shared" si="49"/>
        <v>0</v>
      </c>
      <c r="AT53" s="43">
        <f t="shared" si="50"/>
        <v>0</v>
      </c>
      <c r="AU53" s="44">
        <f t="shared" si="63"/>
        <v>0</v>
      </c>
      <c r="AV53" s="45">
        <f t="shared" si="58"/>
        <v>0</v>
      </c>
      <c r="AW53" s="45">
        <f t="shared" si="59"/>
        <v>0</v>
      </c>
      <c r="AX53" s="42">
        <f t="shared" si="51"/>
        <v>0</v>
      </c>
      <c r="AY53" s="42">
        <f t="shared" si="52"/>
        <v>0</v>
      </c>
      <c r="AZ53" s="42">
        <f t="shared" si="53"/>
        <v>0</v>
      </c>
      <c r="BA53" s="43">
        <f t="shared" si="54"/>
        <v>0</v>
      </c>
      <c r="BB53" s="72">
        <f t="shared" si="60"/>
        <v>0</v>
      </c>
    </row>
    <row r="54" spans="1:59" x14ac:dyDescent="0.2">
      <c r="A54" s="154"/>
      <c r="B54" s="39">
        <v>14</v>
      </c>
      <c r="C54" s="120"/>
      <c r="D54" s="121"/>
      <c r="E54" s="121"/>
      <c r="F54" s="122"/>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4"/>
      <c r="AK54" s="125">
        <f t="shared" si="62"/>
        <v>0</v>
      </c>
      <c r="AL54" s="143">
        <f t="shared" si="55"/>
        <v>0</v>
      </c>
      <c r="AM54" s="40">
        <f t="shared" si="56"/>
        <v>0</v>
      </c>
      <c r="AN54" s="40">
        <f t="shared" si="57"/>
        <v>0</v>
      </c>
      <c r="AO54" s="40">
        <f t="shared" si="61"/>
        <v>0</v>
      </c>
      <c r="AP54" s="40">
        <f t="shared" si="46"/>
        <v>0</v>
      </c>
      <c r="AQ54" s="41">
        <f t="shared" si="47"/>
        <v>0</v>
      </c>
      <c r="AR54" s="42">
        <f t="shared" si="48"/>
        <v>0</v>
      </c>
      <c r="AS54" s="42">
        <f t="shared" si="49"/>
        <v>0</v>
      </c>
      <c r="AT54" s="43">
        <f t="shared" si="50"/>
        <v>0</v>
      </c>
      <c r="AU54" s="44">
        <f t="shared" si="63"/>
        <v>0</v>
      </c>
      <c r="AV54" s="45">
        <f t="shared" si="58"/>
        <v>0</v>
      </c>
      <c r="AW54" s="45">
        <f t="shared" si="59"/>
        <v>0</v>
      </c>
      <c r="AX54" s="42">
        <f t="shared" si="51"/>
        <v>0</v>
      </c>
      <c r="AY54" s="42">
        <f t="shared" si="52"/>
        <v>0</v>
      </c>
      <c r="AZ54" s="42">
        <f t="shared" si="53"/>
        <v>0</v>
      </c>
      <c r="BA54" s="43">
        <f t="shared" si="54"/>
        <v>0</v>
      </c>
      <c r="BB54" s="72">
        <f t="shared" si="60"/>
        <v>0</v>
      </c>
      <c r="BC54" s="47"/>
    </row>
    <row r="55" spans="1:59" ht="20.5" thickBot="1" x14ac:dyDescent="0.25">
      <c r="A55" s="163"/>
      <c r="B55" s="46">
        <v>15</v>
      </c>
      <c r="C55" s="126"/>
      <c r="D55" s="127"/>
      <c r="E55" s="127"/>
      <c r="F55" s="128"/>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30"/>
      <c r="AK55" s="125">
        <f t="shared" si="62"/>
        <v>0</v>
      </c>
      <c r="AL55" s="146">
        <f t="shared" si="55"/>
        <v>0</v>
      </c>
      <c r="AM55" s="40">
        <f t="shared" si="56"/>
        <v>0</v>
      </c>
      <c r="AN55" s="40">
        <f t="shared" si="57"/>
        <v>0</v>
      </c>
      <c r="AO55" s="40">
        <f t="shared" si="61"/>
        <v>0</v>
      </c>
      <c r="AP55" s="40">
        <f t="shared" si="46"/>
        <v>0</v>
      </c>
      <c r="AQ55" s="41">
        <f t="shared" si="47"/>
        <v>0</v>
      </c>
      <c r="AR55" s="42">
        <f t="shared" si="48"/>
        <v>0</v>
      </c>
      <c r="AS55" s="42">
        <f t="shared" si="49"/>
        <v>0</v>
      </c>
      <c r="AT55" s="43">
        <f t="shared" si="50"/>
        <v>0</v>
      </c>
      <c r="AU55" s="44">
        <f t="shared" si="63"/>
        <v>0</v>
      </c>
      <c r="AV55" s="45">
        <f t="shared" si="58"/>
        <v>0</v>
      </c>
      <c r="AW55" s="45">
        <f t="shared" si="59"/>
        <v>0</v>
      </c>
      <c r="AX55" s="42">
        <f t="shared" si="51"/>
        <v>0</v>
      </c>
      <c r="AY55" s="42">
        <f t="shared" si="52"/>
        <v>0</v>
      </c>
      <c r="AZ55" s="42">
        <f t="shared" si="53"/>
        <v>0</v>
      </c>
      <c r="BA55" s="43">
        <f t="shared" si="54"/>
        <v>0</v>
      </c>
      <c r="BB55" s="72">
        <f t="shared" si="60"/>
        <v>0</v>
      </c>
      <c r="BC55" s="47"/>
    </row>
    <row r="56" spans="1:59" ht="21" thickTop="1" thickBot="1" x14ac:dyDescent="0.25">
      <c r="A56" s="82"/>
      <c r="B56" s="158" t="s">
        <v>62</v>
      </c>
      <c r="C56" s="159"/>
      <c r="D56" s="159"/>
      <c r="E56" s="159"/>
      <c r="F56" s="83">
        <f>COUNTA(F41:F55)</f>
        <v>0</v>
      </c>
      <c r="G56" s="83">
        <f t="shared" ref="G56:AJ56" si="64">COUNTA(G41:G55)</f>
        <v>0</v>
      </c>
      <c r="H56" s="83">
        <f t="shared" si="64"/>
        <v>0</v>
      </c>
      <c r="I56" s="83">
        <f t="shared" si="64"/>
        <v>0</v>
      </c>
      <c r="J56" s="83">
        <f t="shared" si="64"/>
        <v>0</v>
      </c>
      <c r="K56" s="83">
        <f t="shared" si="64"/>
        <v>0</v>
      </c>
      <c r="L56" s="83">
        <f t="shared" si="64"/>
        <v>0</v>
      </c>
      <c r="M56" s="83">
        <f t="shared" si="64"/>
        <v>0</v>
      </c>
      <c r="N56" s="83">
        <f t="shared" si="64"/>
        <v>0</v>
      </c>
      <c r="O56" s="83">
        <f t="shared" si="64"/>
        <v>0</v>
      </c>
      <c r="P56" s="83">
        <f t="shared" si="64"/>
        <v>0</v>
      </c>
      <c r="Q56" s="83">
        <f t="shared" si="64"/>
        <v>0</v>
      </c>
      <c r="R56" s="83">
        <f t="shared" si="64"/>
        <v>0</v>
      </c>
      <c r="S56" s="83">
        <f t="shared" si="64"/>
        <v>0</v>
      </c>
      <c r="T56" s="83">
        <f t="shared" si="64"/>
        <v>0</v>
      </c>
      <c r="U56" s="83">
        <f t="shared" si="64"/>
        <v>0</v>
      </c>
      <c r="V56" s="83">
        <f t="shared" si="64"/>
        <v>0</v>
      </c>
      <c r="W56" s="83">
        <f t="shared" si="64"/>
        <v>0</v>
      </c>
      <c r="X56" s="83">
        <f t="shared" si="64"/>
        <v>0</v>
      </c>
      <c r="Y56" s="83">
        <f t="shared" si="64"/>
        <v>0</v>
      </c>
      <c r="Z56" s="83">
        <f t="shared" si="64"/>
        <v>0</v>
      </c>
      <c r="AA56" s="83">
        <f t="shared" si="64"/>
        <v>0</v>
      </c>
      <c r="AB56" s="83">
        <f t="shared" si="64"/>
        <v>0</v>
      </c>
      <c r="AC56" s="83">
        <f t="shared" si="64"/>
        <v>0</v>
      </c>
      <c r="AD56" s="83">
        <f t="shared" si="64"/>
        <v>0</v>
      </c>
      <c r="AE56" s="83">
        <f t="shared" si="64"/>
        <v>0</v>
      </c>
      <c r="AF56" s="83">
        <f t="shared" si="64"/>
        <v>0</v>
      </c>
      <c r="AG56" s="83">
        <f t="shared" si="64"/>
        <v>0</v>
      </c>
      <c r="AH56" s="83">
        <f t="shared" si="64"/>
        <v>0</v>
      </c>
      <c r="AI56" s="83">
        <f t="shared" si="64"/>
        <v>0</v>
      </c>
      <c r="AJ56" s="83">
        <f t="shared" si="64"/>
        <v>0</v>
      </c>
      <c r="AK56" s="83">
        <f t="shared" ref="AK56:AU56" si="65">SUM(AK41:AK55)</f>
        <v>0</v>
      </c>
      <c r="AL56" s="149">
        <f>SUM(AL41:AL55)</f>
        <v>0</v>
      </c>
      <c r="AM56" s="78">
        <f t="shared" si="65"/>
        <v>0</v>
      </c>
      <c r="AN56" s="78">
        <f t="shared" si="65"/>
        <v>0</v>
      </c>
      <c r="AO56" s="78">
        <f t="shared" si="65"/>
        <v>0</v>
      </c>
      <c r="AP56" s="78">
        <f t="shared" si="65"/>
        <v>0</v>
      </c>
      <c r="AQ56" s="79">
        <f t="shared" si="65"/>
        <v>0</v>
      </c>
      <c r="AR56" s="79">
        <f t="shared" si="65"/>
        <v>0</v>
      </c>
      <c r="AS56" s="79">
        <f t="shared" si="65"/>
        <v>0</v>
      </c>
      <c r="AT56" s="79">
        <f t="shared" si="65"/>
        <v>0</v>
      </c>
      <c r="AU56" s="80">
        <f t="shared" si="65"/>
        <v>0</v>
      </c>
      <c r="AV56" s="80">
        <f t="shared" ref="AV56:BB56" si="66">SUM(AV41:AV55)</f>
        <v>0</v>
      </c>
      <c r="AW56" s="80">
        <f t="shared" si="66"/>
        <v>0</v>
      </c>
      <c r="AX56" s="80">
        <f t="shared" si="66"/>
        <v>0</v>
      </c>
      <c r="AY56" s="80">
        <f t="shared" si="66"/>
        <v>0</v>
      </c>
      <c r="AZ56" s="80">
        <f t="shared" si="66"/>
        <v>0</v>
      </c>
      <c r="BA56" s="80">
        <f t="shared" si="66"/>
        <v>0</v>
      </c>
      <c r="BB56" s="81">
        <f t="shared" si="66"/>
        <v>0</v>
      </c>
      <c r="BC56" s="1"/>
    </row>
    <row r="57" spans="1:59" s="48" customFormat="1" ht="20.5" thickBot="1" x14ac:dyDescent="0.65">
      <c r="A57" s="151" t="s">
        <v>75</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40">
        <f>SUM(AL56,AL40,AL24)</f>
        <v>0</v>
      </c>
      <c r="AM57" s="84">
        <f>SUM(AM56,AM40,AM24)</f>
        <v>0</v>
      </c>
      <c r="AN57" s="84">
        <f>SUM(AN56,AN40,AN24)</f>
        <v>0</v>
      </c>
      <c r="AO57" s="84">
        <f>SUM(AO56,AO40,AO24)</f>
        <v>0</v>
      </c>
      <c r="AP57" s="84">
        <f>SUM(AP56,AP40,AP24)</f>
        <v>0</v>
      </c>
      <c r="AQ57" s="85">
        <f>SUM(AQ24,AQ40,AQ56)</f>
        <v>0</v>
      </c>
      <c r="AR57" s="85">
        <f t="shared" ref="AR57:BB57" si="67">SUM(AR24,AR40,AR56)</f>
        <v>0</v>
      </c>
      <c r="AS57" s="85">
        <f t="shared" si="67"/>
        <v>0</v>
      </c>
      <c r="AT57" s="85">
        <f t="shared" si="67"/>
        <v>0</v>
      </c>
      <c r="AU57" s="85">
        <f t="shared" si="67"/>
        <v>0</v>
      </c>
      <c r="AV57" s="85">
        <f t="shared" si="67"/>
        <v>0</v>
      </c>
      <c r="AW57" s="85">
        <f t="shared" si="67"/>
        <v>0</v>
      </c>
      <c r="AX57" s="85">
        <f t="shared" si="67"/>
        <v>0</v>
      </c>
      <c r="AY57" s="85">
        <f t="shared" si="67"/>
        <v>0</v>
      </c>
      <c r="AZ57" s="85">
        <f t="shared" si="67"/>
        <v>0</v>
      </c>
      <c r="BA57" s="85">
        <f t="shared" si="67"/>
        <v>0</v>
      </c>
      <c r="BB57" s="86">
        <f t="shared" si="67"/>
        <v>0</v>
      </c>
      <c r="BD57" s="4"/>
      <c r="BE57" s="4"/>
      <c r="BF57" s="4"/>
      <c r="BG57" s="4"/>
    </row>
    <row r="58" spans="1:59" s="49" customFormat="1" x14ac:dyDescent="0.6">
      <c r="P58" s="50"/>
      <c r="Q58" s="50"/>
      <c r="R58" s="50"/>
      <c r="S58" s="50"/>
      <c r="T58" s="50"/>
      <c r="U58" s="50"/>
      <c r="V58" s="50"/>
      <c r="W58" s="50"/>
      <c r="X58" s="50"/>
      <c r="Y58" s="50"/>
      <c r="Z58" s="50"/>
      <c r="AJ58" s="50"/>
      <c r="AK58" s="50"/>
      <c r="AL58" s="50"/>
      <c r="AM58" s="50"/>
      <c r="AN58" s="50"/>
      <c r="AR58" s="50"/>
      <c r="AS58" s="50"/>
      <c r="AT58" s="50"/>
      <c r="AU58" s="50"/>
      <c r="AV58" s="50"/>
      <c r="AW58" s="50"/>
      <c r="AX58" s="50"/>
      <c r="AY58" s="50"/>
      <c r="AZ58" s="50"/>
      <c r="BA58" s="50"/>
      <c r="BB58" s="50"/>
      <c r="BC58" s="50"/>
      <c r="BD58" s="2"/>
      <c r="BE58" s="2"/>
      <c r="BF58" s="2"/>
    </row>
    <row r="59" spans="1:59" s="48" customFormat="1" x14ac:dyDescent="0.6">
      <c r="C59" s="49"/>
      <c r="D59" s="49"/>
      <c r="E59" s="49"/>
      <c r="X59" s="51"/>
      <c r="Y59" s="51"/>
      <c r="Z59" s="51"/>
      <c r="AC59" s="52"/>
      <c r="AJ59" s="5"/>
      <c r="AK59" s="5"/>
      <c r="AL59" s="5"/>
      <c r="AM59" s="5"/>
      <c r="AN59" s="5"/>
      <c r="BD59" s="2"/>
      <c r="BE59" s="2"/>
    </row>
    <row r="60" spans="1:59" x14ac:dyDescent="0.6">
      <c r="C60" s="49"/>
      <c r="D60" s="49"/>
      <c r="E60" s="49"/>
      <c r="BD60" s="2"/>
      <c r="BE60" s="2"/>
    </row>
    <row r="61" spans="1:59" x14ac:dyDescent="0.6">
      <c r="C61" s="49"/>
      <c r="D61" s="49"/>
      <c r="E61" s="49"/>
      <c r="BD61" s="2"/>
      <c r="BE61" s="2"/>
    </row>
    <row r="62" spans="1:59" x14ac:dyDescent="0.6">
      <c r="C62" s="49"/>
      <c r="D62" s="49"/>
      <c r="E62" s="49"/>
      <c r="BD62" s="2"/>
      <c r="BE62" s="2"/>
    </row>
    <row r="63" spans="1:59" x14ac:dyDescent="0.6">
      <c r="C63" s="49"/>
      <c r="D63" s="49"/>
      <c r="E63" s="49"/>
      <c r="BD63" s="2"/>
      <c r="BE63" s="2"/>
    </row>
    <row r="64" spans="1:59" x14ac:dyDescent="0.6">
      <c r="C64" s="49"/>
      <c r="D64" s="49"/>
      <c r="E64" s="49"/>
    </row>
    <row r="65" spans="3:5" x14ac:dyDescent="0.6">
      <c r="C65" s="49"/>
      <c r="D65" s="49"/>
      <c r="E65" s="49"/>
    </row>
    <row r="66" spans="3:5" x14ac:dyDescent="0.6">
      <c r="C66" s="49"/>
      <c r="D66" s="49"/>
      <c r="E66" s="49"/>
    </row>
  </sheetData>
  <mergeCells count="25">
    <mergeCell ref="BG7:BG8"/>
    <mergeCell ref="A9:A24"/>
    <mergeCell ref="BD9:BD12"/>
    <mergeCell ref="BD13:BD17"/>
    <mergeCell ref="B24:E24"/>
    <mergeCell ref="B6:C7"/>
    <mergeCell ref="D6:D7"/>
    <mergeCell ref="BD7:BF8"/>
    <mergeCell ref="E6:E7"/>
    <mergeCell ref="AK6:AK7"/>
    <mergeCell ref="AM6:AM7"/>
    <mergeCell ref="AN6:AN7"/>
    <mergeCell ref="BD25:BD28"/>
    <mergeCell ref="BD29:BD33"/>
    <mergeCell ref="B40:E40"/>
    <mergeCell ref="A41:A55"/>
    <mergeCell ref="BD41:BD44"/>
    <mergeCell ref="BD45:BD49"/>
    <mergeCell ref="BA1:BB1"/>
    <mergeCell ref="A57:AK57"/>
    <mergeCell ref="A25:A40"/>
    <mergeCell ref="AO6:AO7"/>
    <mergeCell ref="AP6:AP7"/>
    <mergeCell ref="B56:E56"/>
    <mergeCell ref="AL6:AL7"/>
  </mergeCells>
  <phoneticPr fontId="2"/>
  <conditionalFormatting sqref="AK8:AK23 AK25:AK39 AK41:AK55">
    <cfRule type="cellIs" dxfId="21" priority="10" stopIfTrue="1" operator="notEqual">
      <formula>$AU8+$BB8</formula>
    </cfRule>
  </conditionalFormatting>
  <conditionalFormatting sqref="F9:AJ13 F35:AJ39 F51:AJ55">
    <cfRule type="expression" dxfId="20" priority="9" stopIfTrue="1">
      <formula>IF($D9=0,F9&gt;4)</formula>
    </cfRule>
  </conditionalFormatting>
  <conditionalFormatting sqref="F14:AJ18">
    <cfRule type="expression" dxfId="19" priority="8" stopIfTrue="1">
      <formula>IF($D14=0,F14&gt;4)</formula>
    </cfRule>
  </conditionalFormatting>
  <conditionalFormatting sqref="F19:AJ23">
    <cfRule type="expression" dxfId="18" priority="7" stopIfTrue="1">
      <formula>IF($D19=0,F19&gt;4)</formula>
    </cfRule>
  </conditionalFormatting>
  <conditionalFormatting sqref="F8:AJ8">
    <cfRule type="expression" dxfId="17" priority="6" stopIfTrue="1">
      <formula>IF($D8=0,F8&gt;4)</formula>
    </cfRule>
  </conditionalFormatting>
  <conditionalFormatting sqref="C2">
    <cfRule type="containsBlanks" dxfId="16" priority="5" stopIfTrue="1">
      <formula>LEN(TRIM(C2))=0</formula>
    </cfRule>
  </conditionalFormatting>
  <conditionalFormatting sqref="F25:AJ29">
    <cfRule type="expression" dxfId="15" priority="4" stopIfTrue="1">
      <formula>IF($D25=0,F25&gt;4)</formula>
    </cfRule>
  </conditionalFormatting>
  <conditionalFormatting sqref="F30:AJ34">
    <cfRule type="expression" dxfId="14" priority="3" stopIfTrue="1">
      <formula>IF($D30=0,F30&gt;4)</formula>
    </cfRule>
  </conditionalFormatting>
  <conditionalFormatting sqref="F41:AJ45">
    <cfRule type="expression" dxfId="13" priority="2" stopIfTrue="1">
      <formula>IF($D41=0,F41&gt;4)</formula>
    </cfRule>
  </conditionalFormatting>
  <conditionalFormatting sqref="F46:AJ50">
    <cfRule type="expression" dxfId="12" priority="1" stopIfTrue="1">
      <formula>IF($D46=0,F46&gt;4)</formula>
    </cfRule>
  </conditionalFormatting>
  <conditionalFormatting sqref="E9:E23 E25:E39 E41:E55">
    <cfRule type="duplicateValues" dxfId="11" priority="11" stopIfTrue="1"/>
  </conditionalFormatting>
  <dataValidations count="3">
    <dataValidation type="list" allowBlank="1" showInputMessage="1" showErrorMessage="1" sqref="F9:AJ23 F25:AJ39 F41:AJ55" xr:uid="{00000000-0002-0000-0200-000000000000}">
      <formula1>"1,2,3,4,5,6"</formula1>
    </dataValidation>
    <dataValidation type="list" allowBlank="1" showInputMessage="1" showErrorMessage="1" sqref="F8:AJ8" xr:uid="{00000000-0002-0000-0200-000001000000}">
      <formula1>"　,1,2,3,4,5,6"</formula1>
    </dataValidation>
    <dataValidation type="list" allowBlank="1" showInputMessage="1" showErrorMessage="1" sqref="D9:D23 D25:D39 D41:D55" xr:uid="{00000000-0002-0000-0200-000002000000}">
      <formula1>"0,1,2,3,4,5,6"</formula1>
    </dataValidation>
  </dataValidations>
  <printOptions horizontalCentered="1"/>
  <pageMargins left="0.39370078740157483" right="0.39370078740157483" top="0.39370078740157483" bottom="0.39370078740157483" header="0.39370078740157483" footer="0.39370078740157483"/>
  <pageSetup paperSize="9" scale="3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G66"/>
  <sheetViews>
    <sheetView view="pageBreakPreview" zoomScale="60" zoomScaleNormal="70" workbookViewId="0">
      <selection activeCell="AL17" sqref="AL17"/>
    </sheetView>
  </sheetViews>
  <sheetFormatPr defaultColWidth="9" defaultRowHeight="20" x14ac:dyDescent="0.2"/>
  <cols>
    <col min="1" max="1" width="9" style="4"/>
    <col min="2" max="2" width="9.1796875" style="53" customWidth="1"/>
    <col min="3" max="3" width="19.453125" style="4" customWidth="1"/>
    <col min="4" max="4" width="6.26953125" style="4" customWidth="1"/>
    <col min="5" max="5" width="11.81640625" style="53" customWidth="1"/>
    <col min="6" max="6" width="4.7265625" style="53" customWidth="1"/>
    <col min="7" max="36" width="4.7265625" style="4" customWidth="1"/>
    <col min="37" max="37" width="5.54296875" style="4" customWidth="1"/>
    <col min="38" max="42" width="12.453125" style="4" customWidth="1"/>
    <col min="43" max="55" width="7.54296875" style="4" customWidth="1"/>
    <col min="56" max="56" width="10.81640625" style="4" bestFit="1" customWidth="1"/>
    <col min="57" max="57" width="13.1796875" style="4" bestFit="1" customWidth="1"/>
    <col min="58" max="58" width="11.81640625" style="4" customWidth="1"/>
    <col min="59" max="59" width="14.81640625" style="4" customWidth="1"/>
    <col min="60" max="65" width="7.1796875" style="4" customWidth="1"/>
    <col min="66" max="16384" width="9" style="4"/>
  </cols>
  <sheetData>
    <row r="1" spans="1:59" x14ac:dyDescent="0.2">
      <c r="A1" s="137"/>
      <c r="B1" s="2" t="s">
        <v>76</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150" t="s">
        <v>81</v>
      </c>
      <c r="BB1" s="150"/>
      <c r="BC1" s="3"/>
    </row>
    <row r="2" spans="1:59" x14ac:dyDescent="0.2">
      <c r="A2" s="137"/>
      <c r="B2" s="2" t="s">
        <v>1</v>
      </c>
      <c r="C2" s="138">
        <f>第１四半期!C2</f>
        <v>0</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139"/>
      <c r="AU2" s="137"/>
      <c r="AV2" s="137"/>
      <c r="AW2" s="137"/>
      <c r="AX2" s="137"/>
      <c r="AY2" s="137"/>
      <c r="AZ2" s="137"/>
      <c r="BA2" s="137"/>
      <c r="BB2" s="137"/>
    </row>
    <row r="3" spans="1:59" x14ac:dyDescent="0.2">
      <c r="A3" s="137"/>
      <c r="B3" s="2"/>
      <c r="C3" s="2"/>
      <c r="D3" s="2"/>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139"/>
      <c r="AU3" s="137"/>
      <c r="AV3" s="137"/>
      <c r="AW3" s="137"/>
      <c r="AX3" s="137"/>
      <c r="AY3" s="137"/>
      <c r="AZ3" s="137"/>
      <c r="BA3" s="137"/>
      <c r="BB3" s="137"/>
    </row>
    <row r="4" spans="1:59" x14ac:dyDescent="0.2">
      <c r="A4" s="137"/>
      <c r="B4" s="3" t="s">
        <v>2</v>
      </c>
      <c r="C4" s="2"/>
      <c r="D4" s="2"/>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139"/>
      <c r="AU4" s="137"/>
      <c r="AV4" s="137"/>
      <c r="AW4" s="137"/>
      <c r="AX4" s="137"/>
      <c r="AY4" s="137"/>
      <c r="AZ4" s="137"/>
      <c r="BA4" s="137"/>
      <c r="BB4" s="137"/>
    </row>
    <row r="5" spans="1:59" x14ac:dyDescent="0.2">
      <c r="A5" s="137"/>
      <c r="B5" s="3" t="s">
        <v>3</v>
      </c>
      <c r="C5" s="5"/>
      <c r="D5" s="5"/>
      <c r="E5" s="5"/>
      <c r="F5" s="5"/>
      <c r="G5" s="5"/>
      <c r="H5" s="5"/>
      <c r="I5" s="5"/>
      <c r="J5" s="5"/>
      <c r="K5" s="6"/>
      <c r="L5" s="6"/>
      <c r="M5" s="6"/>
      <c r="N5" s="6"/>
      <c r="O5" s="6"/>
      <c r="P5" s="6"/>
      <c r="Q5" s="6"/>
      <c r="R5" s="6"/>
      <c r="S5" s="6"/>
      <c r="T5" s="6"/>
      <c r="U5" s="6"/>
      <c r="V5" s="6"/>
      <c r="W5" s="6"/>
      <c r="X5" s="6"/>
      <c r="Y5" s="6"/>
      <c r="Z5" s="6"/>
      <c r="AA5" s="6"/>
      <c r="AB5" s="6"/>
      <c r="AC5" s="6"/>
      <c r="AD5" s="6"/>
      <c r="AE5" s="6"/>
      <c r="AF5" s="6"/>
      <c r="AG5" s="6"/>
      <c r="AH5" s="6"/>
      <c r="AI5" s="5"/>
      <c r="AJ5" s="5"/>
      <c r="AK5" s="5"/>
      <c r="AL5" s="5"/>
      <c r="AM5" s="5"/>
      <c r="AN5" s="5"/>
      <c r="AO5" s="5"/>
      <c r="AP5" s="5"/>
      <c r="AQ5" s="7" t="s">
        <v>4</v>
      </c>
      <c r="AR5" s="8"/>
      <c r="AS5" s="8"/>
      <c r="AT5" s="8"/>
      <c r="AU5" s="8"/>
      <c r="AV5" s="8"/>
      <c r="AW5" s="8"/>
      <c r="AX5" s="8"/>
      <c r="AY5" s="8"/>
      <c r="AZ5" s="8"/>
      <c r="BA5" s="8"/>
      <c r="BB5" s="9"/>
      <c r="BC5" s="5"/>
    </row>
    <row r="6" spans="1:59" x14ac:dyDescent="0.2">
      <c r="A6" s="137"/>
      <c r="B6" s="169" t="s">
        <v>5</v>
      </c>
      <c r="C6" s="170"/>
      <c r="D6" s="173" t="s">
        <v>6</v>
      </c>
      <c r="E6" s="173" t="s">
        <v>7</v>
      </c>
      <c r="F6" s="10" t="s">
        <v>8</v>
      </c>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73" t="s">
        <v>9</v>
      </c>
      <c r="AL6" s="156" t="s">
        <v>82</v>
      </c>
      <c r="AM6" s="156" t="s">
        <v>10</v>
      </c>
      <c r="AN6" s="156" t="s">
        <v>11</v>
      </c>
      <c r="AO6" s="156" t="s">
        <v>12</v>
      </c>
      <c r="AP6" s="156" t="s">
        <v>13</v>
      </c>
      <c r="AQ6" s="12" t="s">
        <v>14</v>
      </c>
      <c r="AR6" s="12"/>
      <c r="AS6" s="12"/>
      <c r="AT6" s="12"/>
      <c r="AU6" s="12"/>
      <c r="AV6" s="13" t="s">
        <v>15</v>
      </c>
      <c r="AW6" s="14"/>
      <c r="AX6" s="14"/>
      <c r="AY6" s="14"/>
      <c r="AZ6" s="15"/>
      <c r="BA6" s="15"/>
      <c r="BB6" s="16"/>
    </row>
    <row r="7" spans="1:59" x14ac:dyDescent="0.2">
      <c r="A7" s="137"/>
      <c r="B7" s="171"/>
      <c r="C7" s="172"/>
      <c r="D7" s="174"/>
      <c r="E7" s="174"/>
      <c r="F7" s="17" t="s">
        <v>16</v>
      </c>
      <c r="G7" s="18" t="s">
        <v>17</v>
      </c>
      <c r="H7" s="18" t="s">
        <v>18</v>
      </c>
      <c r="I7" s="18" t="s">
        <v>19</v>
      </c>
      <c r="J7" s="18" t="s">
        <v>20</v>
      </c>
      <c r="K7" s="18" t="s">
        <v>21</v>
      </c>
      <c r="L7" s="18" t="s">
        <v>22</v>
      </c>
      <c r="M7" s="18" t="s">
        <v>23</v>
      </c>
      <c r="N7" s="18" t="s">
        <v>24</v>
      </c>
      <c r="O7" s="18" t="s">
        <v>25</v>
      </c>
      <c r="P7" s="18" t="s">
        <v>26</v>
      </c>
      <c r="Q7" s="18" t="s">
        <v>27</v>
      </c>
      <c r="R7" s="18" t="s">
        <v>28</v>
      </c>
      <c r="S7" s="18" t="s">
        <v>29</v>
      </c>
      <c r="T7" s="18" t="s">
        <v>30</v>
      </c>
      <c r="U7" s="18" t="s">
        <v>31</v>
      </c>
      <c r="V7" s="18" t="s">
        <v>32</v>
      </c>
      <c r="W7" s="18" t="s">
        <v>33</v>
      </c>
      <c r="X7" s="18" t="s">
        <v>34</v>
      </c>
      <c r="Y7" s="18" t="s">
        <v>35</v>
      </c>
      <c r="Z7" s="18" t="s">
        <v>36</v>
      </c>
      <c r="AA7" s="18" t="s">
        <v>37</v>
      </c>
      <c r="AB7" s="18" t="s">
        <v>38</v>
      </c>
      <c r="AC7" s="18" t="s">
        <v>39</v>
      </c>
      <c r="AD7" s="18" t="s">
        <v>40</v>
      </c>
      <c r="AE7" s="18" t="s">
        <v>41</v>
      </c>
      <c r="AF7" s="18" t="s">
        <v>42</v>
      </c>
      <c r="AG7" s="18" t="s">
        <v>43</v>
      </c>
      <c r="AH7" s="18" t="s">
        <v>44</v>
      </c>
      <c r="AI7" s="18" t="s">
        <v>45</v>
      </c>
      <c r="AJ7" s="19" t="s">
        <v>46</v>
      </c>
      <c r="AK7" s="174"/>
      <c r="AL7" s="157"/>
      <c r="AM7" s="157"/>
      <c r="AN7" s="157"/>
      <c r="AO7" s="157"/>
      <c r="AP7" s="157"/>
      <c r="AQ7" s="20" t="s">
        <v>47</v>
      </c>
      <c r="AR7" s="21" t="s">
        <v>48</v>
      </c>
      <c r="AS7" s="21" t="s">
        <v>49</v>
      </c>
      <c r="AT7" s="22" t="s">
        <v>50</v>
      </c>
      <c r="AU7" s="23" t="s">
        <v>51</v>
      </c>
      <c r="AV7" s="20" t="s">
        <v>47</v>
      </c>
      <c r="AW7" s="21" t="s">
        <v>48</v>
      </c>
      <c r="AX7" s="24" t="s">
        <v>49</v>
      </c>
      <c r="AY7" s="24" t="s">
        <v>50</v>
      </c>
      <c r="AZ7" s="24" t="s">
        <v>52</v>
      </c>
      <c r="BA7" s="25" t="s">
        <v>53</v>
      </c>
      <c r="BB7" s="26" t="s">
        <v>54</v>
      </c>
      <c r="BD7" s="175" t="s">
        <v>55</v>
      </c>
      <c r="BE7" s="176"/>
      <c r="BF7" s="177"/>
      <c r="BG7" s="164" t="s">
        <v>56</v>
      </c>
    </row>
    <row r="8" spans="1:59" ht="20.5" thickBot="1" x14ac:dyDescent="0.25">
      <c r="A8" s="137"/>
      <c r="B8" s="27" t="s">
        <v>57</v>
      </c>
      <c r="C8" s="56" t="s">
        <v>58</v>
      </c>
      <c r="D8" s="28">
        <v>0</v>
      </c>
      <c r="E8" s="28">
        <v>100000</v>
      </c>
      <c r="F8" s="87">
        <v>4</v>
      </c>
      <c r="G8" s="88"/>
      <c r="H8" s="88">
        <v>4</v>
      </c>
      <c r="I8" s="88"/>
      <c r="J8" s="88">
        <v>4</v>
      </c>
      <c r="K8" s="88"/>
      <c r="L8" s="88"/>
      <c r="M8" s="88"/>
      <c r="N8" s="88"/>
      <c r="O8" s="88"/>
      <c r="P8" s="88"/>
      <c r="Q8" s="88"/>
      <c r="R8" s="88"/>
      <c r="S8" s="88"/>
      <c r="T8" s="88"/>
      <c r="U8" s="88"/>
      <c r="V8" s="88"/>
      <c r="W8" s="88"/>
      <c r="X8" s="88"/>
      <c r="Y8" s="88"/>
      <c r="Z8" s="88"/>
      <c r="AA8" s="88"/>
      <c r="AB8" s="88"/>
      <c r="AC8" s="88"/>
      <c r="AD8" s="88"/>
      <c r="AE8" s="88"/>
      <c r="AF8" s="88">
        <v>4</v>
      </c>
      <c r="AG8" s="88">
        <v>4</v>
      </c>
      <c r="AH8" s="88">
        <v>4</v>
      </c>
      <c r="AI8" s="88">
        <v>4</v>
      </c>
      <c r="AJ8" s="89">
        <v>4</v>
      </c>
      <c r="AK8" s="57">
        <f>COUNTA(F8:AJ8)</f>
        <v>8</v>
      </c>
      <c r="AL8" s="147">
        <f t="shared" ref="AL8:AL23" si="0">AM8</f>
        <v>24000</v>
      </c>
      <c r="AM8" s="58">
        <f>AO8-AN8</f>
        <v>24000</v>
      </c>
      <c r="AN8" s="58">
        <f>SUM(AT8*BG$12,AZ8*BG$16,BA8*BG$17)</f>
        <v>4800</v>
      </c>
      <c r="AO8" s="58">
        <f>SUM(AQ8*BF$9,AR8*BF$10,AS8*BF$11,AT8*BF$12,AV8*BF$13,AW8*BF$13,AX8*BF$14,AY8*BF$15,AZ8*BF$16,BA8*BF$17)</f>
        <v>28800</v>
      </c>
      <c r="AP8" s="58">
        <f>(AU8*3000+BB8*3000)</f>
        <v>24000</v>
      </c>
      <c r="AQ8" s="59">
        <f t="shared" ref="AQ8:AQ23" si="1">IF(D8=0,COUNTIF(F8:AJ8,"1"),0)</f>
        <v>0</v>
      </c>
      <c r="AR8" s="60">
        <f t="shared" ref="AR8:AR23" si="2">IF(D8=0,COUNTIF(F8:AJ8,"2"),0)</f>
        <v>0</v>
      </c>
      <c r="AS8" s="60">
        <f t="shared" ref="AS8:AS23" si="3">IF(D8=0,COUNTIF(F8:AJ8,"3"),0)</f>
        <v>0</v>
      </c>
      <c r="AT8" s="61">
        <f t="shared" ref="AT8:AT23" si="4">IF(D8=0,COUNTIF(F8:AJ8,"4"),0)</f>
        <v>8</v>
      </c>
      <c r="AU8" s="62">
        <f>SUM(AQ8:AT8)</f>
        <v>8</v>
      </c>
      <c r="AV8" s="63">
        <f>IF(D8&gt;=1,COUNTIF(F8:AJ8,"2"),0)</f>
        <v>0</v>
      </c>
      <c r="AW8" s="63">
        <f t="shared" ref="AW8:AW23" si="5">IF(D8&gt;=1,COUNTIF(F8:AJ8,"2"),0)</f>
        <v>0</v>
      </c>
      <c r="AX8" s="60">
        <f t="shared" ref="AX8:AX23" si="6">IF(D8&gt;=1,COUNTIF(F8:AJ8,"3"),0)</f>
        <v>0</v>
      </c>
      <c r="AY8" s="60">
        <f t="shared" ref="AY8:AY23" si="7">IF(D8&gt;=1,COUNTIF(F8:AJ8,"4"),0)</f>
        <v>0</v>
      </c>
      <c r="AZ8" s="60">
        <f t="shared" ref="AZ8:AZ23" si="8">IF(D8&gt;=1,COUNTIF(F8:AJ8,"5"),0)</f>
        <v>0</v>
      </c>
      <c r="BA8" s="61">
        <f t="shared" ref="BA8:BA23" si="9">IF(D8&gt;=1,COUNTIF(F8:AJ8,"6"),0)</f>
        <v>0</v>
      </c>
      <c r="BB8" s="62">
        <f>SUM(AV8:BA8)</f>
        <v>0</v>
      </c>
      <c r="BD8" s="178"/>
      <c r="BE8" s="179"/>
      <c r="BF8" s="180"/>
      <c r="BG8" s="165"/>
    </row>
    <row r="9" spans="1:59" x14ac:dyDescent="0.2">
      <c r="A9" s="153" t="s">
        <v>77</v>
      </c>
      <c r="B9" s="64">
        <v>1</v>
      </c>
      <c r="C9" s="114"/>
      <c r="D9" s="115"/>
      <c r="E9" s="115"/>
      <c r="F9" s="116"/>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8"/>
      <c r="AK9" s="119">
        <f>COUNTA(F9:AJ9)</f>
        <v>0</v>
      </c>
      <c r="AL9" s="145">
        <f t="shared" si="0"/>
        <v>0</v>
      </c>
      <c r="AM9" s="65">
        <f>AO9-AN9</f>
        <v>0</v>
      </c>
      <c r="AN9" s="65">
        <f>SUM(AT9*BG$12,AZ9*BG$16,BA9*BG$17)</f>
        <v>0</v>
      </c>
      <c r="AO9" s="65">
        <f>SUM(AQ9*BF$9,AR9*BF$10,AS9*BF$11,AT9*BF$12,AV9*BF$13,AW9*BF$13,AX9*BF$14,AY9*BF$15,AZ9*BF$16,BA9*BF$17)</f>
        <v>0</v>
      </c>
      <c r="AP9" s="65">
        <f>(AU9*3000+BB9*3000)</f>
        <v>0</v>
      </c>
      <c r="AQ9" s="66">
        <f t="shared" si="1"/>
        <v>0</v>
      </c>
      <c r="AR9" s="67">
        <f t="shared" si="2"/>
        <v>0</v>
      </c>
      <c r="AS9" s="67">
        <f t="shared" si="3"/>
        <v>0</v>
      </c>
      <c r="AT9" s="68">
        <f t="shared" si="4"/>
        <v>0</v>
      </c>
      <c r="AU9" s="69">
        <f>SUM(AQ9:AT9)</f>
        <v>0</v>
      </c>
      <c r="AV9" s="70">
        <f>IF(D9&gt;=1,COUNTIF(F9:AJ9,"2"),0)</f>
        <v>0</v>
      </c>
      <c r="AW9" s="70">
        <f t="shared" si="5"/>
        <v>0</v>
      </c>
      <c r="AX9" s="67">
        <f t="shared" si="6"/>
        <v>0</v>
      </c>
      <c r="AY9" s="67">
        <f t="shared" si="7"/>
        <v>0</v>
      </c>
      <c r="AZ9" s="67">
        <f t="shared" si="8"/>
        <v>0</v>
      </c>
      <c r="BA9" s="68">
        <f t="shared" si="9"/>
        <v>0</v>
      </c>
      <c r="BB9" s="71">
        <f>SUM(AV9:BA9)</f>
        <v>0</v>
      </c>
      <c r="BD9" s="166" t="s">
        <v>60</v>
      </c>
      <c r="BE9" s="36" t="s">
        <v>47</v>
      </c>
      <c r="BF9" s="37">
        <v>900</v>
      </c>
      <c r="BG9" s="38">
        <f>IF(BF9&gt;3000,BF9-3000,0)</f>
        <v>0</v>
      </c>
    </row>
    <row r="10" spans="1:59" x14ac:dyDescent="0.2">
      <c r="A10" s="154"/>
      <c r="B10" s="39">
        <v>2</v>
      </c>
      <c r="C10" s="120"/>
      <c r="D10" s="121"/>
      <c r="E10" s="121"/>
      <c r="F10" s="122"/>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4"/>
      <c r="AK10" s="125">
        <f>COUNTA(F10:AJ10)</f>
        <v>0</v>
      </c>
      <c r="AL10" s="143">
        <f t="shared" si="0"/>
        <v>0</v>
      </c>
      <c r="AM10" s="40">
        <f t="shared" ref="AM10:AM23" si="10">AO10-AN10</f>
        <v>0</v>
      </c>
      <c r="AN10" s="40">
        <f t="shared" ref="AN10:AN23" si="11">SUM(AT10*BG$12,AZ10*BG$16,BA10*BG$17)</f>
        <v>0</v>
      </c>
      <c r="AO10" s="40">
        <f>SUM(AQ10*BF$9,AR10*BF$10,AS10*BF$11,AT10*BF$12,AV10*BF$13,AW10*BF$13,AX10*BF$14,AY10*BF$15,AZ10*BF$16,BA10*BF$17)</f>
        <v>0</v>
      </c>
      <c r="AP10" s="40">
        <f t="shared" ref="AP10:AP22" si="12">(AU10*3000+BB10*3000)</f>
        <v>0</v>
      </c>
      <c r="AQ10" s="41">
        <f t="shared" si="1"/>
        <v>0</v>
      </c>
      <c r="AR10" s="42">
        <f t="shared" si="2"/>
        <v>0</v>
      </c>
      <c r="AS10" s="42">
        <f t="shared" si="3"/>
        <v>0</v>
      </c>
      <c r="AT10" s="43">
        <f t="shared" si="4"/>
        <v>0</v>
      </c>
      <c r="AU10" s="44">
        <f t="shared" ref="AU10:AU23" si="13">SUM(AQ10:AT10)</f>
        <v>0</v>
      </c>
      <c r="AV10" s="45">
        <f t="shared" ref="AV10:AV23" si="14">IF(D10&gt;=1,COUNTIF(F10:AJ10,"1"),0)</f>
        <v>0</v>
      </c>
      <c r="AW10" s="45">
        <f t="shared" si="5"/>
        <v>0</v>
      </c>
      <c r="AX10" s="42">
        <f t="shared" si="6"/>
        <v>0</v>
      </c>
      <c r="AY10" s="42">
        <f t="shared" si="7"/>
        <v>0</v>
      </c>
      <c r="AZ10" s="42">
        <f t="shared" si="8"/>
        <v>0</v>
      </c>
      <c r="BA10" s="43">
        <f t="shared" si="9"/>
        <v>0</v>
      </c>
      <c r="BB10" s="72">
        <f t="shared" ref="BB10:BB23" si="15">SUM(AV10:BA10)</f>
        <v>0</v>
      </c>
      <c r="BD10" s="167"/>
      <c r="BE10" s="36" t="s">
        <v>48</v>
      </c>
      <c r="BF10" s="37">
        <v>1800</v>
      </c>
      <c r="BG10" s="38">
        <f t="shared" ref="BG10:BG17" si="16">IF(BF10&gt;3000,BF10-3000,0)</f>
        <v>0</v>
      </c>
    </row>
    <row r="11" spans="1:59" x14ac:dyDescent="0.2">
      <c r="A11" s="154"/>
      <c r="B11" s="39">
        <v>3</v>
      </c>
      <c r="C11" s="120"/>
      <c r="D11" s="121"/>
      <c r="E11" s="121"/>
      <c r="F11" s="122"/>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4"/>
      <c r="AK11" s="125">
        <f t="shared" ref="AK11:AK23" si="17">COUNTA(F11:AJ11)</f>
        <v>0</v>
      </c>
      <c r="AL11" s="143">
        <f t="shared" si="0"/>
        <v>0</v>
      </c>
      <c r="AM11" s="40">
        <f t="shared" si="10"/>
        <v>0</v>
      </c>
      <c r="AN11" s="40">
        <f t="shared" si="11"/>
        <v>0</v>
      </c>
      <c r="AO11" s="40">
        <f t="shared" ref="AO11:AO23" si="18">SUM(AQ11*BF$9,AR11*BF$10,AS11*BF$11,AT11*BF$12,AV11*BF$13,AW11*BF$13,AX11*BF$14,AY11*BF$15,AZ11*BF$16,BA11*BF$17)</f>
        <v>0</v>
      </c>
      <c r="AP11" s="40">
        <f t="shared" si="12"/>
        <v>0</v>
      </c>
      <c r="AQ11" s="41">
        <f t="shared" si="1"/>
        <v>0</v>
      </c>
      <c r="AR11" s="42">
        <f t="shared" si="2"/>
        <v>0</v>
      </c>
      <c r="AS11" s="42">
        <f t="shared" si="3"/>
        <v>0</v>
      </c>
      <c r="AT11" s="43">
        <f t="shared" si="4"/>
        <v>0</v>
      </c>
      <c r="AU11" s="44">
        <f t="shared" si="13"/>
        <v>0</v>
      </c>
      <c r="AV11" s="45">
        <f t="shared" si="14"/>
        <v>0</v>
      </c>
      <c r="AW11" s="45">
        <f t="shared" si="5"/>
        <v>0</v>
      </c>
      <c r="AX11" s="42">
        <f t="shared" si="6"/>
        <v>0</v>
      </c>
      <c r="AY11" s="42">
        <f t="shared" si="7"/>
        <v>0</v>
      </c>
      <c r="AZ11" s="42">
        <f t="shared" si="8"/>
        <v>0</v>
      </c>
      <c r="BA11" s="43">
        <f t="shared" si="9"/>
        <v>0</v>
      </c>
      <c r="BB11" s="72">
        <f t="shared" si="15"/>
        <v>0</v>
      </c>
      <c r="BD11" s="167"/>
      <c r="BE11" s="36" t="s">
        <v>49</v>
      </c>
      <c r="BF11" s="37">
        <v>2700</v>
      </c>
      <c r="BG11" s="38">
        <f t="shared" si="16"/>
        <v>0</v>
      </c>
    </row>
    <row r="12" spans="1:59" x14ac:dyDescent="0.2">
      <c r="A12" s="154"/>
      <c r="B12" s="39">
        <v>4</v>
      </c>
      <c r="C12" s="120"/>
      <c r="D12" s="121"/>
      <c r="E12" s="121"/>
      <c r="F12" s="122"/>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4"/>
      <c r="AK12" s="125">
        <f>COUNTA(F12:AJ12)</f>
        <v>0</v>
      </c>
      <c r="AL12" s="143">
        <f t="shared" si="0"/>
        <v>0</v>
      </c>
      <c r="AM12" s="40">
        <f t="shared" si="10"/>
        <v>0</v>
      </c>
      <c r="AN12" s="40">
        <f t="shared" si="11"/>
        <v>0</v>
      </c>
      <c r="AO12" s="40">
        <f t="shared" si="18"/>
        <v>0</v>
      </c>
      <c r="AP12" s="40">
        <f t="shared" si="12"/>
        <v>0</v>
      </c>
      <c r="AQ12" s="41">
        <f t="shared" si="1"/>
        <v>0</v>
      </c>
      <c r="AR12" s="42">
        <f t="shared" si="2"/>
        <v>0</v>
      </c>
      <c r="AS12" s="42">
        <f t="shared" si="3"/>
        <v>0</v>
      </c>
      <c r="AT12" s="43">
        <f t="shared" si="4"/>
        <v>0</v>
      </c>
      <c r="AU12" s="44">
        <f>SUM(AQ12:AT12)</f>
        <v>0</v>
      </c>
      <c r="AV12" s="45">
        <f t="shared" si="14"/>
        <v>0</v>
      </c>
      <c r="AW12" s="45">
        <f t="shared" si="5"/>
        <v>0</v>
      </c>
      <c r="AX12" s="42">
        <f t="shared" si="6"/>
        <v>0</v>
      </c>
      <c r="AY12" s="42">
        <f t="shared" si="7"/>
        <v>0</v>
      </c>
      <c r="AZ12" s="42">
        <f t="shared" si="8"/>
        <v>0</v>
      </c>
      <c r="BA12" s="43">
        <f t="shared" si="9"/>
        <v>0</v>
      </c>
      <c r="BB12" s="72">
        <f t="shared" si="15"/>
        <v>0</v>
      </c>
      <c r="BD12" s="168"/>
      <c r="BE12" s="36" t="s">
        <v>50</v>
      </c>
      <c r="BF12" s="37">
        <v>3600</v>
      </c>
      <c r="BG12" s="38">
        <f t="shared" si="16"/>
        <v>600</v>
      </c>
    </row>
    <row r="13" spans="1:59" x14ac:dyDescent="0.2">
      <c r="A13" s="154"/>
      <c r="B13" s="46">
        <v>5</v>
      </c>
      <c r="C13" s="126"/>
      <c r="D13" s="127"/>
      <c r="E13" s="127"/>
      <c r="F13" s="128"/>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30"/>
      <c r="AK13" s="125">
        <f t="shared" si="17"/>
        <v>0</v>
      </c>
      <c r="AL13" s="142">
        <f t="shared" si="0"/>
        <v>0</v>
      </c>
      <c r="AM13" s="40">
        <f t="shared" si="10"/>
        <v>0</v>
      </c>
      <c r="AN13" s="40">
        <f t="shared" si="11"/>
        <v>0</v>
      </c>
      <c r="AO13" s="40">
        <f t="shared" si="18"/>
        <v>0</v>
      </c>
      <c r="AP13" s="40">
        <f>(AU13*3000+BB13*3000)</f>
        <v>0</v>
      </c>
      <c r="AQ13" s="41">
        <f t="shared" si="1"/>
        <v>0</v>
      </c>
      <c r="AR13" s="42">
        <f t="shared" si="2"/>
        <v>0</v>
      </c>
      <c r="AS13" s="42">
        <f t="shared" si="3"/>
        <v>0</v>
      </c>
      <c r="AT13" s="43">
        <f t="shared" si="4"/>
        <v>0</v>
      </c>
      <c r="AU13" s="44">
        <f t="shared" si="13"/>
        <v>0</v>
      </c>
      <c r="AV13" s="45">
        <f t="shared" si="14"/>
        <v>0</v>
      </c>
      <c r="AW13" s="45">
        <f t="shared" si="5"/>
        <v>0</v>
      </c>
      <c r="AX13" s="42">
        <f t="shared" si="6"/>
        <v>0</v>
      </c>
      <c r="AY13" s="42">
        <f t="shared" si="7"/>
        <v>0</v>
      </c>
      <c r="AZ13" s="42">
        <f t="shared" si="8"/>
        <v>0</v>
      </c>
      <c r="BA13" s="43">
        <f t="shared" si="9"/>
        <v>0</v>
      </c>
      <c r="BB13" s="72">
        <f t="shared" si="15"/>
        <v>0</v>
      </c>
      <c r="BD13" s="166" t="s">
        <v>61</v>
      </c>
      <c r="BE13" s="36" t="s">
        <v>48</v>
      </c>
      <c r="BF13" s="37">
        <v>1250</v>
      </c>
      <c r="BG13" s="38">
        <f t="shared" si="16"/>
        <v>0</v>
      </c>
    </row>
    <row r="14" spans="1:59" x14ac:dyDescent="0.2">
      <c r="A14" s="154"/>
      <c r="B14" s="29">
        <v>6</v>
      </c>
      <c r="C14" s="131"/>
      <c r="D14" s="132"/>
      <c r="E14" s="132"/>
      <c r="F14" s="133"/>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5"/>
      <c r="AK14" s="136">
        <f t="shared" si="17"/>
        <v>0</v>
      </c>
      <c r="AL14" s="30">
        <f t="shared" si="0"/>
        <v>0</v>
      </c>
      <c r="AM14" s="30">
        <f t="shared" si="10"/>
        <v>0</v>
      </c>
      <c r="AN14" s="30">
        <f t="shared" si="11"/>
        <v>0</v>
      </c>
      <c r="AO14" s="30">
        <f t="shared" si="18"/>
        <v>0</v>
      </c>
      <c r="AP14" s="30">
        <f t="shared" si="12"/>
        <v>0</v>
      </c>
      <c r="AQ14" s="31">
        <f t="shared" si="1"/>
        <v>0</v>
      </c>
      <c r="AR14" s="32">
        <f t="shared" si="2"/>
        <v>0</v>
      </c>
      <c r="AS14" s="32">
        <f t="shared" si="3"/>
        <v>0</v>
      </c>
      <c r="AT14" s="33">
        <f t="shared" si="4"/>
        <v>0</v>
      </c>
      <c r="AU14" s="34">
        <f t="shared" si="13"/>
        <v>0</v>
      </c>
      <c r="AV14" s="35">
        <f t="shared" si="14"/>
        <v>0</v>
      </c>
      <c r="AW14" s="35">
        <f t="shared" si="5"/>
        <v>0</v>
      </c>
      <c r="AX14" s="32">
        <f t="shared" si="6"/>
        <v>0</v>
      </c>
      <c r="AY14" s="32">
        <f t="shared" si="7"/>
        <v>0</v>
      </c>
      <c r="AZ14" s="32">
        <f t="shared" si="8"/>
        <v>0</v>
      </c>
      <c r="BA14" s="33">
        <f t="shared" si="9"/>
        <v>0</v>
      </c>
      <c r="BB14" s="73">
        <f t="shared" si="15"/>
        <v>0</v>
      </c>
      <c r="BD14" s="167"/>
      <c r="BE14" s="36" t="s">
        <v>49</v>
      </c>
      <c r="BF14" s="37">
        <v>1850</v>
      </c>
      <c r="BG14" s="38">
        <f t="shared" si="16"/>
        <v>0</v>
      </c>
    </row>
    <row r="15" spans="1:59" x14ac:dyDescent="0.2">
      <c r="A15" s="154"/>
      <c r="B15" s="39">
        <v>7</v>
      </c>
      <c r="C15" s="120"/>
      <c r="D15" s="121"/>
      <c r="E15" s="121"/>
      <c r="F15" s="122"/>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4"/>
      <c r="AK15" s="125">
        <f t="shared" si="17"/>
        <v>0</v>
      </c>
      <c r="AL15" s="145">
        <f t="shared" si="0"/>
        <v>0</v>
      </c>
      <c r="AM15" s="40">
        <f t="shared" si="10"/>
        <v>0</v>
      </c>
      <c r="AN15" s="40">
        <f t="shared" si="11"/>
        <v>0</v>
      </c>
      <c r="AO15" s="40">
        <f t="shared" si="18"/>
        <v>0</v>
      </c>
      <c r="AP15" s="40">
        <f t="shared" si="12"/>
        <v>0</v>
      </c>
      <c r="AQ15" s="41">
        <f t="shared" si="1"/>
        <v>0</v>
      </c>
      <c r="AR15" s="42">
        <f t="shared" si="2"/>
        <v>0</v>
      </c>
      <c r="AS15" s="42">
        <f t="shared" si="3"/>
        <v>0</v>
      </c>
      <c r="AT15" s="43">
        <f t="shared" si="4"/>
        <v>0</v>
      </c>
      <c r="AU15" s="44">
        <f t="shared" si="13"/>
        <v>0</v>
      </c>
      <c r="AV15" s="45">
        <f t="shared" si="14"/>
        <v>0</v>
      </c>
      <c r="AW15" s="45">
        <f t="shared" si="5"/>
        <v>0</v>
      </c>
      <c r="AX15" s="42">
        <f t="shared" si="6"/>
        <v>0</v>
      </c>
      <c r="AY15" s="42">
        <f t="shared" si="7"/>
        <v>0</v>
      </c>
      <c r="AZ15" s="42">
        <f t="shared" si="8"/>
        <v>0</v>
      </c>
      <c r="BA15" s="43">
        <f t="shared" si="9"/>
        <v>0</v>
      </c>
      <c r="BB15" s="72">
        <f t="shared" si="15"/>
        <v>0</v>
      </c>
      <c r="BD15" s="167"/>
      <c r="BE15" s="36" t="s">
        <v>50</v>
      </c>
      <c r="BF15" s="37">
        <v>2500</v>
      </c>
      <c r="BG15" s="38">
        <f t="shared" si="16"/>
        <v>0</v>
      </c>
    </row>
    <row r="16" spans="1:59" x14ac:dyDescent="0.2">
      <c r="A16" s="154"/>
      <c r="B16" s="39">
        <v>8</v>
      </c>
      <c r="C16" s="120"/>
      <c r="D16" s="121"/>
      <c r="E16" s="121"/>
      <c r="F16" s="122"/>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4"/>
      <c r="AK16" s="125">
        <f t="shared" si="17"/>
        <v>0</v>
      </c>
      <c r="AL16" s="143">
        <f t="shared" si="0"/>
        <v>0</v>
      </c>
      <c r="AM16" s="40">
        <f t="shared" si="10"/>
        <v>0</v>
      </c>
      <c r="AN16" s="40">
        <f t="shared" si="11"/>
        <v>0</v>
      </c>
      <c r="AO16" s="40">
        <f t="shared" si="18"/>
        <v>0</v>
      </c>
      <c r="AP16" s="40">
        <f t="shared" si="12"/>
        <v>0</v>
      </c>
      <c r="AQ16" s="41">
        <f t="shared" si="1"/>
        <v>0</v>
      </c>
      <c r="AR16" s="42">
        <f t="shared" si="2"/>
        <v>0</v>
      </c>
      <c r="AS16" s="42">
        <f t="shared" si="3"/>
        <v>0</v>
      </c>
      <c r="AT16" s="43">
        <f t="shared" si="4"/>
        <v>0</v>
      </c>
      <c r="AU16" s="44">
        <f t="shared" si="13"/>
        <v>0</v>
      </c>
      <c r="AV16" s="45">
        <f t="shared" si="14"/>
        <v>0</v>
      </c>
      <c r="AW16" s="45">
        <f t="shared" si="5"/>
        <v>0</v>
      </c>
      <c r="AX16" s="42">
        <f t="shared" si="6"/>
        <v>0</v>
      </c>
      <c r="AY16" s="42">
        <f t="shared" si="7"/>
        <v>0</v>
      </c>
      <c r="AZ16" s="42">
        <f t="shared" si="8"/>
        <v>0</v>
      </c>
      <c r="BA16" s="43">
        <f t="shared" si="9"/>
        <v>0</v>
      </c>
      <c r="BB16" s="72">
        <f t="shared" si="15"/>
        <v>0</v>
      </c>
      <c r="BD16" s="167"/>
      <c r="BE16" s="36" t="s">
        <v>52</v>
      </c>
      <c r="BF16" s="37">
        <v>3300</v>
      </c>
      <c r="BG16" s="38">
        <f t="shared" si="16"/>
        <v>300</v>
      </c>
    </row>
    <row r="17" spans="1:59" x14ac:dyDescent="0.2">
      <c r="A17" s="154"/>
      <c r="B17" s="39">
        <v>9</v>
      </c>
      <c r="C17" s="120"/>
      <c r="D17" s="121"/>
      <c r="E17" s="121"/>
      <c r="F17" s="122"/>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4"/>
      <c r="AK17" s="125">
        <f t="shared" si="17"/>
        <v>0</v>
      </c>
      <c r="AL17" s="40">
        <f t="shared" si="0"/>
        <v>0</v>
      </c>
      <c r="AM17" s="40">
        <f t="shared" si="10"/>
        <v>0</v>
      </c>
      <c r="AN17" s="40">
        <f t="shared" si="11"/>
        <v>0</v>
      </c>
      <c r="AO17" s="40">
        <f t="shared" si="18"/>
        <v>0</v>
      </c>
      <c r="AP17" s="40">
        <f t="shared" si="12"/>
        <v>0</v>
      </c>
      <c r="AQ17" s="41">
        <f t="shared" si="1"/>
        <v>0</v>
      </c>
      <c r="AR17" s="42">
        <f t="shared" si="2"/>
        <v>0</v>
      </c>
      <c r="AS17" s="42">
        <f t="shared" si="3"/>
        <v>0</v>
      </c>
      <c r="AT17" s="43">
        <f t="shared" si="4"/>
        <v>0</v>
      </c>
      <c r="AU17" s="44">
        <f t="shared" si="13"/>
        <v>0</v>
      </c>
      <c r="AV17" s="45">
        <f t="shared" si="14"/>
        <v>0</v>
      </c>
      <c r="AW17" s="45">
        <f t="shared" si="5"/>
        <v>0</v>
      </c>
      <c r="AX17" s="42">
        <f t="shared" si="6"/>
        <v>0</v>
      </c>
      <c r="AY17" s="42">
        <f t="shared" si="7"/>
        <v>0</v>
      </c>
      <c r="AZ17" s="42">
        <f t="shared" si="8"/>
        <v>0</v>
      </c>
      <c r="BA17" s="43">
        <f t="shared" si="9"/>
        <v>0</v>
      </c>
      <c r="BB17" s="72">
        <f t="shared" si="15"/>
        <v>0</v>
      </c>
      <c r="BD17" s="168"/>
      <c r="BE17" s="36" t="s">
        <v>53</v>
      </c>
      <c r="BF17" s="37">
        <v>4100</v>
      </c>
      <c r="BG17" s="38">
        <f t="shared" si="16"/>
        <v>1100</v>
      </c>
    </row>
    <row r="18" spans="1:59" x14ac:dyDescent="0.2">
      <c r="A18" s="154"/>
      <c r="B18" s="46">
        <v>10</v>
      </c>
      <c r="C18" s="126"/>
      <c r="D18" s="127"/>
      <c r="E18" s="127"/>
      <c r="F18" s="128"/>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30"/>
      <c r="AK18" s="125">
        <f t="shared" si="17"/>
        <v>0</v>
      </c>
      <c r="AL18" s="144">
        <f t="shared" si="0"/>
        <v>0</v>
      </c>
      <c r="AM18" s="40">
        <f t="shared" si="10"/>
        <v>0</v>
      </c>
      <c r="AN18" s="40">
        <f t="shared" si="11"/>
        <v>0</v>
      </c>
      <c r="AO18" s="40">
        <f t="shared" si="18"/>
        <v>0</v>
      </c>
      <c r="AP18" s="40">
        <f>(AU18*3000+BB18*3000)</f>
        <v>0</v>
      </c>
      <c r="AQ18" s="41">
        <f t="shared" si="1"/>
        <v>0</v>
      </c>
      <c r="AR18" s="42">
        <f t="shared" si="2"/>
        <v>0</v>
      </c>
      <c r="AS18" s="42">
        <f t="shared" si="3"/>
        <v>0</v>
      </c>
      <c r="AT18" s="43">
        <f t="shared" si="4"/>
        <v>0</v>
      </c>
      <c r="AU18" s="44">
        <f t="shared" si="13"/>
        <v>0</v>
      </c>
      <c r="AV18" s="45">
        <f t="shared" si="14"/>
        <v>0</v>
      </c>
      <c r="AW18" s="45">
        <f t="shared" si="5"/>
        <v>0</v>
      </c>
      <c r="AX18" s="42">
        <f t="shared" si="6"/>
        <v>0</v>
      </c>
      <c r="AY18" s="42">
        <f t="shared" si="7"/>
        <v>0</v>
      </c>
      <c r="AZ18" s="42">
        <f t="shared" si="8"/>
        <v>0</v>
      </c>
      <c r="BA18" s="43">
        <f t="shared" si="9"/>
        <v>0</v>
      </c>
      <c r="BB18" s="72">
        <f t="shared" si="15"/>
        <v>0</v>
      </c>
    </row>
    <row r="19" spans="1:59" x14ac:dyDescent="0.2">
      <c r="A19" s="154"/>
      <c r="B19" s="29">
        <v>11</v>
      </c>
      <c r="C19" s="131"/>
      <c r="D19" s="132"/>
      <c r="E19" s="132"/>
      <c r="F19" s="133"/>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5"/>
      <c r="AK19" s="136">
        <f t="shared" si="17"/>
        <v>0</v>
      </c>
      <c r="AL19" s="30">
        <f t="shared" si="0"/>
        <v>0</v>
      </c>
      <c r="AM19" s="30">
        <f t="shared" si="10"/>
        <v>0</v>
      </c>
      <c r="AN19" s="30">
        <f t="shared" si="11"/>
        <v>0</v>
      </c>
      <c r="AO19" s="30">
        <f t="shared" si="18"/>
        <v>0</v>
      </c>
      <c r="AP19" s="30">
        <f t="shared" si="12"/>
        <v>0</v>
      </c>
      <c r="AQ19" s="31">
        <f t="shared" si="1"/>
        <v>0</v>
      </c>
      <c r="AR19" s="32">
        <f t="shared" si="2"/>
        <v>0</v>
      </c>
      <c r="AS19" s="32">
        <f t="shared" si="3"/>
        <v>0</v>
      </c>
      <c r="AT19" s="33">
        <f t="shared" si="4"/>
        <v>0</v>
      </c>
      <c r="AU19" s="34">
        <f t="shared" si="13"/>
        <v>0</v>
      </c>
      <c r="AV19" s="35">
        <f t="shared" si="14"/>
        <v>0</v>
      </c>
      <c r="AW19" s="35">
        <f t="shared" si="5"/>
        <v>0</v>
      </c>
      <c r="AX19" s="32">
        <f t="shared" si="6"/>
        <v>0</v>
      </c>
      <c r="AY19" s="32">
        <f t="shared" si="7"/>
        <v>0</v>
      </c>
      <c r="AZ19" s="32">
        <f t="shared" si="8"/>
        <v>0</v>
      </c>
      <c r="BA19" s="33">
        <f t="shared" si="9"/>
        <v>0</v>
      </c>
      <c r="BB19" s="73">
        <f t="shared" si="15"/>
        <v>0</v>
      </c>
    </row>
    <row r="20" spans="1:59" x14ac:dyDescent="0.2">
      <c r="A20" s="154"/>
      <c r="B20" s="39">
        <v>12</v>
      </c>
      <c r="C20" s="120"/>
      <c r="D20" s="121"/>
      <c r="E20" s="121"/>
      <c r="F20" s="122"/>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4"/>
      <c r="AK20" s="125">
        <f t="shared" si="17"/>
        <v>0</v>
      </c>
      <c r="AL20" s="145">
        <f t="shared" si="0"/>
        <v>0</v>
      </c>
      <c r="AM20" s="40">
        <f t="shared" si="10"/>
        <v>0</v>
      </c>
      <c r="AN20" s="40">
        <f t="shared" si="11"/>
        <v>0</v>
      </c>
      <c r="AO20" s="40">
        <f t="shared" si="18"/>
        <v>0</v>
      </c>
      <c r="AP20" s="40">
        <f t="shared" si="12"/>
        <v>0</v>
      </c>
      <c r="AQ20" s="41">
        <f t="shared" si="1"/>
        <v>0</v>
      </c>
      <c r="AR20" s="42">
        <f t="shared" si="2"/>
        <v>0</v>
      </c>
      <c r="AS20" s="42">
        <f t="shared" si="3"/>
        <v>0</v>
      </c>
      <c r="AT20" s="43">
        <f t="shared" si="4"/>
        <v>0</v>
      </c>
      <c r="AU20" s="44">
        <f t="shared" si="13"/>
        <v>0</v>
      </c>
      <c r="AV20" s="45">
        <f t="shared" si="14"/>
        <v>0</v>
      </c>
      <c r="AW20" s="45">
        <f t="shared" si="5"/>
        <v>0</v>
      </c>
      <c r="AX20" s="42">
        <f t="shared" si="6"/>
        <v>0</v>
      </c>
      <c r="AY20" s="42">
        <f t="shared" si="7"/>
        <v>0</v>
      </c>
      <c r="AZ20" s="42">
        <f t="shared" si="8"/>
        <v>0</v>
      </c>
      <c r="BA20" s="43">
        <f t="shared" si="9"/>
        <v>0</v>
      </c>
      <c r="BB20" s="72">
        <f t="shared" si="15"/>
        <v>0</v>
      </c>
    </row>
    <row r="21" spans="1:59" x14ac:dyDescent="0.2">
      <c r="A21" s="154"/>
      <c r="B21" s="39">
        <v>13</v>
      </c>
      <c r="C21" s="120"/>
      <c r="D21" s="121"/>
      <c r="E21" s="121"/>
      <c r="F21" s="122"/>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4"/>
      <c r="AK21" s="125">
        <f t="shared" si="17"/>
        <v>0</v>
      </c>
      <c r="AL21" s="40">
        <f t="shared" si="0"/>
        <v>0</v>
      </c>
      <c r="AM21" s="40">
        <f t="shared" si="10"/>
        <v>0</v>
      </c>
      <c r="AN21" s="40">
        <f t="shared" si="11"/>
        <v>0</v>
      </c>
      <c r="AO21" s="40">
        <f t="shared" si="18"/>
        <v>0</v>
      </c>
      <c r="AP21" s="40">
        <f t="shared" si="12"/>
        <v>0</v>
      </c>
      <c r="AQ21" s="41">
        <f t="shared" si="1"/>
        <v>0</v>
      </c>
      <c r="AR21" s="42">
        <f t="shared" si="2"/>
        <v>0</v>
      </c>
      <c r="AS21" s="42">
        <f t="shared" si="3"/>
        <v>0</v>
      </c>
      <c r="AT21" s="43">
        <f t="shared" si="4"/>
        <v>0</v>
      </c>
      <c r="AU21" s="44">
        <f t="shared" si="13"/>
        <v>0</v>
      </c>
      <c r="AV21" s="45">
        <f t="shared" si="14"/>
        <v>0</v>
      </c>
      <c r="AW21" s="45">
        <f t="shared" si="5"/>
        <v>0</v>
      </c>
      <c r="AX21" s="42">
        <f t="shared" si="6"/>
        <v>0</v>
      </c>
      <c r="AY21" s="42">
        <f t="shared" si="7"/>
        <v>0</v>
      </c>
      <c r="AZ21" s="42">
        <f t="shared" si="8"/>
        <v>0</v>
      </c>
      <c r="BA21" s="43">
        <f t="shared" si="9"/>
        <v>0</v>
      </c>
      <c r="BB21" s="72">
        <f t="shared" si="15"/>
        <v>0</v>
      </c>
    </row>
    <row r="22" spans="1:59" x14ac:dyDescent="0.2">
      <c r="A22" s="154"/>
      <c r="B22" s="39">
        <v>14</v>
      </c>
      <c r="C22" s="120"/>
      <c r="D22" s="121"/>
      <c r="E22" s="121"/>
      <c r="F22" s="122"/>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4"/>
      <c r="AK22" s="125">
        <f t="shared" si="17"/>
        <v>0</v>
      </c>
      <c r="AL22" s="145">
        <f t="shared" si="0"/>
        <v>0</v>
      </c>
      <c r="AM22" s="40">
        <f t="shared" si="10"/>
        <v>0</v>
      </c>
      <c r="AN22" s="40">
        <f t="shared" si="11"/>
        <v>0</v>
      </c>
      <c r="AO22" s="40">
        <f t="shared" si="18"/>
        <v>0</v>
      </c>
      <c r="AP22" s="40">
        <f t="shared" si="12"/>
        <v>0</v>
      </c>
      <c r="AQ22" s="41">
        <f t="shared" si="1"/>
        <v>0</v>
      </c>
      <c r="AR22" s="42">
        <f t="shared" si="2"/>
        <v>0</v>
      </c>
      <c r="AS22" s="42">
        <f t="shared" si="3"/>
        <v>0</v>
      </c>
      <c r="AT22" s="43">
        <f t="shared" si="4"/>
        <v>0</v>
      </c>
      <c r="AU22" s="44">
        <f t="shared" si="13"/>
        <v>0</v>
      </c>
      <c r="AV22" s="45">
        <f t="shared" si="14"/>
        <v>0</v>
      </c>
      <c r="AW22" s="45">
        <f t="shared" si="5"/>
        <v>0</v>
      </c>
      <c r="AX22" s="42">
        <f t="shared" si="6"/>
        <v>0</v>
      </c>
      <c r="AY22" s="42">
        <f t="shared" si="7"/>
        <v>0</v>
      </c>
      <c r="AZ22" s="42">
        <f t="shared" si="8"/>
        <v>0</v>
      </c>
      <c r="BA22" s="43">
        <f t="shared" si="9"/>
        <v>0</v>
      </c>
      <c r="BB22" s="72">
        <f t="shared" si="15"/>
        <v>0</v>
      </c>
      <c r="BC22" s="47"/>
    </row>
    <row r="23" spans="1:59" ht="20.5" thickBot="1" x14ac:dyDescent="0.25">
      <c r="A23" s="154"/>
      <c r="B23" s="46">
        <v>15</v>
      </c>
      <c r="C23" s="126"/>
      <c r="D23" s="127"/>
      <c r="E23" s="127"/>
      <c r="F23" s="128"/>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30"/>
      <c r="AK23" s="125">
        <f t="shared" si="17"/>
        <v>0</v>
      </c>
      <c r="AL23" s="143">
        <f t="shared" si="0"/>
        <v>0</v>
      </c>
      <c r="AM23" s="40">
        <f t="shared" si="10"/>
        <v>0</v>
      </c>
      <c r="AN23" s="40">
        <f t="shared" si="11"/>
        <v>0</v>
      </c>
      <c r="AO23" s="40">
        <f t="shared" si="18"/>
        <v>0</v>
      </c>
      <c r="AP23" s="40">
        <f>(AU23*3000+BB23*3000)</f>
        <v>0</v>
      </c>
      <c r="AQ23" s="41">
        <f t="shared" si="1"/>
        <v>0</v>
      </c>
      <c r="AR23" s="42">
        <f t="shared" si="2"/>
        <v>0</v>
      </c>
      <c r="AS23" s="42">
        <f t="shared" si="3"/>
        <v>0</v>
      </c>
      <c r="AT23" s="43">
        <f t="shared" si="4"/>
        <v>0</v>
      </c>
      <c r="AU23" s="44">
        <f t="shared" si="13"/>
        <v>0</v>
      </c>
      <c r="AV23" s="45">
        <f t="shared" si="14"/>
        <v>0</v>
      </c>
      <c r="AW23" s="45">
        <f t="shared" si="5"/>
        <v>0</v>
      </c>
      <c r="AX23" s="42">
        <f t="shared" si="6"/>
        <v>0</v>
      </c>
      <c r="AY23" s="42">
        <f t="shared" si="7"/>
        <v>0</v>
      </c>
      <c r="AZ23" s="42">
        <f t="shared" si="8"/>
        <v>0</v>
      </c>
      <c r="BA23" s="43">
        <f t="shared" si="9"/>
        <v>0</v>
      </c>
      <c r="BB23" s="72">
        <f t="shared" si="15"/>
        <v>0</v>
      </c>
      <c r="BC23" s="47"/>
    </row>
    <row r="24" spans="1:59" ht="21" thickTop="1" thickBot="1" x14ac:dyDescent="0.25">
      <c r="A24" s="155"/>
      <c r="B24" s="161" t="s">
        <v>62</v>
      </c>
      <c r="C24" s="162"/>
      <c r="D24" s="162"/>
      <c r="E24" s="162"/>
      <c r="F24" s="74">
        <f>COUNTA(F9:F23)</f>
        <v>0</v>
      </c>
      <c r="G24" s="74">
        <f t="shared" ref="G24:AJ24" si="19">COUNTA(G9:G23)</f>
        <v>0</v>
      </c>
      <c r="H24" s="74">
        <f t="shared" si="19"/>
        <v>0</v>
      </c>
      <c r="I24" s="74">
        <f t="shared" si="19"/>
        <v>0</v>
      </c>
      <c r="J24" s="74">
        <f t="shared" si="19"/>
        <v>0</v>
      </c>
      <c r="K24" s="74">
        <f t="shared" si="19"/>
        <v>0</v>
      </c>
      <c r="L24" s="74">
        <f t="shared" si="19"/>
        <v>0</v>
      </c>
      <c r="M24" s="74">
        <f t="shared" si="19"/>
        <v>0</v>
      </c>
      <c r="N24" s="74">
        <f t="shared" si="19"/>
        <v>0</v>
      </c>
      <c r="O24" s="74">
        <f t="shared" si="19"/>
        <v>0</v>
      </c>
      <c r="P24" s="74">
        <f t="shared" si="19"/>
        <v>0</v>
      </c>
      <c r="Q24" s="74">
        <f t="shared" si="19"/>
        <v>0</v>
      </c>
      <c r="R24" s="74">
        <f t="shared" si="19"/>
        <v>0</v>
      </c>
      <c r="S24" s="74">
        <f t="shared" si="19"/>
        <v>0</v>
      </c>
      <c r="T24" s="74">
        <f t="shared" si="19"/>
        <v>0</v>
      </c>
      <c r="U24" s="74">
        <f t="shared" si="19"/>
        <v>0</v>
      </c>
      <c r="V24" s="74">
        <f t="shared" si="19"/>
        <v>0</v>
      </c>
      <c r="W24" s="74">
        <f t="shared" si="19"/>
        <v>0</v>
      </c>
      <c r="X24" s="74">
        <f t="shared" si="19"/>
        <v>0</v>
      </c>
      <c r="Y24" s="74">
        <f t="shared" si="19"/>
        <v>0</v>
      </c>
      <c r="Z24" s="74">
        <f t="shared" si="19"/>
        <v>0</v>
      </c>
      <c r="AA24" s="74">
        <f t="shared" si="19"/>
        <v>0</v>
      </c>
      <c r="AB24" s="74">
        <f t="shared" si="19"/>
        <v>0</v>
      </c>
      <c r="AC24" s="74">
        <f t="shared" si="19"/>
        <v>0</v>
      </c>
      <c r="AD24" s="74">
        <f t="shared" si="19"/>
        <v>0</v>
      </c>
      <c r="AE24" s="74">
        <f t="shared" si="19"/>
        <v>0</v>
      </c>
      <c r="AF24" s="74">
        <f t="shared" si="19"/>
        <v>0</v>
      </c>
      <c r="AG24" s="74">
        <f t="shared" si="19"/>
        <v>0</v>
      </c>
      <c r="AH24" s="74">
        <f t="shared" si="19"/>
        <v>0</v>
      </c>
      <c r="AI24" s="74">
        <f t="shared" si="19"/>
        <v>0</v>
      </c>
      <c r="AJ24" s="74">
        <f t="shared" si="19"/>
        <v>0</v>
      </c>
      <c r="AK24" s="74">
        <f>SUM(AK9:AK23)</f>
        <v>0</v>
      </c>
      <c r="AL24" s="148">
        <f>SUM(AL9:AL23)</f>
        <v>0</v>
      </c>
      <c r="AM24" s="75">
        <f t="shared" ref="AM24:BB24" si="20">SUM(AM9:AM23)</f>
        <v>0</v>
      </c>
      <c r="AN24" s="75">
        <f t="shared" si="20"/>
        <v>0</v>
      </c>
      <c r="AO24" s="75">
        <f t="shared" si="20"/>
        <v>0</v>
      </c>
      <c r="AP24" s="75">
        <f t="shared" si="20"/>
        <v>0</v>
      </c>
      <c r="AQ24" s="76">
        <f t="shared" si="20"/>
        <v>0</v>
      </c>
      <c r="AR24" s="76">
        <f t="shared" si="20"/>
        <v>0</v>
      </c>
      <c r="AS24" s="76">
        <f t="shared" si="20"/>
        <v>0</v>
      </c>
      <c r="AT24" s="76">
        <f t="shared" si="20"/>
        <v>0</v>
      </c>
      <c r="AU24" s="76">
        <f t="shared" si="20"/>
        <v>0</v>
      </c>
      <c r="AV24" s="76">
        <f t="shared" si="20"/>
        <v>0</v>
      </c>
      <c r="AW24" s="76">
        <f t="shared" si="20"/>
        <v>0</v>
      </c>
      <c r="AX24" s="76">
        <f t="shared" si="20"/>
        <v>0</v>
      </c>
      <c r="AY24" s="76">
        <f t="shared" si="20"/>
        <v>0</v>
      </c>
      <c r="AZ24" s="76">
        <f t="shared" si="20"/>
        <v>0</v>
      </c>
      <c r="BA24" s="76">
        <f t="shared" si="20"/>
        <v>0</v>
      </c>
      <c r="BB24" s="77">
        <f t="shared" si="20"/>
        <v>0</v>
      </c>
      <c r="BC24" s="1"/>
    </row>
    <row r="25" spans="1:59" x14ac:dyDescent="0.2">
      <c r="A25" s="153" t="s">
        <v>78</v>
      </c>
      <c r="B25" s="64">
        <v>1</v>
      </c>
      <c r="C25" s="114"/>
      <c r="D25" s="115"/>
      <c r="E25" s="115"/>
      <c r="F25" s="116"/>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c r="AK25" s="119">
        <f>COUNTA(F25:AJ25)</f>
        <v>0</v>
      </c>
      <c r="AL25" s="65">
        <f>AM25</f>
        <v>0</v>
      </c>
      <c r="AM25" s="65">
        <f>AO25-AN25</f>
        <v>0</v>
      </c>
      <c r="AN25" s="65">
        <f>SUM(AT25*BG$12,AZ25*BG$16,BA25*BG$17)</f>
        <v>0</v>
      </c>
      <c r="AO25" s="65">
        <f>SUM(AQ25*BF$9,AR25*BF$10,AS25*BF$11,AT25*BF$12,AV25*BF$13,AW25*BF$13,AX25*BF$14,AY25*BF$15,AZ25*BF$16,BA25*BF$17)</f>
        <v>0</v>
      </c>
      <c r="AP25" s="65">
        <f t="shared" ref="AP25:AP39" si="21">(AU25*3000+BB25*3000)</f>
        <v>0</v>
      </c>
      <c r="AQ25" s="66">
        <f t="shared" ref="AQ25:AQ39" si="22">IF(D25=0,COUNTIF(F25:AJ25,"1"),0)</f>
        <v>0</v>
      </c>
      <c r="AR25" s="67">
        <f t="shared" ref="AR25:AR39" si="23">IF(D25=0,COUNTIF(F25:AJ25,"2"),0)</f>
        <v>0</v>
      </c>
      <c r="AS25" s="67">
        <f t="shared" ref="AS25:AS39" si="24">IF(D25=0,COUNTIF(F25:AJ25,"3"),0)</f>
        <v>0</v>
      </c>
      <c r="AT25" s="68">
        <f t="shared" ref="AT25:AT39" si="25">IF(D25=0,COUNTIF(F25:AJ25,"4"),0)</f>
        <v>0</v>
      </c>
      <c r="AU25" s="69">
        <f>SUM(AQ25:AT25)</f>
        <v>0</v>
      </c>
      <c r="AV25" s="70">
        <f>IF(D25&gt;=1,COUNTIF(F25:AJ25,"1"),0)</f>
        <v>0</v>
      </c>
      <c r="AW25" s="70">
        <f t="shared" ref="AW25:AW39" si="26">IF(D25&gt;=1,COUNTIF(F25:AJ25,"2"),0)</f>
        <v>0</v>
      </c>
      <c r="AX25" s="67">
        <f t="shared" ref="AX25:AX39" si="27">IF(D25&gt;=1,COUNTIF(F25:AJ25,"3"),0)</f>
        <v>0</v>
      </c>
      <c r="AY25" s="67">
        <f t="shared" ref="AY25:AY39" si="28">IF(D25&gt;=1,COUNTIF(F25:AJ25,"4"),0)</f>
        <v>0</v>
      </c>
      <c r="AZ25" s="67">
        <f t="shared" ref="AZ25:AZ39" si="29">IF(D25&gt;=1,COUNTIF(F25:AJ25,"5"),0)</f>
        <v>0</v>
      </c>
      <c r="BA25" s="68">
        <f t="shared" ref="BA25:BA39" si="30">IF(D25&gt;=1,COUNTIF(F25:AJ25,"6"),0)</f>
        <v>0</v>
      </c>
      <c r="BB25" s="71">
        <f>SUM(AV25:BA25)</f>
        <v>0</v>
      </c>
      <c r="BD25" s="160"/>
      <c r="BE25" s="2"/>
      <c r="BF25" s="54"/>
      <c r="BG25" s="55"/>
    </row>
    <row r="26" spans="1:59" x14ac:dyDescent="0.2">
      <c r="A26" s="154"/>
      <c r="B26" s="39">
        <v>2</v>
      </c>
      <c r="C26" s="120"/>
      <c r="D26" s="121"/>
      <c r="E26" s="121"/>
      <c r="F26" s="122"/>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4"/>
      <c r="AK26" s="125">
        <f>COUNTA(F26:AJ26)</f>
        <v>0</v>
      </c>
      <c r="AL26" s="143">
        <f>AM26</f>
        <v>0</v>
      </c>
      <c r="AM26" s="40">
        <f t="shared" ref="AM26:AM39" si="31">AO26-AN26</f>
        <v>0</v>
      </c>
      <c r="AN26" s="40">
        <f t="shared" ref="AN26:AN39" si="32">SUM(AT26*BG$12,AZ26*BG$16,BA26*BG$17)</f>
        <v>0</v>
      </c>
      <c r="AO26" s="40">
        <f>SUM(AQ26*BF$9,AR26*BF$10,AS26*BF$11,AT26*BF$12,AV26*BF$13,AW26*BF$13,AX26*BF$14,AY26*BF$15,AZ26*BF$16,BA26*BF$17)</f>
        <v>0</v>
      </c>
      <c r="AP26" s="40">
        <f t="shared" si="21"/>
        <v>0</v>
      </c>
      <c r="AQ26" s="41">
        <f t="shared" si="22"/>
        <v>0</v>
      </c>
      <c r="AR26" s="42">
        <f t="shared" si="23"/>
        <v>0</v>
      </c>
      <c r="AS26" s="42">
        <f t="shared" si="24"/>
        <v>0</v>
      </c>
      <c r="AT26" s="43">
        <f t="shared" si="25"/>
        <v>0</v>
      </c>
      <c r="AU26" s="44">
        <f>SUM(AQ26:AT26)</f>
        <v>0</v>
      </c>
      <c r="AV26" s="45">
        <f t="shared" ref="AV26:AV39" si="33">IF(D26&gt;=1,COUNTIF(F26:AJ26,"1"),0)</f>
        <v>0</v>
      </c>
      <c r="AW26" s="45">
        <f t="shared" si="26"/>
        <v>0</v>
      </c>
      <c r="AX26" s="42">
        <f t="shared" si="27"/>
        <v>0</v>
      </c>
      <c r="AY26" s="42">
        <f t="shared" si="28"/>
        <v>0</v>
      </c>
      <c r="AZ26" s="42">
        <f t="shared" si="29"/>
        <v>0</v>
      </c>
      <c r="BA26" s="43">
        <f t="shared" si="30"/>
        <v>0</v>
      </c>
      <c r="BB26" s="72">
        <f t="shared" ref="BB26:BB39" si="34">SUM(AV26:BA26)</f>
        <v>0</v>
      </c>
      <c r="BD26" s="160"/>
      <c r="BE26" s="2"/>
      <c r="BF26" s="54"/>
      <c r="BG26" s="55"/>
    </row>
    <row r="27" spans="1:59" x14ac:dyDescent="0.2">
      <c r="A27" s="154"/>
      <c r="B27" s="39">
        <v>3</v>
      </c>
      <c r="C27" s="120"/>
      <c r="D27" s="121"/>
      <c r="E27" s="121"/>
      <c r="F27" s="122"/>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4"/>
      <c r="AK27" s="125">
        <f>COUNTA(F27:AJ27)</f>
        <v>0</v>
      </c>
      <c r="AL27" s="143">
        <f t="shared" ref="AL27:AL29" si="35">AM27</f>
        <v>0</v>
      </c>
      <c r="AM27" s="40">
        <f t="shared" si="31"/>
        <v>0</v>
      </c>
      <c r="AN27" s="40">
        <f t="shared" si="32"/>
        <v>0</v>
      </c>
      <c r="AO27" s="40">
        <f t="shared" ref="AO27:AO39" si="36">SUM(AQ27*BF$9,AR27*BF$10,AS27*BF$11,AT27*BF$12,AV27*BF$13,AW27*BF$13,AX27*BF$14,AY27*BF$15,AZ27*BF$16,BA27*BF$17)</f>
        <v>0</v>
      </c>
      <c r="AP27" s="40">
        <f t="shared" si="21"/>
        <v>0</v>
      </c>
      <c r="AQ27" s="41">
        <f t="shared" si="22"/>
        <v>0</v>
      </c>
      <c r="AR27" s="42">
        <f t="shared" si="23"/>
        <v>0</v>
      </c>
      <c r="AS27" s="42">
        <f t="shared" si="24"/>
        <v>0</v>
      </c>
      <c r="AT27" s="43">
        <f t="shared" si="25"/>
        <v>0</v>
      </c>
      <c r="AU27" s="44">
        <f>SUM(AQ27:AT27)</f>
        <v>0</v>
      </c>
      <c r="AV27" s="45">
        <f t="shared" si="33"/>
        <v>0</v>
      </c>
      <c r="AW27" s="45">
        <f t="shared" si="26"/>
        <v>0</v>
      </c>
      <c r="AX27" s="42">
        <f t="shared" si="27"/>
        <v>0</v>
      </c>
      <c r="AY27" s="42">
        <f t="shared" si="28"/>
        <v>0</v>
      </c>
      <c r="AZ27" s="42">
        <f t="shared" si="29"/>
        <v>0</v>
      </c>
      <c r="BA27" s="43">
        <f t="shared" si="30"/>
        <v>0</v>
      </c>
      <c r="BB27" s="72">
        <f t="shared" si="34"/>
        <v>0</v>
      </c>
      <c r="BD27" s="160"/>
      <c r="BE27" s="2"/>
      <c r="BF27" s="54"/>
      <c r="BG27" s="55"/>
    </row>
    <row r="28" spans="1:59" x14ac:dyDescent="0.2">
      <c r="A28" s="154"/>
      <c r="B28" s="39">
        <v>4</v>
      </c>
      <c r="C28" s="120"/>
      <c r="D28" s="121"/>
      <c r="E28" s="121"/>
      <c r="F28" s="122"/>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4"/>
      <c r="AK28" s="125">
        <f>COUNTA(F28:AJ28)</f>
        <v>0</v>
      </c>
      <c r="AL28" s="143">
        <f t="shared" si="35"/>
        <v>0</v>
      </c>
      <c r="AM28" s="40">
        <f t="shared" si="31"/>
        <v>0</v>
      </c>
      <c r="AN28" s="40">
        <f t="shared" si="32"/>
        <v>0</v>
      </c>
      <c r="AO28" s="40">
        <f t="shared" si="36"/>
        <v>0</v>
      </c>
      <c r="AP28" s="40">
        <f t="shared" si="21"/>
        <v>0</v>
      </c>
      <c r="AQ28" s="41">
        <f t="shared" si="22"/>
        <v>0</v>
      </c>
      <c r="AR28" s="42">
        <f t="shared" si="23"/>
        <v>0</v>
      </c>
      <c r="AS28" s="42">
        <f t="shared" si="24"/>
        <v>0</v>
      </c>
      <c r="AT28" s="43">
        <f t="shared" si="25"/>
        <v>0</v>
      </c>
      <c r="AU28" s="44">
        <f>SUM(AQ28:AT28)</f>
        <v>0</v>
      </c>
      <c r="AV28" s="45">
        <f t="shared" si="33"/>
        <v>0</v>
      </c>
      <c r="AW28" s="45">
        <f t="shared" si="26"/>
        <v>0</v>
      </c>
      <c r="AX28" s="42">
        <f t="shared" si="27"/>
        <v>0</v>
      </c>
      <c r="AY28" s="42">
        <f t="shared" si="28"/>
        <v>0</v>
      </c>
      <c r="AZ28" s="42">
        <f t="shared" si="29"/>
        <v>0</v>
      </c>
      <c r="BA28" s="43">
        <f t="shared" si="30"/>
        <v>0</v>
      </c>
      <c r="BB28" s="72">
        <f t="shared" si="34"/>
        <v>0</v>
      </c>
      <c r="BD28" s="160"/>
      <c r="BE28" s="2"/>
      <c r="BF28" s="54"/>
      <c r="BG28" s="55"/>
    </row>
    <row r="29" spans="1:59" x14ac:dyDescent="0.2">
      <c r="A29" s="154"/>
      <c r="B29" s="46">
        <v>5</v>
      </c>
      <c r="C29" s="126"/>
      <c r="D29" s="127"/>
      <c r="E29" s="127"/>
      <c r="F29" s="128"/>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30"/>
      <c r="AK29" s="125">
        <f t="shared" ref="AK29:AK39" si="37">COUNTA(F29:AJ29)</f>
        <v>0</v>
      </c>
      <c r="AL29" s="142">
        <f t="shared" si="35"/>
        <v>0</v>
      </c>
      <c r="AM29" s="40">
        <f t="shared" si="31"/>
        <v>0</v>
      </c>
      <c r="AN29" s="40">
        <f t="shared" si="32"/>
        <v>0</v>
      </c>
      <c r="AO29" s="40">
        <f t="shared" si="36"/>
        <v>0</v>
      </c>
      <c r="AP29" s="40">
        <f t="shared" si="21"/>
        <v>0</v>
      </c>
      <c r="AQ29" s="41">
        <f t="shared" si="22"/>
        <v>0</v>
      </c>
      <c r="AR29" s="42">
        <f t="shared" si="23"/>
        <v>0</v>
      </c>
      <c r="AS29" s="42">
        <f t="shared" si="24"/>
        <v>0</v>
      </c>
      <c r="AT29" s="43">
        <f t="shared" si="25"/>
        <v>0</v>
      </c>
      <c r="AU29" s="44">
        <f t="shared" ref="AU29:AU39" si="38">SUM(AQ29:AT29)</f>
        <v>0</v>
      </c>
      <c r="AV29" s="45">
        <f t="shared" si="33"/>
        <v>0</v>
      </c>
      <c r="AW29" s="45">
        <f t="shared" si="26"/>
        <v>0</v>
      </c>
      <c r="AX29" s="42">
        <f t="shared" si="27"/>
        <v>0</v>
      </c>
      <c r="AY29" s="42">
        <f t="shared" si="28"/>
        <v>0</v>
      </c>
      <c r="AZ29" s="42">
        <f t="shared" si="29"/>
        <v>0</v>
      </c>
      <c r="BA29" s="43">
        <f t="shared" si="30"/>
        <v>0</v>
      </c>
      <c r="BB29" s="72">
        <f t="shared" si="34"/>
        <v>0</v>
      </c>
      <c r="BD29" s="160"/>
      <c r="BE29" s="2"/>
      <c r="BF29" s="54"/>
      <c r="BG29" s="55"/>
    </row>
    <row r="30" spans="1:59" x14ac:dyDescent="0.2">
      <c r="A30" s="154"/>
      <c r="B30" s="29">
        <v>6</v>
      </c>
      <c r="C30" s="131"/>
      <c r="D30" s="132"/>
      <c r="E30" s="132"/>
      <c r="F30" s="133"/>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5"/>
      <c r="AK30" s="136">
        <f t="shared" si="37"/>
        <v>0</v>
      </c>
      <c r="AL30" s="141">
        <f>AM30</f>
        <v>0</v>
      </c>
      <c r="AM30" s="30">
        <f t="shared" si="31"/>
        <v>0</v>
      </c>
      <c r="AN30" s="30">
        <f t="shared" si="32"/>
        <v>0</v>
      </c>
      <c r="AO30" s="30">
        <f t="shared" si="36"/>
        <v>0</v>
      </c>
      <c r="AP30" s="30">
        <f t="shared" si="21"/>
        <v>0</v>
      </c>
      <c r="AQ30" s="31">
        <f t="shared" si="22"/>
        <v>0</v>
      </c>
      <c r="AR30" s="32">
        <f t="shared" si="23"/>
        <v>0</v>
      </c>
      <c r="AS30" s="32">
        <f t="shared" si="24"/>
        <v>0</v>
      </c>
      <c r="AT30" s="33">
        <f t="shared" si="25"/>
        <v>0</v>
      </c>
      <c r="AU30" s="34">
        <f t="shared" si="38"/>
        <v>0</v>
      </c>
      <c r="AV30" s="35">
        <f t="shared" si="33"/>
        <v>0</v>
      </c>
      <c r="AW30" s="35">
        <f t="shared" si="26"/>
        <v>0</v>
      </c>
      <c r="AX30" s="32">
        <f t="shared" si="27"/>
        <v>0</v>
      </c>
      <c r="AY30" s="32">
        <f t="shared" si="28"/>
        <v>0</v>
      </c>
      <c r="AZ30" s="32">
        <f t="shared" si="29"/>
        <v>0</v>
      </c>
      <c r="BA30" s="33">
        <f t="shared" si="30"/>
        <v>0</v>
      </c>
      <c r="BB30" s="73">
        <f t="shared" si="34"/>
        <v>0</v>
      </c>
      <c r="BD30" s="160"/>
      <c r="BE30" s="2"/>
      <c r="BF30" s="54"/>
      <c r="BG30" s="55"/>
    </row>
    <row r="31" spans="1:59" x14ac:dyDescent="0.2">
      <c r="A31" s="154"/>
      <c r="B31" s="39">
        <v>7</v>
      </c>
      <c r="C31" s="120"/>
      <c r="D31" s="121"/>
      <c r="E31" s="121"/>
      <c r="F31" s="122"/>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4"/>
      <c r="AK31" s="125">
        <f t="shared" si="37"/>
        <v>0</v>
      </c>
      <c r="AL31" s="143">
        <f t="shared" ref="AL31:AL34" si="39">AM31</f>
        <v>0</v>
      </c>
      <c r="AM31" s="40">
        <f t="shared" si="31"/>
        <v>0</v>
      </c>
      <c r="AN31" s="40">
        <f t="shared" si="32"/>
        <v>0</v>
      </c>
      <c r="AO31" s="40">
        <f t="shared" si="36"/>
        <v>0</v>
      </c>
      <c r="AP31" s="40">
        <f t="shared" si="21"/>
        <v>0</v>
      </c>
      <c r="AQ31" s="41">
        <f t="shared" si="22"/>
        <v>0</v>
      </c>
      <c r="AR31" s="42">
        <f t="shared" si="23"/>
        <v>0</v>
      </c>
      <c r="AS31" s="42">
        <f t="shared" si="24"/>
        <v>0</v>
      </c>
      <c r="AT31" s="43">
        <f t="shared" si="25"/>
        <v>0</v>
      </c>
      <c r="AU31" s="44">
        <f t="shared" si="38"/>
        <v>0</v>
      </c>
      <c r="AV31" s="45">
        <f t="shared" si="33"/>
        <v>0</v>
      </c>
      <c r="AW31" s="45">
        <f t="shared" si="26"/>
        <v>0</v>
      </c>
      <c r="AX31" s="42">
        <f t="shared" si="27"/>
        <v>0</v>
      </c>
      <c r="AY31" s="42">
        <f t="shared" si="28"/>
        <v>0</v>
      </c>
      <c r="AZ31" s="42">
        <f t="shared" si="29"/>
        <v>0</v>
      </c>
      <c r="BA31" s="43">
        <f t="shared" si="30"/>
        <v>0</v>
      </c>
      <c r="BB31" s="72">
        <f t="shared" si="34"/>
        <v>0</v>
      </c>
      <c r="BD31" s="160"/>
      <c r="BE31" s="2"/>
      <c r="BF31" s="54"/>
      <c r="BG31" s="55"/>
    </row>
    <row r="32" spans="1:59" x14ac:dyDescent="0.2">
      <c r="A32" s="154"/>
      <c r="B32" s="39">
        <v>8</v>
      </c>
      <c r="C32" s="120"/>
      <c r="D32" s="121"/>
      <c r="E32" s="121"/>
      <c r="F32" s="122"/>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4"/>
      <c r="AK32" s="125">
        <f t="shared" si="37"/>
        <v>0</v>
      </c>
      <c r="AL32" s="143">
        <f t="shared" si="39"/>
        <v>0</v>
      </c>
      <c r="AM32" s="40">
        <f t="shared" si="31"/>
        <v>0</v>
      </c>
      <c r="AN32" s="40">
        <f t="shared" si="32"/>
        <v>0</v>
      </c>
      <c r="AO32" s="40">
        <f t="shared" si="36"/>
        <v>0</v>
      </c>
      <c r="AP32" s="40">
        <f t="shared" si="21"/>
        <v>0</v>
      </c>
      <c r="AQ32" s="41">
        <f t="shared" si="22"/>
        <v>0</v>
      </c>
      <c r="AR32" s="42">
        <f t="shared" si="23"/>
        <v>0</v>
      </c>
      <c r="AS32" s="42">
        <f t="shared" si="24"/>
        <v>0</v>
      </c>
      <c r="AT32" s="43">
        <f t="shared" si="25"/>
        <v>0</v>
      </c>
      <c r="AU32" s="44">
        <f t="shared" si="38"/>
        <v>0</v>
      </c>
      <c r="AV32" s="45">
        <f t="shared" si="33"/>
        <v>0</v>
      </c>
      <c r="AW32" s="45">
        <f t="shared" si="26"/>
        <v>0</v>
      </c>
      <c r="AX32" s="42">
        <f t="shared" si="27"/>
        <v>0</v>
      </c>
      <c r="AY32" s="42">
        <f t="shared" si="28"/>
        <v>0</v>
      </c>
      <c r="AZ32" s="42">
        <f t="shared" si="29"/>
        <v>0</v>
      </c>
      <c r="BA32" s="43">
        <f t="shared" si="30"/>
        <v>0</v>
      </c>
      <c r="BB32" s="72">
        <f t="shared" si="34"/>
        <v>0</v>
      </c>
      <c r="BD32" s="160"/>
      <c r="BE32" s="2"/>
      <c r="BF32" s="54"/>
      <c r="BG32" s="55"/>
    </row>
    <row r="33" spans="1:59" x14ac:dyDescent="0.2">
      <c r="A33" s="154"/>
      <c r="B33" s="39">
        <v>9</v>
      </c>
      <c r="C33" s="120"/>
      <c r="D33" s="121"/>
      <c r="E33" s="121"/>
      <c r="F33" s="122"/>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4"/>
      <c r="AK33" s="125">
        <f t="shared" si="37"/>
        <v>0</v>
      </c>
      <c r="AL33" s="143">
        <f t="shared" si="39"/>
        <v>0</v>
      </c>
      <c r="AM33" s="40">
        <f t="shared" si="31"/>
        <v>0</v>
      </c>
      <c r="AN33" s="40">
        <f t="shared" si="32"/>
        <v>0</v>
      </c>
      <c r="AO33" s="40">
        <f t="shared" si="36"/>
        <v>0</v>
      </c>
      <c r="AP33" s="40">
        <f t="shared" si="21"/>
        <v>0</v>
      </c>
      <c r="AQ33" s="41">
        <f t="shared" si="22"/>
        <v>0</v>
      </c>
      <c r="AR33" s="42">
        <f t="shared" si="23"/>
        <v>0</v>
      </c>
      <c r="AS33" s="42">
        <f t="shared" si="24"/>
        <v>0</v>
      </c>
      <c r="AT33" s="43">
        <f t="shared" si="25"/>
        <v>0</v>
      </c>
      <c r="AU33" s="44">
        <f t="shared" si="38"/>
        <v>0</v>
      </c>
      <c r="AV33" s="45">
        <f t="shared" si="33"/>
        <v>0</v>
      </c>
      <c r="AW33" s="45">
        <f t="shared" si="26"/>
        <v>0</v>
      </c>
      <c r="AX33" s="42">
        <f t="shared" si="27"/>
        <v>0</v>
      </c>
      <c r="AY33" s="42">
        <f t="shared" si="28"/>
        <v>0</v>
      </c>
      <c r="AZ33" s="42">
        <f t="shared" si="29"/>
        <v>0</v>
      </c>
      <c r="BA33" s="43">
        <f t="shared" si="30"/>
        <v>0</v>
      </c>
      <c r="BB33" s="72">
        <f t="shared" si="34"/>
        <v>0</v>
      </c>
      <c r="BD33" s="160"/>
      <c r="BE33" s="2"/>
      <c r="BF33" s="54"/>
      <c r="BG33" s="55"/>
    </row>
    <row r="34" spans="1:59" x14ac:dyDescent="0.2">
      <c r="A34" s="154"/>
      <c r="B34" s="46">
        <v>10</v>
      </c>
      <c r="C34" s="126"/>
      <c r="D34" s="127"/>
      <c r="E34" s="127"/>
      <c r="F34" s="128"/>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30"/>
      <c r="AK34" s="125">
        <f t="shared" si="37"/>
        <v>0</v>
      </c>
      <c r="AL34" s="142">
        <f t="shared" si="39"/>
        <v>0</v>
      </c>
      <c r="AM34" s="40">
        <f t="shared" si="31"/>
        <v>0</v>
      </c>
      <c r="AN34" s="40">
        <f t="shared" si="32"/>
        <v>0</v>
      </c>
      <c r="AO34" s="40">
        <f t="shared" si="36"/>
        <v>0</v>
      </c>
      <c r="AP34" s="40">
        <f t="shared" si="21"/>
        <v>0</v>
      </c>
      <c r="AQ34" s="41">
        <f t="shared" si="22"/>
        <v>0</v>
      </c>
      <c r="AR34" s="42">
        <f t="shared" si="23"/>
        <v>0</v>
      </c>
      <c r="AS34" s="42">
        <f t="shared" si="24"/>
        <v>0</v>
      </c>
      <c r="AT34" s="43">
        <f t="shared" si="25"/>
        <v>0</v>
      </c>
      <c r="AU34" s="44">
        <f t="shared" si="38"/>
        <v>0</v>
      </c>
      <c r="AV34" s="45">
        <f t="shared" si="33"/>
        <v>0</v>
      </c>
      <c r="AW34" s="45">
        <f t="shared" si="26"/>
        <v>0</v>
      </c>
      <c r="AX34" s="42">
        <f t="shared" si="27"/>
        <v>0</v>
      </c>
      <c r="AY34" s="42">
        <f t="shared" si="28"/>
        <v>0</v>
      </c>
      <c r="AZ34" s="42">
        <f t="shared" si="29"/>
        <v>0</v>
      </c>
      <c r="BA34" s="43">
        <f t="shared" si="30"/>
        <v>0</v>
      </c>
      <c r="BB34" s="72">
        <f t="shared" si="34"/>
        <v>0</v>
      </c>
    </row>
    <row r="35" spans="1:59" x14ac:dyDescent="0.2">
      <c r="A35" s="154"/>
      <c r="B35" s="29">
        <v>11</v>
      </c>
      <c r="C35" s="131"/>
      <c r="D35" s="132"/>
      <c r="E35" s="132"/>
      <c r="F35" s="133"/>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5"/>
      <c r="AK35" s="136">
        <f t="shared" si="37"/>
        <v>0</v>
      </c>
      <c r="AL35" s="30">
        <f>AM35</f>
        <v>0</v>
      </c>
      <c r="AM35" s="30">
        <f t="shared" si="31"/>
        <v>0</v>
      </c>
      <c r="AN35" s="30">
        <f t="shared" si="32"/>
        <v>0</v>
      </c>
      <c r="AO35" s="30">
        <f t="shared" si="36"/>
        <v>0</v>
      </c>
      <c r="AP35" s="30">
        <f t="shared" si="21"/>
        <v>0</v>
      </c>
      <c r="AQ35" s="31">
        <f t="shared" si="22"/>
        <v>0</v>
      </c>
      <c r="AR35" s="32">
        <f t="shared" si="23"/>
        <v>0</v>
      </c>
      <c r="AS35" s="32">
        <f t="shared" si="24"/>
        <v>0</v>
      </c>
      <c r="AT35" s="33">
        <f t="shared" si="25"/>
        <v>0</v>
      </c>
      <c r="AU35" s="34">
        <f t="shared" si="38"/>
        <v>0</v>
      </c>
      <c r="AV35" s="35">
        <f t="shared" si="33"/>
        <v>0</v>
      </c>
      <c r="AW35" s="35">
        <f t="shared" si="26"/>
        <v>0</v>
      </c>
      <c r="AX35" s="32">
        <f t="shared" si="27"/>
        <v>0</v>
      </c>
      <c r="AY35" s="32">
        <f t="shared" si="28"/>
        <v>0</v>
      </c>
      <c r="AZ35" s="32">
        <f t="shared" si="29"/>
        <v>0</v>
      </c>
      <c r="BA35" s="33">
        <f t="shared" si="30"/>
        <v>0</v>
      </c>
      <c r="BB35" s="73">
        <f t="shared" si="34"/>
        <v>0</v>
      </c>
    </row>
    <row r="36" spans="1:59" x14ac:dyDescent="0.2">
      <c r="A36" s="154"/>
      <c r="B36" s="39">
        <v>12</v>
      </c>
      <c r="C36" s="120"/>
      <c r="D36" s="121"/>
      <c r="E36" s="121"/>
      <c r="F36" s="122"/>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4"/>
      <c r="AK36" s="125">
        <f t="shared" si="37"/>
        <v>0</v>
      </c>
      <c r="AL36" s="145">
        <f t="shared" ref="AL36:AL39" si="40">AM36</f>
        <v>0</v>
      </c>
      <c r="AM36" s="40">
        <f t="shared" si="31"/>
        <v>0</v>
      </c>
      <c r="AN36" s="40">
        <f t="shared" si="32"/>
        <v>0</v>
      </c>
      <c r="AO36" s="40">
        <f t="shared" si="36"/>
        <v>0</v>
      </c>
      <c r="AP36" s="40">
        <f t="shared" si="21"/>
        <v>0</v>
      </c>
      <c r="AQ36" s="41">
        <f t="shared" si="22"/>
        <v>0</v>
      </c>
      <c r="AR36" s="42">
        <f t="shared" si="23"/>
        <v>0</v>
      </c>
      <c r="AS36" s="42">
        <f t="shared" si="24"/>
        <v>0</v>
      </c>
      <c r="AT36" s="43">
        <f t="shared" si="25"/>
        <v>0</v>
      </c>
      <c r="AU36" s="44">
        <f t="shared" si="38"/>
        <v>0</v>
      </c>
      <c r="AV36" s="45">
        <f t="shared" si="33"/>
        <v>0</v>
      </c>
      <c r="AW36" s="45">
        <f t="shared" si="26"/>
        <v>0</v>
      </c>
      <c r="AX36" s="42">
        <f t="shared" si="27"/>
        <v>0</v>
      </c>
      <c r="AY36" s="42">
        <f t="shared" si="28"/>
        <v>0</v>
      </c>
      <c r="AZ36" s="42">
        <f t="shared" si="29"/>
        <v>0</v>
      </c>
      <c r="BA36" s="43">
        <f t="shared" si="30"/>
        <v>0</v>
      </c>
      <c r="BB36" s="72">
        <f t="shared" si="34"/>
        <v>0</v>
      </c>
    </row>
    <row r="37" spans="1:59" x14ac:dyDescent="0.2">
      <c r="A37" s="154"/>
      <c r="B37" s="39">
        <v>13</v>
      </c>
      <c r="C37" s="120"/>
      <c r="D37" s="121"/>
      <c r="E37" s="121"/>
      <c r="F37" s="122"/>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4"/>
      <c r="AK37" s="125">
        <f t="shared" si="37"/>
        <v>0</v>
      </c>
      <c r="AL37" s="143">
        <f t="shared" si="40"/>
        <v>0</v>
      </c>
      <c r="AM37" s="40">
        <f t="shared" si="31"/>
        <v>0</v>
      </c>
      <c r="AN37" s="40">
        <f t="shared" si="32"/>
        <v>0</v>
      </c>
      <c r="AO37" s="40">
        <f t="shared" si="36"/>
        <v>0</v>
      </c>
      <c r="AP37" s="40">
        <f t="shared" si="21"/>
        <v>0</v>
      </c>
      <c r="AQ37" s="41">
        <f t="shared" si="22"/>
        <v>0</v>
      </c>
      <c r="AR37" s="42">
        <f t="shared" si="23"/>
        <v>0</v>
      </c>
      <c r="AS37" s="42">
        <f t="shared" si="24"/>
        <v>0</v>
      </c>
      <c r="AT37" s="43">
        <f t="shared" si="25"/>
        <v>0</v>
      </c>
      <c r="AU37" s="44">
        <f t="shared" si="38"/>
        <v>0</v>
      </c>
      <c r="AV37" s="45">
        <f t="shared" si="33"/>
        <v>0</v>
      </c>
      <c r="AW37" s="45">
        <f t="shared" si="26"/>
        <v>0</v>
      </c>
      <c r="AX37" s="42">
        <f t="shared" si="27"/>
        <v>0</v>
      </c>
      <c r="AY37" s="42">
        <f t="shared" si="28"/>
        <v>0</v>
      </c>
      <c r="AZ37" s="42">
        <f t="shared" si="29"/>
        <v>0</v>
      </c>
      <c r="BA37" s="43">
        <f t="shared" si="30"/>
        <v>0</v>
      </c>
      <c r="BB37" s="72">
        <f t="shared" si="34"/>
        <v>0</v>
      </c>
    </row>
    <row r="38" spans="1:59" x14ac:dyDescent="0.2">
      <c r="A38" s="154"/>
      <c r="B38" s="39">
        <v>14</v>
      </c>
      <c r="C38" s="120"/>
      <c r="D38" s="121"/>
      <c r="E38" s="121"/>
      <c r="F38" s="122"/>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4"/>
      <c r="AK38" s="125">
        <f t="shared" si="37"/>
        <v>0</v>
      </c>
      <c r="AL38" s="40">
        <f t="shared" si="40"/>
        <v>0</v>
      </c>
      <c r="AM38" s="40">
        <f t="shared" si="31"/>
        <v>0</v>
      </c>
      <c r="AN38" s="40">
        <f t="shared" si="32"/>
        <v>0</v>
      </c>
      <c r="AO38" s="40">
        <f t="shared" si="36"/>
        <v>0</v>
      </c>
      <c r="AP38" s="40">
        <f t="shared" si="21"/>
        <v>0</v>
      </c>
      <c r="AQ38" s="41">
        <f t="shared" si="22"/>
        <v>0</v>
      </c>
      <c r="AR38" s="42">
        <f t="shared" si="23"/>
        <v>0</v>
      </c>
      <c r="AS38" s="42">
        <f t="shared" si="24"/>
        <v>0</v>
      </c>
      <c r="AT38" s="43">
        <f t="shared" si="25"/>
        <v>0</v>
      </c>
      <c r="AU38" s="44">
        <f t="shared" si="38"/>
        <v>0</v>
      </c>
      <c r="AV38" s="45">
        <f t="shared" si="33"/>
        <v>0</v>
      </c>
      <c r="AW38" s="45">
        <f t="shared" si="26"/>
        <v>0</v>
      </c>
      <c r="AX38" s="42">
        <f t="shared" si="27"/>
        <v>0</v>
      </c>
      <c r="AY38" s="42">
        <f t="shared" si="28"/>
        <v>0</v>
      </c>
      <c r="AZ38" s="42">
        <f t="shared" si="29"/>
        <v>0</v>
      </c>
      <c r="BA38" s="43">
        <f t="shared" si="30"/>
        <v>0</v>
      </c>
      <c r="BB38" s="72">
        <f t="shared" si="34"/>
        <v>0</v>
      </c>
      <c r="BC38" s="47"/>
    </row>
    <row r="39" spans="1:59" ht="20.5" thickBot="1" x14ac:dyDescent="0.25">
      <c r="A39" s="154"/>
      <c r="B39" s="46">
        <v>15</v>
      </c>
      <c r="C39" s="126"/>
      <c r="D39" s="127"/>
      <c r="E39" s="127"/>
      <c r="F39" s="128"/>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30"/>
      <c r="AK39" s="125">
        <f t="shared" si="37"/>
        <v>0</v>
      </c>
      <c r="AL39" s="145">
        <f t="shared" si="40"/>
        <v>0</v>
      </c>
      <c r="AM39" s="40">
        <f t="shared" si="31"/>
        <v>0</v>
      </c>
      <c r="AN39" s="40">
        <f t="shared" si="32"/>
        <v>0</v>
      </c>
      <c r="AO39" s="40">
        <f t="shared" si="36"/>
        <v>0</v>
      </c>
      <c r="AP39" s="40">
        <f t="shared" si="21"/>
        <v>0</v>
      </c>
      <c r="AQ39" s="41">
        <f t="shared" si="22"/>
        <v>0</v>
      </c>
      <c r="AR39" s="42">
        <f t="shared" si="23"/>
        <v>0</v>
      </c>
      <c r="AS39" s="42">
        <f t="shared" si="24"/>
        <v>0</v>
      </c>
      <c r="AT39" s="43">
        <f t="shared" si="25"/>
        <v>0</v>
      </c>
      <c r="AU39" s="44">
        <f t="shared" si="38"/>
        <v>0</v>
      </c>
      <c r="AV39" s="45">
        <f t="shared" si="33"/>
        <v>0</v>
      </c>
      <c r="AW39" s="45">
        <f t="shared" si="26"/>
        <v>0</v>
      </c>
      <c r="AX39" s="42">
        <f t="shared" si="27"/>
        <v>0</v>
      </c>
      <c r="AY39" s="42">
        <f t="shared" si="28"/>
        <v>0</v>
      </c>
      <c r="AZ39" s="42">
        <f t="shared" si="29"/>
        <v>0</v>
      </c>
      <c r="BA39" s="43">
        <f t="shared" si="30"/>
        <v>0</v>
      </c>
      <c r="BB39" s="72">
        <f t="shared" si="34"/>
        <v>0</v>
      </c>
      <c r="BC39" s="47"/>
    </row>
    <row r="40" spans="1:59" ht="21" thickTop="1" thickBot="1" x14ac:dyDescent="0.25">
      <c r="A40" s="155"/>
      <c r="B40" s="161" t="s">
        <v>62</v>
      </c>
      <c r="C40" s="162"/>
      <c r="D40" s="162"/>
      <c r="E40" s="162"/>
      <c r="F40" s="74">
        <f>COUNTA(F25:F39)</f>
        <v>0</v>
      </c>
      <c r="G40" s="74">
        <f t="shared" ref="G40:AJ40" si="41">COUNTA(G25:G39)</f>
        <v>0</v>
      </c>
      <c r="H40" s="74">
        <f t="shared" si="41"/>
        <v>0</v>
      </c>
      <c r="I40" s="74">
        <f t="shared" si="41"/>
        <v>0</v>
      </c>
      <c r="J40" s="74">
        <f t="shared" si="41"/>
        <v>0</v>
      </c>
      <c r="K40" s="74">
        <f t="shared" si="41"/>
        <v>0</v>
      </c>
      <c r="L40" s="74">
        <f t="shared" si="41"/>
        <v>0</v>
      </c>
      <c r="M40" s="74">
        <f t="shared" si="41"/>
        <v>0</v>
      </c>
      <c r="N40" s="74">
        <f t="shared" si="41"/>
        <v>0</v>
      </c>
      <c r="O40" s="74">
        <f t="shared" si="41"/>
        <v>0</v>
      </c>
      <c r="P40" s="74">
        <f t="shared" si="41"/>
        <v>0</v>
      </c>
      <c r="Q40" s="74">
        <f t="shared" si="41"/>
        <v>0</v>
      </c>
      <c r="R40" s="74">
        <f t="shared" si="41"/>
        <v>0</v>
      </c>
      <c r="S40" s="74">
        <f t="shared" si="41"/>
        <v>0</v>
      </c>
      <c r="T40" s="74">
        <f t="shared" si="41"/>
        <v>0</v>
      </c>
      <c r="U40" s="74">
        <f t="shared" si="41"/>
        <v>0</v>
      </c>
      <c r="V40" s="74">
        <f t="shared" si="41"/>
        <v>0</v>
      </c>
      <c r="W40" s="74">
        <f t="shared" si="41"/>
        <v>0</v>
      </c>
      <c r="X40" s="74">
        <f t="shared" si="41"/>
        <v>0</v>
      </c>
      <c r="Y40" s="74">
        <f t="shared" si="41"/>
        <v>0</v>
      </c>
      <c r="Z40" s="74">
        <f t="shared" si="41"/>
        <v>0</v>
      </c>
      <c r="AA40" s="74">
        <f t="shared" si="41"/>
        <v>0</v>
      </c>
      <c r="AB40" s="74">
        <f t="shared" si="41"/>
        <v>0</v>
      </c>
      <c r="AC40" s="74">
        <f t="shared" si="41"/>
        <v>0</v>
      </c>
      <c r="AD40" s="74">
        <f t="shared" si="41"/>
        <v>0</v>
      </c>
      <c r="AE40" s="74">
        <f t="shared" si="41"/>
        <v>0</v>
      </c>
      <c r="AF40" s="74">
        <f t="shared" si="41"/>
        <v>0</v>
      </c>
      <c r="AG40" s="74">
        <f t="shared" si="41"/>
        <v>0</v>
      </c>
      <c r="AH40" s="74">
        <f t="shared" si="41"/>
        <v>0</v>
      </c>
      <c r="AI40" s="74">
        <f t="shared" si="41"/>
        <v>0</v>
      </c>
      <c r="AJ40" s="74">
        <f t="shared" si="41"/>
        <v>0</v>
      </c>
      <c r="AK40" s="74">
        <f>SUM(AK25:AK39)</f>
        <v>0</v>
      </c>
      <c r="AL40" s="148">
        <f t="shared" ref="AL40" si="42">SUM(AL25:AL39)</f>
        <v>0</v>
      </c>
      <c r="AM40" s="75">
        <f t="shared" ref="AM40:BB40" si="43">SUM(AM25:AM39)</f>
        <v>0</v>
      </c>
      <c r="AN40" s="75">
        <f t="shared" si="43"/>
        <v>0</v>
      </c>
      <c r="AO40" s="75">
        <f t="shared" si="43"/>
        <v>0</v>
      </c>
      <c r="AP40" s="75">
        <f t="shared" si="43"/>
        <v>0</v>
      </c>
      <c r="AQ40" s="76">
        <f t="shared" si="43"/>
        <v>0</v>
      </c>
      <c r="AR40" s="76">
        <f t="shared" si="43"/>
        <v>0</v>
      </c>
      <c r="AS40" s="76">
        <f t="shared" si="43"/>
        <v>0</v>
      </c>
      <c r="AT40" s="76">
        <f t="shared" si="43"/>
        <v>0</v>
      </c>
      <c r="AU40" s="76">
        <f t="shared" si="43"/>
        <v>0</v>
      </c>
      <c r="AV40" s="76">
        <f t="shared" si="43"/>
        <v>0</v>
      </c>
      <c r="AW40" s="76">
        <f t="shared" si="43"/>
        <v>0</v>
      </c>
      <c r="AX40" s="76">
        <f t="shared" si="43"/>
        <v>0</v>
      </c>
      <c r="AY40" s="76">
        <f t="shared" si="43"/>
        <v>0</v>
      </c>
      <c r="AZ40" s="76">
        <f t="shared" si="43"/>
        <v>0</v>
      </c>
      <c r="BA40" s="76">
        <f t="shared" si="43"/>
        <v>0</v>
      </c>
      <c r="BB40" s="77">
        <f t="shared" si="43"/>
        <v>0</v>
      </c>
      <c r="BC40" s="47"/>
    </row>
    <row r="41" spans="1:59" x14ac:dyDescent="0.2">
      <c r="A41" s="153" t="s">
        <v>79</v>
      </c>
      <c r="B41" s="64">
        <v>1</v>
      </c>
      <c r="C41" s="114"/>
      <c r="D41" s="115"/>
      <c r="E41" s="115"/>
      <c r="F41" s="116"/>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c r="AK41" s="119">
        <f>COUNTA(F41:AJ41)</f>
        <v>0</v>
      </c>
      <c r="AL41" s="65">
        <f>AM41</f>
        <v>0</v>
      </c>
      <c r="AM41" s="65">
        <f>AO41-AN41</f>
        <v>0</v>
      </c>
      <c r="AN41" s="65">
        <f>SUM(AT41*BG$12,AZ41*BG$16,BA41*BG$17)</f>
        <v>0</v>
      </c>
      <c r="AO41" s="65">
        <f>SUM(AQ41*BF$9,AR41*BF$10,AS41*BF$11,AT41*BF$12,AV41*BF$13,AW41*BF$13,AX41*BF$14,AY41*BF$15,AZ41*BF$16,BA41*BF$17)</f>
        <v>0</v>
      </c>
      <c r="AP41" s="65">
        <f t="shared" ref="AP41:AP55" si="44">(AU41*3000+BB41*3000)</f>
        <v>0</v>
      </c>
      <c r="AQ41" s="66">
        <f t="shared" ref="AQ41:AQ55" si="45">IF(D41=0,COUNTIF(F41:AJ41,"1"),0)</f>
        <v>0</v>
      </c>
      <c r="AR41" s="67">
        <f t="shared" ref="AR41:AR55" si="46">IF(D41=0,COUNTIF(F41:AJ41,"2"),0)</f>
        <v>0</v>
      </c>
      <c r="AS41" s="67">
        <f t="shared" ref="AS41:AS55" si="47">IF(D41=0,COUNTIF(F41:AJ41,"3"),0)</f>
        <v>0</v>
      </c>
      <c r="AT41" s="68">
        <f t="shared" ref="AT41:AT55" si="48">IF(D41=0,COUNTIF(F41:AJ41,"4"),0)</f>
        <v>0</v>
      </c>
      <c r="AU41" s="69">
        <f>SUM(AQ41:AT41)</f>
        <v>0</v>
      </c>
      <c r="AV41" s="70">
        <f>IF(D41&gt;=1,COUNTIF(F41:AJ41,"2"),0)</f>
        <v>0</v>
      </c>
      <c r="AW41" s="70">
        <f t="shared" ref="AW41:AW55" si="49">IF(D41&gt;=1,COUNTIF(F41:AJ41,"2"),0)</f>
        <v>0</v>
      </c>
      <c r="AX41" s="67">
        <f t="shared" ref="AX41:AX55" si="50">IF(D41&gt;=1,COUNTIF(F41:AJ41,"3"),0)</f>
        <v>0</v>
      </c>
      <c r="AY41" s="67">
        <f t="shared" ref="AY41:AY55" si="51">IF(D41&gt;=1,COUNTIF(F41:AJ41,"4"),0)</f>
        <v>0</v>
      </c>
      <c r="AZ41" s="67">
        <f t="shared" ref="AZ41:AZ55" si="52">IF(D41&gt;=1,COUNTIF(F41:AJ41,"5"),0)</f>
        <v>0</v>
      </c>
      <c r="BA41" s="68">
        <f t="shared" ref="BA41:BA55" si="53">IF(D41&gt;=1,COUNTIF(F41:AJ41,"6"),0)</f>
        <v>0</v>
      </c>
      <c r="BB41" s="71">
        <f>SUM(AV41:BA41)</f>
        <v>0</v>
      </c>
      <c r="BD41" s="160"/>
      <c r="BE41" s="2"/>
      <c r="BF41" s="54"/>
      <c r="BG41" s="55"/>
    </row>
    <row r="42" spans="1:59" x14ac:dyDescent="0.2">
      <c r="A42" s="154"/>
      <c r="B42" s="39">
        <v>2</v>
      </c>
      <c r="C42" s="120"/>
      <c r="D42" s="121"/>
      <c r="E42" s="121"/>
      <c r="F42" s="122"/>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4"/>
      <c r="AK42" s="125">
        <f>COUNTA(F42:AJ42)</f>
        <v>0</v>
      </c>
      <c r="AL42" s="143">
        <f t="shared" ref="AL42:AL55" si="54">AM42</f>
        <v>0</v>
      </c>
      <c r="AM42" s="40">
        <f t="shared" ref="AM42:AM55" si="55">AO42-AN42</f>
        <v>0</v>
      </c>
      <c r="AN42" s="40">
        <f t="shared" ref="AN42:AN55" si="56">SUM(AT42*BG$12,AZ42*BG$16,BA42*BG$17)</f>
        <v>0</v>
      </c>
      <c r="AO42" s="40">
        <f>SUM(AQ42*BF$9,AR42*BF$10,AS42*BF$11,AT42*BF$12,AV42*BF$13,AW42*BF$13,AX42*BF$14,AY42*BF$15,AZ42*BF$16,BA42*BF$17)</f>
        <v>0</v>
      </c>
      <c r="AP42" s="40">
        <f t="shared" si="44"/>
        <v>0</v>
      </c>
      <c r="AQ42" s="41">
        <f t="shared" si="45"/>
        <v>0</v>
      </c>
      <c r="AR42" s="42">
        <f t="shared" si="46"/>
        <v>0</v>
      </c>
      <c r="AS42" s="42">
        <f t="shared" si="47"/>
        <v>0</v>
      </c>
      <c r="AT42" s="43">
        <f t="shared" si="48"/>
        <v>0</v>
      </c>
      <c r="AU42" s="44">
        <f>SUM(AQ42:AT42)</f>
        <v>0</v>
      </c>
      <c r="AV42" s="45">
        <f t="shared" ref="AV42:AV55" si="57">IF(D42&gt;=1,COUNTIF(F42:AJ42,"1"),0)</f>
        <v>0</v>
      </c>
      <c r="AW42" s="45">
        <f t="shared" si="49"/>
        <v>0</v>
      </c>
      <c r="AX42" s="42">
        <f t="shared" si="50"/>
        <v>0</v>
      </c>
      <c r="AY42" s="42">
        <f t="shared" si="51"/>
        <v>0</v>
      </c>
      <c r="AZ42" s="42">
        <f t="shared" si="52"/>
        <v>0</v>
      </c>
      <c r="BA42" s="43">
        <f t="shared" si="53"/>
        <v>0</v>
      </c>
      <c r="BB42" s="72">
        <f t="shared" ref="BB42:BB55" si="58">SUM(AV42:BA42)</f>
        <v>0</v>
      </c>
      <c r="BD42" s="160"/>
      <c r="BE42" s="2"/>
      <c r="BF42" s="54"/>
      <c r="BG42" s="55"/>
    </row>
    <row r="43" spans="1:59" x14ac:dyDescent="0.2">
      <c r="A43" s="154"/>
      <c r="B43" s="39">
        <v>3</v>
      </c>
      <c r="C43" s="120"/>
      <c r="D43" s="121"/>
      <c r="E43" s="121"/>
      <c r="F43" s="122"/>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4"/>
      <c r="AK43" s="125">
        <f>COUNTA(F43:AJ43)</f>
        <v>0</v>
      </c>
      <c r="AL43" s="143">
        <f t="shared" si="54"/>
        <v>0</v>
      </c>
      <c r="AM43" s="40">
        <f t="shared" si="55"/>
        <v>0</v>
      </c>
      <c r="AN43" s="40">
        <f t="shared" si="56"/>
        <v>0</v>
      </c>
      <c r="AO43" s="40">
        <f t="shared" ref="AO43:AO55" si="59">SUM(AQ43*BF$9,AR43*BF$10,AS43*BF$11,AT43*BF$12,AV43*BF$13,AW43*BF$13,AX43*BF$14,AY43*BF$15,AZ43*BF$16,BA43*BF$17)</f>
        <v>0</v>
      </c>
      <c r="AP43" s="40">
        <f t="shared" si="44"/>
        <v>0</v>
      </c>
      <c r="AQ43" s="41">
        <f t="shared" si="45"/>
        <v>0</v>
      </c>
      <c r="AR43" s="42">
        <f t="shared" si="46"/>
        <v>0</v>
      </c>
      <c r="AS43" s="42">
        <f t="shared" si="47"/>
        <v>0</v>
      </c>
      <c r="AT43" s="43">
        <f t="shared" si="48"/>
        <v>0</v>
      </c>
      <c r="AU43" s="44">
        <f>SUM(AQ43:AT43)</f>
        <v>0</v>
      </c>
      <c r="AV43" s="45">
        <f t="shared" si="57"/>
        <v>0</v>
      </c>
      <c r="AW43" s="45">
        <f t="shared" si="49"/>
        <v>0</v>
      </c>
      <c r="AX43" s="42">
        <f t="shared" si="50"/>
        <v>0</v>
      </c>
      <c r="AY43" s="42">
        <f t="shared" si="51"/>
        <v>0</v>
      </c>
      <c r="AZ43" s="42">
        <f t="shared" si="52"/>
        <v>0</v>
      </c>
      <c r="BA43" s="43">
        <f t="shared" si="53"/>
        <v>0</v>
      </c>
      <c r="BB43" s="72">
        <f t="shared" si="58"/>
        <v>0</v>
      </c>
      <c r="BD43" s="160"/>
      <c r="BE43" s="2"/>
      <c r="BF43" s="54"/>
      <c r="BG43" s="55"/>
    </row>
    <row r="44" spans="1:59" x14ac:dyDescent="0.2">
      <c r="A44" s="154"/>
      <c r="B44" s="39">
        <v>4</v>
      </c>
      <c r="C44" s="120"/>
      <c r="D44" s="121"/>
      <c r="E44" s="121"/>
      <c r="F44" s="122"/>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4"/>
      <c r="AK44" s="125">
        <f>COUNTA(F44:AJ44)</f>
        <v>0</v>
      </c>
      <c r="AL44" s="40">
        <f t="shared" si="54"/>
        <v>0</v>
      </c>
      <c r="AM44" s="40">
        <f t="shared" si="55"/>
        <v>0</v>
      </c>
      <c r="AN44" s="40">
        <f t="shared" si="56"/>
        <v>0</v>
      </c>
      <c r="AO44" s="40">
        <f t="shared" si="59"/>
        <v>0</v>
      </c>
      <c r="AP44" s="40">
        <f t="shared" si="44"/>
        <v>0</v>
      </c>
      <c r="AQ44" s="41">
        <f t="shared" si="45"/>
        <v>0</v>
      </c>
      <c r="AR44" s="42">
        <f t="shared" si="46"/>
        <v>0</v>
      </c>
      <c r="AS44" s="42">
        <f t="shared" si="47"/>
        <v>0</v>
      </c>
      <c r="AT44" s="43">
        <f t="shared" si="48"/>
        <v>0</v>
      </c>
      <c r="AU44" s="44">
        <f>SUM(AQ44:AT44)</f>
        <v>0</v>
      </c>
      <c r="AV44" s="45">
        <f t="shared" si="57"/>
        <v>0</v>
      </c>
      <c r="AW44" s="45">
        <f t="shared" si="49"/>
        <v>0</v>
      </c>
      <c r="AX44" s="42">
        <f t="shared" si="50"/>
        <v>0</v>
      </c>
      <c r="AY44" s="42">
        <f t="shared" si="51"/>
        <v>0</v>
      </c>
      <c r="AZ44" s="42">
        <f t="shared" si="52"/>
        <v>0</v>
      </c>
      <c r="BA44" s="43">
        <f t="shared" si="53"/>
        <v>0</v>
      </c>
      <c r="BB44" s="72">
        <f t="shared" si="58"/>
        <v>0</v>
      </c>
      <c r="BD44" s="160"/>
      <c r="BE44" s="2"/>
      <c r="BF44" s="54"/>
      <c r="BG44" s="55"/>
    </row>
    <row r="45" spans="1:59" x14ac:dyDescent="0.2">
      <c r="A45" s="154"/>
      <c r="B45" s="46">
        <v>5</v>
      </c>
      <c r="C45" s="126"/>
      <c r="D45" s="127"/>
      <c r="E45" s="127"/>
      <c r="F45" s="128"/>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30"/>
      <c r="AK45" s="125">
        <f t="shared" ref="AK45:AK55" si="60">COUNTA(F45:AJ45)</f>
        <v>0</v>
      </c>
      <c r="AL45" s="144">
        <f t="shared" si="54"/>
        <v>0</v>
      </c>
      <c r="AM45" s="40">
        <f t="shared" si="55"/>
        <v>0</v>
      </c>
      <c r="AN45" s="40">
        <f t="shared" si="56"/>
        <v>0</v>
      </c>
      <c r="AO45" s="40">
        <f t="shared" si="59"/>
        <v>0</v>
      </c>
      <c r="AP45" s="40">
        <f t="shared" si="44"/>
        <v>0</v>
      </c>
      <c r="AQ45" s="41">
        <f t="shared" si="45"/>
        <v>0</v>
      </c>
      <c r="AR45" s="42">
        <f t="shared" si="46"/>
        <v>0</v>
      </c>
      <c r="AS45" s="42">
        <f t="shared" si="47"/>
        <v>0</v>
      </c>
      <c r="AT45" s="43">
        <f t="shared" si="48"/>
        <v>0</v>
      </c>
      <c r="AU45" s="44">
        <f t="shared" ref="AU45:AU55" si="61">SUM(AQ45:AT45)</f>
        <v>0</v>
      </c>
      <c r="AV45" s="45">
        <f t="shared" si="57"/>
        <v>0</v>
      </c>
      <c r="AW45" s="45">
        <f t="shared" si="49"/>
        <v>0</v>
      </c>
      <c r="AX45" s="42">
        <f t="shared" si="50"/>
        <v>0</v>
      </c>
      <c r="AY45" s="42">
        <f t="shared" si="51"/>
        <v>0</v>
      </c>
      <c r="AZ45" s="42">
        <f t="shared" si="52"/>
        <v>0</v>
      </c>
      <c r="BA45" s="43">
        <f t="shared" si="53"/>
        <v>0</v>
      </c>
      <c r="BB45" s="72">
        <f t="shared" si="58"/>
        <v>0</v>
      </c>
      <c r="BD45" s="160"/>
      <c r="BE45" s="2"/>
      <c r="BF45" s="54"/>
      <c r="BG45" s="55"/>
    </row>
    <row r="46" spans="1:59" x14ac:dyDescent="0.2">
      <c r="A46" s="154"/>
      <c r="B46" s="29">
        <v>6</v>
      </c>
      <c r="C46" s="131"/>
      <c r="D46" s="132"/>
      <c r="E46" s="132"/>
      <c r="F46" s="133"/>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5"/>
      <c r="AK46" s="136">
        <f t="shared" si="60"/>
        <v>0</v>
      </c>
      <c r="AL46" s="141">
        <f t="shared" si="54"/>
        <v>0</v>
      </c>
      <c r="AM46" s="30">
        <f t="shared" si="55"/>
        <v>0</v>
      </c>
      <c r="AN46" s="30">
        <f t="shared" si="56"/>
        <v>0</v>
      </c>
      <c r="AO46" s="30">
        <f t="shared" si="59"/>
        <v>0</v>
      </c>
      <c r="AP46" s="30">
        <f t="shared" si="44"/>
        <v>0</v>
      </c>
      <c r="AQ46" s="31">
        <f t="shared" si="45"/>
        <v>0</v>
      </c>
      <c r="AR46" s="32">
        <f t="shared" si="46"/>
        <v>0</v>
      </c>
      <c r="AS46" s="32">
        <f t="shared" si="47"/>
        <v>0</v>
      </c>
      <c r="AT46" s="33">
        <f t="shared" si="48"/>
        <v>0</v>
      </c>
      <c r="AU46" s="34">
        <f t="shared" si="61"/>
        <v>0</v>
      </c>
      <c r="AV46" s="35">
        <f t="shared" si="57"/>
        <v>0</v>
      </c>
      <c r="AW46" s="35">
        <f t="shared" si="49"/>
        <v>0</v>
      </c>
      <c r="AX46" s="32">
        <f t="shared" si="50"/>
        <v>0</v>
      </c>
      <c r="AY46" s="32">
        <f t="shared" si="51"/>
        <v>0</v>
      </c>
      <c r="AZ46" s="32">
        <f t="shared" si="52"/>
        <v>0</v>
      </c>
      <c r="BA46" s="33">
        <f t="shared" si="53"/>
        <v>0</v>
      </c>
      <c r="BB46" s="73">
        <f t="shared" si="58"/>
        <v>0</v>
      </c>
      <c r="BD46" s="160"/>
      <c r="BE46" s="2"/>
      <c r="BF46" s="54"/>
      <c r="BG46" s="55"/>
    </row>
    <row r="47" spans="1:59" x14ac:dyDescent="0.2">
      <c r="A47" s="154"/>
      <c r="B47" s="39">
        <v>7</v>
      </c>
      <c r="C47" s="120"/>
      <c r="D47" s="121"/>
      <c r="E47" s="121"/>
      <c r="F47" s="122"/>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4"/>
      <c r="AK47" s="125">
        <f t="shared" si="60"/>
        <v>0</v>
      </c>
      <c r="AL47" s="40">
        <f t="shared" si="54"/>
        <v>0</v>
      </c>
      <c r="AM47" s="40">
        <f t="shared" si="55"/>
        <v>0</v>
      </c>
      <c r="AN47" s="40">
        <f t="shared" si="56"/>
        <v>0</v>
      </c>
      <c r="AO47" s="40">
        <f t="shared" si="59"/>
        <v>0</v>
      </c>
      <c r="AP47" s="40">
        <f t="shared" si="44"/>
        <v>0</v>
      </c>
      <c r="AQ47" s="41">
        <f t="shared" si="45"/>
        <v>0</v>
      </c>
      <c r="AR47" s="42">
        <f t="shared" si="46"/>
        <v>0</v>
      </c>
      <c r="AS47" s="42">
        <f t="shared" si="47"/>
        <v>0</v>
      </c>
      <c r="AT47" s="43">
        <f t="shared" si="48"/>
        <v>0</v>
      </c>
      <c r="AU47" s="44">
        <f t="shared" si="61"/>
        <v>0</v>
      </c>
      <c r="AV47" s="45">
        <f t="shared" si="57"/>
        <v>0</v>
      </c>
      <c r="AW47" s="45">
        <f t="shared" si="49"/>
        <v>0</v>
      </c>
      <c r="AX47" s="42">
        <f t="shared" si="50"/>
        <v>0</v>
      </c>
      <c r="AY47" s="42">
        <f t="shared" si="51"/>
        <v>0</v>
      </c>
      <c r="AZ47" s="42">
        <f t="shared" si="52"/>
        <v>0</v>
      </c>
      <c r="BA47" s="43">
        <f t="shared" si="53"/>
        <v>0</v>
      </c>
      <c r="BB47" s="72">
        <f t="shared" si="58"/>
        <v>0</v>
      </c>
      <c r="BD47" s="160"/>
      <c r="BE47" s="2"/>
      <c r="BF47" s="54"/>
      <c r="BG47" s="55"/>
    </row>
    <row r="48" spans="1:59" x14ac:dyDescent="0.2">
      <c r="A48" s="154"/>
      <c r="B48" s="39">
        <v>8</v>
      </c>
      <c r="C48" s="120"/>
      <c r="D48" s="121"/>
      <c r="E48" s="121"/>
      <c r="F48" s="122"/>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4"/>
      <c r="AK48" s="125">
        <f t="shared" si="60"/>
        <v>0</v>
      </c>
      <c r="AL48" s="40">
        <f t="shared" si="54"/>
        <v>0</v>
      </c>
      <c r="AM48" s="40">
        <f t="shared" si="55"/>
        <v>0</v>
      </c>
      <c r="AN48" s="40">
        <f t="shared" si="56"/>
        <v>0</v>
      </c>
      <c r="AO48" s="40">
        <f t="shared" si="59"/>
        <v>0</v>
      </c>
      <c r="AP48" s="40">
        <f t="shared" si="44"/>
        <v>0</v>
      </c>
      <c r="AQ48" s="41">
        <f t="shared" si="45"/>
        <v>0</v>
      </c>
      <c r="AR48" s="42">
        <f t="shared" si="46"/>
        <v>0</v>
      </c>
      <c r="AS48" s="42">
        <f t="shared" si="47"/>
        <v>0</v>
      </c>
      <c r="AT48" s="43">
        <f t="shared" si="48"/>
        <v>0</v>
      </c>
      <c r="AU48" s="44">
        <f t="shared" si="61"/>
        <v>0</v>
      </c>
      <c r="AV48" s="45">
        <f t="shared" si="57"/>
        <v>0</v>
      </c>
      <c r="AW48" s="45">
        <f t="shared" si="49"/>
        <v>0</v>
      </c>
      <c r="AX48" s="42">
        <f t="shared" si="50"/>
        <v>0</v>
      </c>
      <c r="AY48" s="42">
        <f t="shared" si="51"/>
        <v>0</v>
      </c>
      <c r="AZ48" s="42">
        <f t="shared" si="52"/>
        <v>0</v>
      </c>
      <c r="BA48" s="43">
        <f t="shared" si="53"/>
        <v>0</v>
      </c>
      <c r="BB48" s="72">
        <f t="shared" si="58"/>
        <v>0</v>
      </c>
      <c r="BD48" s="160"/>
      <c r="BE48" s="2"/>
      <c r="BF48" s="54"/>
      <c r="BG48" s="55"/>
    </row>
    <row r="49" spans="1:59" x14ac:dyDescent="0.2">
      <c r="A49" s="154"/>
      <c r="B49" s="39">
        <v>9</v>
      </c>
      <c r="C49" s="120"/>
      <c r="D49" s="121"/>
      <c r="E49" s="121"/>
      <c r="F49" s="122"/>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4"/>
      <c r="AK49" s="125">
        <f t="shared" si="60"/>
        <v>0</v>
      </c>
      <c r="AL49" s="40">
        <f t="shared" si="54"/>
        <v>0</v>
      </c>
      <c r="AM49" s="40">
        <f t="shared" si="55"/>
        <v>0</v>
      </c>
      <c r="AN49" s="40">
        <f t="shared" si="56"/>
        <v>0</v>
      </c>
      <c r="AO49" s="40">
        <f t="shared" si="59"/>
        <v>0</v>
      </c>
      <c r="AP49" s="40">
        <f t="shared" si="44"/>
        <v>0</v>
      </c>
      <c r="AQ49" s="41">
        <f t="shared" si="45"/>
        <v>0</v>
      </c>
      <c r="AR49" s="42">
        <f t="shared" si="46"/>
        <v>0</v>
      </c>
      <c r="AS49" s="42">
        <f t="shared" si="47"/>
        <v>0</v>
      </c>
      <c r="AT49" s="43">
        <f t="shared" si="48"/>
        <v>0</v>
      </c>
      <c r="AU49" s="44">
        <f t="shared" si="61"/>
        <v>0</v>
      </c>
      <c r="AV49" s="45">
        <f t="shared" si="57"/>
        <v>0</v>
      </c>
      <c r="AW49" s="45">
        <f t="shared" si="49"/>
        <v>0</v>
      </c>
      <c r="AX49" s="42">
        <f t="shared" si="50"/>
        <v>0</v>
      </c>
      <c r="AY49" s="42">
        <f t="shared" si="51"/>
        <v>0</v>
      </c>
      <c r="AZ49" s="42">
        <f t="shared" si="52"/>
        <v>0</v>
      </c>
      <c r="BA49" s="43">
        <f t="shared" si="53"/>
        <v>0</v>
      </c>
      <c r="BB49" s="72">
        <f t="shared" si="58"/>
        <v>0</v>
      </c>
      <c r="BD49" s="160"/>
      <c r="BE49" s="2"/>
      <c r="BF49" s="54"/>
      <c r="BG49" s="55"/>
    </row>
    <row r="50" spans="1:59" x14ac:dyDescent="0.2">
      <c r="A50" s="154"/>
      <c r="B50" s="46">
        <v>10</v>
      </c>
      <c r="C50" s="126"/>
      <c r="D50" s="127"/>
      <c r="E50" s="127"/>
      <c r="F50" s="128"/>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30"/>
      <c r="AK50" s="125">
        <f t="shared" si="60"/>
        <v>0</v>
      </c>
      <c r="AL50" s="144">
        <f t="shared" si="54"/>
        <v>0</v>
      </c>
      <c r="AM50" s="40">
        <f t="shared" si="55"/>
        <v>0</v>
      </c>
      <c r="AN50" s="40">
        <f t="shared" si="56"/>
        <v>0</v>
      </c>
      <c r="AO50" s="40">
        <f t="shared" si="59"/>
        <v>0</v>
      </c>
      <c r="AP50" s="40">
        <f t="shared" si="44"/>
        <v>0</v>
      </c>
      <c r="AQ50" s="41">
        <f t="shared" si="45"/>
        <v>0</v>
      </c>
      <c r="AR50" s="42">
        <f t="shared" si="46"/>
        <v>0</v>
      </c>
      <c r="AS50" s="42">
        <f t="shared" si="47"/>
        <v>0</v>
      </c>
      <c r="AT50" s="43">
        <f t="shared" si="48"/>
        <v>0</v>
      </c>
      <c r="AU50" s="44">
        <f t="shared" si="61"/>
        <v>0</v>
      </c>
      <c r="AV50" s="45">
        <f t="shared" si="57"/>
        <v>0</v>
      </c>
      <c r="AW50" s="45">
        <f t="shared" si="49"/>
        <v>0</v>
      </c>
      <c r="AX50" s="42">
        <f t="shared" si="50"/>
        <v>0</v>
      </c>
      <c r="AY50" s="42">
        <f t="shared" si="51"/>
        <v>0</v>
      </c>
      <c r="AZ50" s="42">
        <f t="shared" si="52"/>
        <v>0</v>
      </c>
      <c r="BA50" s="43">
        <f t="shared" si="53"/>
        <v>0</v>
      </c>
      <c r="BB50" s="72">
        <f t="shared" si="58"/>
        <v>0</v>
      </c>
    </row>
    <row r="51" spans="1:59" x14ac:dyDescent="0.2">
      <c r="A51" s="154"/>
      <c r="B51" s="29">
        <v>11</v>
      </c>
      <c r="C51" s="131"/>
      <c r="D51" s="132"/>
      <c r="E51" s="132"/>
      <c r="F51" s="133"/>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5"/>
      <c r="AK51" s="136">
        <f t="shared" si="60"/>
        <v>0</v>
      </c>
      <c r="AL51" s="141">
        <f t="shared" si="54"/>
        <v>0</v>
      </c>
      <c r="AM51" s="30">
        <f t="shared" si="55"/>
        <v>0</v>
      </c>
      <c r="AN51" s="30">
        <f t="shared" si="56"/>
        <v>0</v>
      </c>
      <c r="AO51" s="30">
        <f t="shared" si="59"/>
        <v>0</v>
      </c>
      <c r="AP51" s="30">
        <f t="shared" si="44"/>
        <v>0</v>
      </c>
      <c r="AQ51" s="31">
        <f t="shared" si="45"/>
        <v>0</v>
      </c>
      <c r="AR51" s="32">
        <f t="shared" si="46"/>
        <v>0</v>
      </c>
      <c r="AS51" s="32">
        <f t="shared" si="47"/>
        <v>0</v>
      </c>
      <c r="AT51" s="33">
        <f t="shared" si="48"/>
        <v>0</v>
      </c>
      <c r="AU51" s="34">
        <f t="shared" si="61"/>
        <v>0</v>
      </c>
      <c r="AV51" s="35">
        <f t="shared" si="57"/>
        <v>0</v>
      </c>
      <c r="AW51" s="35">
        <f t="shared" si="49"/>
        <v>0</v>
      </c>
      <c r="AX51" s="32">
        <f t="shared" si="50"/>
        <v>0</v>
      </c>
      <c r="AY51" s="32">
        <f t="shared" si="51"/>
        <v>0</v>
      </c>
      <c r="AZ51" s="32">
        <f t="shared" si="52"/>
        <v>0</v>
      </c>
      <c r="BA51" s="33">
        <f t="shared" si="53"/>
        <v>0</v>
      </c>
      <c r="BB51" s="73">
        <f t="shared" si="58"/>
        <v>0</v>
      </c>
    </row>
    <row r="52" spans="1:59" x14ac:dyDescent="0.2">
      <c r="A52" s="154"/>
      <c r="B52" s="39">
        <v>12</v>
      </c>
      <c r="C52" s="120"/>
      <c r="D52" s="121"/>
      <c r="E52" s="121"/>
      <c r="F52" s="122"/>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4"/>
      <c r="AK52" s="125">
        <f t="shared" si="60"/>
        <v>0</v>
      </c>
      <c r="AL52" s="143">
        <f t="shared" si="54"/>
        <v>0</v>
      </c>
      <c r="AM52" s="40">
        <f t="shared" si="55"/>
        <v>0</v>
      </c>
      <c r="AN52" s="40">
        <f t="shared" si="56"/>
        <v>0</v>
      </c>
      <c r="AO52" s="40">
        <f t="shared" si="59"/>
        <v>0</v>
      </c>
      <c r="AP52" s="40">
        <f t="shared" si="44"/>
        <v>0</v>
      </c>
      <c r="AQ52" s="41">
        <f t="shared" si="45"/>
        <v>0</v>
      </c>
      <c r="AR52" s="42">
        <f t="shared" si="46"/>
        <v>0</v>
      </c>
      <c r="AS52" s="42">
        <f t="shared" si="47"/>
        <v>0</v>
      </c>
      <c r="AT52" s="43">
        <f t="shared" si="48"/>
        <v>0</v>
      </c>
      <c r="AU52" s="44">
        <f t="shared" si="61"/>
        <v>0</v>
      </c>
      <c r="AV52" s="45">
        <f t="shared" si="57"/>
        <v>0</v>
      </c>
      <c r="AW52" s="45">
        <f t="shared" si="49"/>
        <v>0</v>
      </c>
      <c r="AX52" s="42">
        <f t="shared" si="50"/>
        <v>0</v>
      </c>
      <c r="AY52" s="42">
        <f t="shared" si="51"/>
        <v>0</v>
      </c>
      <c r="AZ52" s="42">
        <f t="shared" si="52"/>
        <v>0</v>
      </c>
      <c r="BA52" s="43">
        <f t="shared" si="53"/>
        <v>0</v>
      </c>
      <c r="BB52" s="72">
        <f t="shared" si="58"/>
        <v>0</v>
      </c>
    </row>
    <row r="53" spans="1:59" x14ac:dyDescent="0.2">
      <c r="A53" s="154"/>
      <c r="B53" s="39">
        <v>13</v>
      </c>
      <c r="C53" s="120"/>
      <c r="D53" s="121"/>
      <c r="E53" s="121"/>
      <c r="F53" s="122"/>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4"/>
      <c r="AK53" s="125">
        <f t="shared" si="60"/>
        <v>0</v>
      </c>
      <c r="AL53" s="143">
        <f t="shared" si="54"/>
        <v>0</v>
      </c>
      <c r="AM53" s="40">
        <f t="shared" si="55"/>
        <v>0</v>
      </c>
      <c r="AN53" s="40">
        <f t="shared" si="56"/>
        <v>0</v>
      </c>
      <c r="AO53" s="40">
        <f t="shared" si="59"/>
        <v>0</v>
      </c>
      <c r="AP53" s="40">
        <f t="shared" si="44"/>
        <v>0</v>
      </c>
      <c r="AQ53" s="41">
        <f t="shared" si="45"/>
        <v>0</v>
      </c>
      <c r="AR53" s="42">
        <f t="shared" si="46"/>
        <v>0</v>
      </c>
      <c r="AS53" s="42">
        <f t="shared" si="47"/>
        <v>0</v>
      </c>
      <c r="AT53" s="43">
        <f t="shared" si="48"/>
        <v>0</v>
      </c>
      <c r="AU53" s="44">
        <f t="shared" si="61"/>
        <v>0</v>
      </c>
      <c r="AV53" s="45">
        <f t="shared" si="57"/>
        <v>0</v>
      </c>
      <c r="AW53" s="45">
        <f t="shared" si="49"/>
        <v>0</v>
      </c>
      <c r="AX53" s="42">
        <f t="shared" si="50"/>
        <v>0</v>
      </c>
      <c r="AY53" s="42">
        <f t="shared" si="51"/>
        <v>0</v>
      </c>
      <c r="AZ53" s="42">
        <f t="shared" si="52"/>
        <v>0</v>
      </c>
      <c r="BA53" s="43">
        <f t="shared" si="53"/>
        <v>0</v>
      </c>
      <c r="BB53" s="72">
        <f t="shared" si="58"/>
        <v>0</v>
      </c>
    </row>
    <row r="54" spans="1:59" x14ac:dyDescent="0.2">
      <c r="A54" s="154"/>
      <c r="B54" s="39">
        <v>14</v>
      </c>
      <c r="C54" s="120"/>
      <c r="D54" s="121"/>
      <c r="E54" s="121"/>
      <c r="F54" s="122"/>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4"/>
      <c r="AK54" s="125">
        <f t="shared" si="60"/>
        <v>0</v>
      </c>
      <c r="AL54" s="143">
        <f t="shared" si="54"/>
        <v>0</v>
      </c>
      <c r="AM54" s="40">
        <f t="shared" si="55"/>
        <v>0</v>
      </c>
      <c r="AN54" s="40">
        <f t="shared" si="56"/>
        <v>0</v>
      </c>
      <c r="AO54" s="40">
        <f t="shared" si="59"/>
        <v>0</v>
      </c>
      <c r="AP54" s="40">
        <f t="shared" si="44"/>
        <v>0</v>
      </c>
      <c r="AQ54" s="41">
        <f t="shared" si="45"/>
        <v>0</v>
      </c>
      <c r="AR54" s="42">
        <f t="shared" si="46"/>
        <v>0</v>
      </c>
      <c r="AS54" s="42">
        <f t="shared" si="47"/>
        <v>0</v>
      </c>
      <c r="AT54" s="43">
        <f t="shared" si="48"/>
        <v>0</v>
      </c>
      <c r="AU54" s="44">
        <f t="shared" si="61"/>
        <v>0</v>
      </c>
      <c r="AV54" s="45">
        <f t="shared" si="57"/>
        <v>0</v>
      </c>
      <c r="AW54" s="45">
        <f t="shared" si="49"/>
        <v>0</v>
      </c>
      <c r="AX54" s="42">
        <f t="shared" si="50"/>
        <v>0</v>
      </c>
      <c r="AY54" s="42">
        <f t="shared" si="51"/>
        <v>0</v>
      </c>
      <c r="AZ54" s="42">
        <f t="shared" si="52"/>
        <v>0</v>
      </c>
      <c r="BA54" s="43">
        <f t="shared" si="53"/>
        <v>0</v>
      </c>
      <c r="BB54" s="72">
        <f t="shared" si="58"/>
        <v>0</v>
      </c>
      <c r="BC54" s="47"/>
    </row>
    <row r="55" spans="1:59" ht="20.5" thickBot="1" x14ac:dyDescent="0.25">
      <c r="A55" s="163"/>
      <c r="B55" s="46">
        <v>15</v>
      </c>
      <c r="C55" s="126"/>
      <c r="D55" s="127"/>
      <c r="E55" s="127"/>
      <c r="F55" s="128"/>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30"/>
      <c r="AK55" s="125">
        <f t="shared" si="60"/>
        <v>0</v>
      </c>
      <c r="AL55" s="146">
        <f t="shared" si="54"/>
        <v>0</v>
      </c>
      <c r="AM55" s="40">
        <f t="shared" si="55"/>
        <v>0</v>
      </c>
      <c r="AN55" s="40">
        <f t="shared" si="56"/>
        <v>0</v>
      </c>
      <c r="AO55" s="40">
        <f t="shared" si="59"/>
        <v>0</v>
      </c>
      <c r="AP55" s="40">
        <f t="shared" si="44"/>
        <v>0</v>
      </c>
      <c r="AQ55" s="41">
        <f t="shared" si="45"/>
        <v>0</v>
      </c>
      <c r="AR55" s="42">
        <f t="shared" si="46"/>
        <v>0</v>
      </c>
      <c r="AS55" s="42">
        <f t="shared" si="47"/>
        <v>0</v>
      </c>
      <c r="AT55" s="43">
        <f t="shared" si="48"/>
        <v>0</v>
      </c>
      <c r="AU55" s="44">
        <f t="shared" si="61"/>
        <v>0</v>
      </c>
      <c r="AV55" s="45">
        <f t="shared" si="57"/>
        <v>0</v>
      </c>
      <c r="AW55" s="45">
        <f t="shared" si="49"/>
        <v>0</v>
      </c>
      <c r="AX55" s="42">
        <f t="shared" si="50"/>
        <v>0</v>
      </c>
      <c r="AY55" s="42">
        <f t="shared" si="51"/>
        <v>0</v>
      </c>
      <c r="AZ55" s="42">
        <f t="shared" si="52"/>
        <v>0</v>
      </c>
      <c r="BA55" s="43">
        <f t="shared" si="53"/>
        <v>0</v>
      </c>
      <c r="BB55" s="72">
        <f t="shared" si="58"/>
        <v>0</v>
      </c>
      <c r="BC55" s="47"/>
    </row>
    <row r="56" spans="1:59" ht="21" thickTop="1" thickBot="1" x14ac:dyDescent="0.25">
      <c r="A56" s="82"/>
      <c r="B56" s="158" t="s">
        <v>62</v>
      </c>
      <c r="C56" s="159"/>
      <c r="D56" s="159"/>
      <c r="E56" s="159"/>
      <c r="F56" s="83">
        <f>COUNTA(F41:F55)</f>
        <v>0</v>
      </c>
      <c r="G56" s="83">
        <f t="shared" ref="G56:AJ56" si="62">COUNTA(G41:G55)</f>
        <v>0</v>
      </c>
      <c r="H56" s="83">
        <f t="shared" si="62"/>
        <v>0</v>
      </c>
      <c r="I56" s="83">
        <f t="shared" si="62"/>
        <v>0</v>
      </c>
      <c r="J56" s="83">
        <f t="shared" si="62"/>
        <v>0</v>
      </c>
      <c r="K56" s="83">
        <f t="shared" si="62"/>
        <v>0</v>
      </c>
      <c r="L56" s="83">
        <f t="shared" si="62"/>
        <v>0</v>
      </c>
      <c r="M56" s="83">
        <f t="shared" si="62"/>
        <v>0</v>
      </c>
      <c r="N56" s="83">
        <f t="shared" si="62"/>
        <v>0</v>
      </c>
      <c r="O56" s="83">
        <f t="shared" si="62"/>
        <v>0</v>
      </c>
      <c r="P56" s="83">
        <f t="shared" si="62"/>
        <v>0</v>
      </c>
      <c r="Q56" s="83">
        <f t="shared" si="62"/>
        <v>0</v>
      </c>
      <c r="R56" s="83">
        <f t="shared" si="62"/>
        <v>0</v>
      </c>
      <c r="S56" s="83">
        <f t="shared" si="62"/>
        <v>0</v>
      </c>
      <c r="T56" s="83">
        <f t="shared" si="62"/>
        <v>0</v>
      </c>
      <c r="U56" s="83">
        <f t="shared" si="62"/>
        <v>0</v>
      </c>
      <c r="V56" s="83">
        <f t="shared" si="62"/>
        <v>0</v>
      </c>
      <c r="W56" s="83">
        <f t="shared" si="62"/>
        <v>0</v>
      </c>
      <c r="X56" s="83">
        <f t="shared" si="62"/>
        <v>0</v>
      </c>
      <c r="Y56" s="83">
        <f t="shared" si="62"/>
        <v>0</v>
      </c>
      <c r="Z56" s="83">
        <f t="shared" si="62"/>
        <v>0</v>
      </c>
      <c r="AA56" s="83">
        <f t="shared" si="62"/>
        <v>0</v>
      </c>
      <c r="AB56" s="83">
        <f t="shared" si="62"/>
        <v>0</v>
      </c>
      <c r="AC56" s="83">
        <f t="shared" si="62"/>
        <v>0</v>
      </c>
      <c r="AD56" s="83">
        <f t="shared" si="62"/>
        <v>0</v>
      </c>
      <c r="AE56" s="83">
        <f t="shared" si="62"/>
        <v>0</v>
      </c>
      <c r="AF56" s="83">
        <f t="shared" si="62"/>
        <v>0</v>
      </c>
      <c r="AG56" s="83">
        <f t="shared" si="62"/>
        <v>0</v>
      </c>
      <c r="AH56" s="83">
        <f t="shared" si="62"/>
        <v>0</v>
      </c>
      <c r="AI56" s="83">
        <f t="shared" si="62"/>
        <v>0</v>
      </c>
      <c r="AJ56" s="83">
        <f t="shared" si="62"/>
        <v>0</v>
      </c>
      <c r="AK56" s="83">
        <f t="shared" ref="AK56:AU56" si="63">SUM(AK41:AK55)</f>
        <v>0</v>
      </c>
      <c r="AL56" s="149">
        <f>SUM(AL41:AL55)</f>
        <v>0</v>
      </c>
      <c r="AM56" s="78">
        <f t="shared" si="63"/>
        <v>0</v>
      </c>
      <c r="AN56" s="78">
        <f t="shared" si="63"/>
        <v>0</v>
      </c>
      <c r="AO56" s="78">
        <f t="shared" si="63"/>
        <v>0</v>
      </c>
      <c r="AP56" s="78">
        <f t="shared" si="63"/>
        <v>0</v>
      </c>
      <c r="AQ56" s="79">
        <f t="shared" si="63"/>
        <v>0</v>
      </c>
      <c r="AR56" s="79">
        <f t="shared" si="63"/>
        <v>0</v>
      </c>
      <c r="AS56" s="79">
        <f t="shared" si="63"/>
        <v>0</v>
      </c>
      <c r="AT56" s="79">
        <f t="shared" si="63"/>
        <v>0</v>
      </c>
      <c r="AU56" s="80">
        <f t="shared" si="63"/>
        <v>0</v>
      </c>
      <c r="AV56" s="80">
        <f t="shared" ref="AV56:BB56" si="64">SUM(AV41:AV55)</f>
        <v>0</v>
      </c>
      <c r="AW56" s="80">
        <f t="shared" si="64"/>
        <v>0</v>
      </c>
      <c r="AX56" s="80">
        <f t="shared" si="64"/>
        <v>0</v>
      </c>
      <c r="AY56" s="80">
        <f t="shared" si="64"/>
        <v>0</v>
      </c>
      <c r="AZ56" s="80">
        <f t="shared" si="64"/>
        <v>0</v>
      </c>
      <c r="BA56" s="80">
        <f t="shared" si="64"/>
        <v>0</v>
      </c>
      <c r="BB56" s="81">
        <f t="shared" si="64"/>
        <v>0</v>
      </c>
      <c r="BC56" s="1"/>
    </row>
    <row r="57" spans="1:59" s="48" customFormat="1" ht="20.5" thickBot="1" x14ac:dyDescent="0.65">
      <c r="A57" s="151" t="s">
        <v>80</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40">
        <f>SUM(AL56,AL40,AL24)</f>
        <v>0</v>
      </c>
      <c r="AM57" s="84">
        <f>SUM(AM56,AM40,AM24)</f>
        <v>0</v>
      </c>
      <c r="AN57" s="84">
        <f>SUM(AN56,AN40,AN24)</f>
        <v>0</v>
      </c>
      <c r="AO57" s="84">
        <f>SUM(AO56,AO40,AO24)</f>
        <v>0</v>
      </c>
      <c r="AP57" s="84">
        <f>SUM(AP56,AP40,AP24)</f>
        <v>0</v>
      </c>
      <c r="AQ57" s="85">
        <f>SUM(AQ24,AQ40,AQ56)</f>
        <v>0</v>
      </c>
      <c r="AR57" s="85">
        <f t="shared" ref="AR57:BB57" si="65">SUM(AR24,AR40,AR56)</f>
        <v>0</v>
      </c>
      <c r="AS57" s="85">
        <f t="shared" si="65"/>
        <v>0</v>
      </c>
      <c r="AT57" s="85">
        <f t="shared" si="65"/>
        <v>0</v>
      </c>
      <c r="AU57" s="85">
        <f t="shared" si="65"/>
        <v>0</v>
      </c>
      <c r="AV57" s="85">
        <f t="shared" si="65"/>
        <v>0</v>
      </c>
      <c r="AW57" s="85">
        <f t="shared" si="65"/>
        <v>0</v>
      </c>
      <c r="AX57" s="85">
        <f t="shared" si="65"/>
        <v>0</v>
      </c>
      <c r="AY57" s="85">
        <f t="shared" si="65"/>
        <v>0</v>
      </c>
      <c r="AZ57" s="85">
        <f t="shared" si="65"/>
        <v>0</v>
      </c>
      <c r="BA57" s="85">
        <f t="shared" si="65"/>
        <v>0</v>
      </c>
      <c r="BB57" s="86">
        <f t="shared" si="65"/>
        <v>0</v>
      </c>
      <c r="BD57" s="4"/>
      <c r="BE57" s="4"/>
      <c r="BF57" s="4"/>
      <c r="BG57" s="4"/>
    </row>
    <row r="58" spans="1:59" s="49" customFormat="1" x14ac:dyDescent="0.6">
      <c r="P58" s="50"/>
      <c r="Q58" s="50"/>
      <c r="R58" s="50"/>
      <c r="S58" s="50"/>
      <c r="T58" s="50"/>
      <c r="U58" s="50"/>
      <c r="V58" s="50"/>
      <c r="W58" s="50"/>
      <c r="X58" s="50"/>
      <c r="Y58" s="50"/>
      <c r="Z58" s="50"/>
      <c r="AJ58" s="50"/>
      <c r="AK58" s="50"/>
      <c r="AL58" s="50"/>
      <c r="AM58" s="50"/>
      <c r="AN58" s="50"/>
      <c r="AR58" s="50"/>
      <c r="AS58" s="50"/>
      <c r="AT58" s="50"/>
      <c r="AU58" s="50"/>
      <c r="AV58" s="50"/>
      <c r="AW58" s="50"/>
      <c r="AX58" s="50"/>
      <c r="AY58" s="50"/>
      <c r="AZ58" s="50"/>
      <c r="BA58" s="50"/>
      <c r="BB58" s="50"/>
      <c r="BC58" s="50"/>
      <c r="BD58" s="2"/>
      <c r="BE58" s="2"/>
      <c r="BF58" s="2"/>
    </row>
    <row r="59" spans="1:59" s="48" customFormat="1" x14ac:dyDescent="0.6">
      <c r="C59" s="49"/>
      <c r="D59" s="49"/>
      <c r="E59" s="49"/>
      <c r="X59" s="51"/>
      <c r="Y59" s="51"/>
      <c r="Z59" s="51"/>
      <c r="AC59" s="52"/>
      <c r="AJ59" s="5"/>
      <c r="AK59" s="5"/>
      <c r="AL59" s="5"/>
      <c r="AM59" s="5"/>
      <c r="AN59" s="5"/>
      <c r="BD59" s="2"/>
      <c r="BE59" s="2"/>
    </row>
    <row r="60" spans="1:59" x14ac:dyDescent="0.6">
      <c r="C60" s="49"/>
      <c r="D60" s="49"/>
      <c r="E60" s="49"/>
      <c r="BD60" s="2"/>
      <c r="BE60" s="2"/>
    </row>
    <row r="61" spans="1:59" x14ac:dyDescent="0.6">
      <c r="C61" s="49"/>
      <c r="D61" s="49"/>
      <c r="E61" s="49"/>
      <c r="BD61" s="2"/>
      <c r="BE61" s="2"/>
    </row>
    <row r="62" spans="1:59" x14ac:dyDescent="0.6">
      <c r="C62" s="49"/>
      <c r="D62" s="49"/>
      <c r="E62" s="49"/>
      <c r="BD62" s="2"/>
      <c r="BE62" s="2"/>
    </row>
    <row r="63" spans="1:59" x14ac:dyDescent="0.6">
      <c r="C63" s="49"/>
      <c r="D63" s="49"/>
      <c r="E63" s="49"/>
      <c r="BD63" s="2"/>
      <c r="BE63" s="2"/>
    </row>
    <row r="64" spans="1:59" x14ac:dyDescent="0.6">
      <c r="C64" s="49"/>
      <c r="D64" s="49"/>
      <c r="E64" s="49"/>
    </row>
    <row r="65" spans="3:5" x14ac:dyDescent="0.6">
      <c r="C65" s="49"/>
      <c r="D65" s="49"/>
      <c r="E65" s="49"/>
    </row>
    <row r="66" spans="3:5" x14ac:dyDescent="0.6">
      <c r="C66" s="49"/>
      <c r="D66" s="49"/>
      <c r="E66" s="49"/>
    </row>
  </sheetData>
  <mergeCells count="25">
    <mergeCell ref="BG7:BG8"/>
    <mergeCell ref="A9:A24"/>
    <mergeCell ref="BD9:BD12"/>
    <mergeCell ref="BD13:BD17"/>
    <mergeCell ref="B24:E24"/>
    <mergeCell ref="B6:C7"/>
    <mergeCell ref="D6:D7"/>
    <mergeCell ref="BD7:BF8"/>
    <mergeCell ref="E6:E7"/>
    <mergeCell ref="AK6:AK7"/>
    <mergeCell ref="AM6:AM7"/>
    <mergeCell ref="AN6:AN7"/>
    <mergeCell ref="BD25:BD28"/>
    <mergeCell ref="BD29:BD33"/>
    <mergeCell ref="B40:E40"/>
    <mergeCell ref="A41:A55"/>
    <mergeCell ref="BD41:BD44"/>
    <mergeCell ref="BD45:BD49"/>
    <mergeCell ref="BA1:BB1"/>
    <mergeCell ref="A57:AK57"/>
    <mergeCell ref="A25:A40"/>
    <mergeCell ref="AO6:AO7"/>
    <mergeCell ref="AP6:AP7"/>
    <mergeCell ref="B56:E56"/>
    <mergeCell ref="AL6:AL7"/>
  </mergeCells>
  <phoneticPr fontId="2"/>
  <conditionalFormatting sqref="AK8:AK23 AK25:AK39 AK41:AK55">
    <cfRule type="cellIs" dxfId="10" priority="10" stopIfTrue="1" operator="notEqual">
      <formula>$AU8+$BB8</formula>
    </cfRule>
  </conditionalFormatting>
  <conditionalFormatting sqref="F9:AJ13 F35:AJ39 F51:AJ55">
    <cfRule type="expression" dxfId="9" priority="9" stopIfTrue="1">
      <formula>IF($D9=0,F9&gt;4)</formula>
    </cfRule>
  </conditionalFormatting>
  <conditionalFormatting sqref="F14:AJ18">
    <cfRule type="expression" dxfId="8" priority="8" stopIfTrue="1">
      <formula>IF($D14=0,F14&gt;4)</formula>
    </cfRule>
  </conditionalFormatting>
  <conditionalFormatting sqref="F19:AJ23">
    <cfRule type="expression" dxfId="7" priority="7" stopIfTrue="1">
      <formula>IF($D19=0,F19&gt;4)</formula>
    </cfRule>
  </conditionalFormatting>
  <conditionalFormatting sqref="F8:AJ8">
    <cfRule type="expression" dxfId="6" priority="6" stopIfTrue="1">
      <formula>IF($D8=0,F8&gt;4)</formula>
    </cfRule>
  </conditionalFormatting>
  <conditionalFormatting sqref="C2">
    <cfRule type="containsBlanks" dxfId="5" priority="5" stopIfTrue="1">
      <formula>LEN(TRIM(C2))=0</formula>
    </cfRule>
  </conditionalFormatting>
  <conditionalFormatting sqref="F25:AJ29">
    <cfRule type="expression" dxfId="4" priority="4" stopIfTrue="1">
      <formula>IF($D25=0,F25&gt;4)</formula>
    </cfRule>
  </conditionalFormatting>
  <conditionalFormatting sqref="F30:AJ34">
    <cfRule type="expression" dxfId="3" priority="3" stopIfTrue="1">
      <formula>IF($D30=0,F30&gt;4)</formula>
    </cfRule>
  </conditionalFormatting>
  <conditionalFormatting sqref="F41:AJ45">
    <cfRule type="expression" dxfId="2" priority="2" stopIfTrue="1">
      <formula>IF($D41=0,F41&gt;4)</formula>
    </cfRule>
  </conditionalFormatting>
  <conditionalFormatting sqref="F46:AJ50">
    <cfRule type="expression" dxfId="1" priority="1" stopIfTrue="1">
      <formula>IF($D46=0,F46&gt;4)</formula>
    </cfRule>
  </conditionalFormatting>
  <conditionalFormatting sqref="E9:E23 E25:E39 E41:E55">
    <cfRule type="duplicateValues" dxfId="0" priority="11" stopIfTrue="1"/>
  </conditionalFormatting>
  <dataValidations count="3">
    <dataValidation type="list" allowBlank="1" showInputMessage="1" showErrorMessage="1" sqref="D9:D23 D25:D39 D41:D55" xr:uid="{00000000-0002-0000-0300-000000000000}">
      <formula1>"0,1,2,3,4,5,6"</formula1>
    </dataValidation>
    <dataValidation type="list" allowBlank="1" showInputMessage="1" showErrorMessage="1" sqref="F8:AJ8" xr:uid="{00000000-0002-0000-0300-000001000000}">
      <formula1>"　,1,2,3,4,5,6"</formula1>
    </dataValidation>
    <dataValidation type="list" allowBlank="1" showInputMessage="1" showErrorMessage="1" sqref="F9:AJ23 F25:AJ39 F41:AJ55" xr:uid="{00000000-0002-0000-0300-000002000000}">
      <formula1>"1,2,3,4,5,6"</formula1>
    </dataValidation>
  </dataValidations>
  <printOptions horizontalCentered="1"/>
  <pageMargins left="0.39370078740157483" right="0.39370078740157483" top="0.39370078740157483" bottom="0.39370078740157483" header="0.39370078740157483" footer="0.39370078740157483"/>
  <pageSetup paperSize="9" scale="3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A463FA-E5A8-4C68-BAB6-267693C4849C}">
  <ds:schemaRefs>
    <ds:schemaRef ds:uri="http://schemas.microsoft.com/office/2006/documentManagement/types"/>
    <ds:schemaRef ds:uri="http://schemas.openxmlformats.org/package/2006/metadata/core-properties"/>
    <ds:schemaRef ds:uri="http://purl.org/dc/elements/1.1/"/>
    <ds:schemaRef ds:uri="http://www.w3.org/XML/1998/namespace"/>
    <ds:schemaRef ds:uri="139eedbc-3b74-423d-98c4-27a83287d02d"/>
    <ds:schemaRef ds:uri="http://schemas.microsoft.com/office/2006/metadata/properties"/>
    <ds:schemaRef ds:uri="http://purl.org/dc/terms/"/>
    <ds:schemaRef ds:uri="http://schemas.microsoft.com/office/infopath/2007/PartnerControls"/>
    <ds:schemaRef ds:uri="1c053ce8-fe35-47fe-9ace-a370d6d65d72"/>
    <ds:schemaRef ds:uri="http://purl.org/dc/dcmitype/"/>
  </ds:schemaRefs>
</ds:datastoreItem>
</file>

<file path=customXml/itemProps2.xml><?xml version="1.0" encoding="utf-8"?>
<ds:datastoreItem xmlns:ds="http://schemas.openxmlformats.org/officeDocument/2006/customXml" ds:itemID="{4200C6E9-C9F4-4B47-A16B-BF14601B6F1F}">
  <ds:schemaRefs>
    <ds:schemaRef ds:uri="http://schemas.microsoft.com/sharepoint/v3/contenttype/forms"/>
  </ds:schemaRefs>
</ds:datastoreItem>
</file>

<file path=customXml/itemProps3.xml><?xml version="1.0" encoding="utf-8"?>
<ds:datastoreItem xmlns:ds="http://schemas.openxmlformats.org/officeDocument/2006/customXml" ds:itemID="{7CB0BA60-4247-4B27-9402-0D224D76A3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12</vt:i4>
      </vt:variant>
    </vt:vector>
  </HeadingPairs>
  <TitlesOfParts>
    <vt:vector size="16" baseType="lpstr">
      <vt:lpstr>第１四半期</vt:lpstr>
      <vt:lpstr>第２四半期</vt:lpstr>
      <vt:lpstr>第３四半期</vt:lpstr>
      <vt:lpstr>第４四半期</vt:lpstr>
      <vt:lpstr>第１四半期!Print_Area</vt:lpstr>
      <vt:lpstr>第２四半期!Print_Area</vt:lpstr>
      <vt:lpstr>第３四半期!Print_Area</vt:lpstr>
      <vt:lpstr>第４四半期!Print_Area</vt:lpstr>
      <vt:lpstr>第１四半期!ほっとステイ利用料金表</vt:lpstr>
      <vt:lpstr>第２四半期!ほっとステイ利用料金表</vt:lpstr>
      <vt:lpstr>第３四半期!ほっとステイ利用料金表</vt:lpstr>
      <vt:lpstr>第４四半期!ほっとステイ利用料金表</vt:lpstr>
      <vt:lpstr>第１四半期!料金表</vt:lpstr>
      <vt:lpstr>第２四半期!料金表</vt:lpstr>
      <vt:lpstr>第３四半期!料金表</vt:lpstr>
      <vt:lpstr>第４四半期!料金表</vt:lpstr>
    </vt:vector>
  </TitlesOfParts>
  <Manager/>
  <Company>世田谷区役所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ikuta001</dc:creator>
  <cp:keywords/>
  <dc:description/>
  <cp:lastModifiedBy>椎名　和美</cp:lastModifiedBy>
  <cp:revision/>
  <dcterms:created xsi:type="dcterms:W3CDTF">2004-05-25T02:58:08Z</dcterms:created>
  <dcterms:modified xsi:type="dcterms:W3CDTF">2025-01-15T02:42:43Z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